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0" yWindow="-468" windowWidth="27876" windowHeight="12732" tabRatio="591" firstSheet="20" activeTab="29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</sheets>
  <externalReferences>
    <externalReference r:id="rId32"/>
    <externalReference r:id="rId33"/>
  </externalReferences>
  <definedNames>
    <definedName name="_xlnm._FilterDatabase" localSheetId="23" hidden="1">'Table 11'!$A$3:$AS$163</definedName>
    <definedName name="_xlnm._FilterDatabase" localSheetId="25" hidden="1">'Table 13'!$A$4:$O$84</definedName>
    <definedName name="_xlnm._FilterDatabase" localSheetId="26" hidden="1">'Table 14'!$A$3:$X$83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Contents!$A$4:$D$35</definedName>
    <definedName name="_xlnm.Print_Area" localSheetId="2">'Figure 1'!$A$1:$N$38</definedName>
    <definedName name="_xlnm.Print_Area" localSheetId="1">'Front page'!$A$1:$K$5</definedName>
    <definedName name="_xlnm.Print_Area" localSheetId="3">'Table 1'!$A$1:$E$7</definedName>
    <definedName name="_xlnm.Print_Area" localSheetId="24">'Table 12'!#REF!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9'!$B$3:$H$15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45621"/>
</workbook>
</file>

<file path=xl/calcChain.xml><?xml version="1.0" encoding="utf-8"?>
<calcChain xmlns="http://schemas.openxmlformats.org/spreadsheetml/2006/main">
  <c r="H172" i="8" l="1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E127" i="55" l="1"/>
  <c r="E195" i="8" l="1"/>
  <c r="E196" i="8"/>
  <c r="E197" i="8"/>
  <c r="E198" i="8"/>
  <c r="E199" i="8"/>
  <c r="E200" i="8"/>
  <c r="E201" i="8"/>
  <c r="E202" i="8"/>
  <c r="E203" i="8"/>
  <c r="E204" i="8"/>
  <c r="B195" i="8"/>
  <c r="B196" i="8"/>
  <c r="B197" i="8"/>
  <c r="B198" i="8"/>
  <c r="B199" i="8"/>
  <c r="B200" i="8"/>
  <c r="B201" i="8"/>
  <c r="B202" i="8"/>
  <c r="B203" i="8"/>
  <c r="B204" i="8"/>
  <c r="K70" i="59" l="1"/>
  <c r="K71" i="59"/>
  <c r="K72" i="59"/>
  <c r="K73" i="59"/>
  <c r="K74" i="59"/>
  <c r="H74" i="59"/>
  <c r="H68" i="59"/>
  <c r="H69" i="59"/>
  <c r="H70" i="59"/>
  <c r="H71" i="59"/>
  <c r="H72" i="59"/>
  <c r="H73" i="59"/>
  <c r="C66" i="59"/>
  <c r="C67" i="59"/>
  <c r="C68" i="59"/>
  <c r="C69" i="59"/>
  <c r="C70" i="59"/>
  <c r="C71" i="59"/>
  <c r="C72" i="59"/>
  <c r="C73" i="59"/>
  <c r="C74" i="59"/>
  <c r="E126" i="55" l="1"/>
  <c r="E125" i="55" s="1"/>
  <c r="E124" i="55" s="1"/>
  <c r="F127" i="55"/>
  <c r="F126" i="55" s="1"/>
  <c r="F125" i="55" s="1"/>
  <c r="O5" i="109" l="1"/>
  <c r="P5" i="109"/>
  <c r="Q5" i="109"/>
  <c r="O6" i="109"/>
  <c r="P6" i="109"/>
  <c r="Q6" i="109"/>
  <c r="O7" i="109"/>
  <c r="P7" i="109"/>
  <c r="Q7" i="109"/>
  <c r="O8" i="109"/>
  <c r="P8" i="109"/>
  <c r="Q8" i="109"/>
  <c r="O9" i="109"/>
  <c r="P9" i="109"/>
  <c r="Q9" i="109"/>
  <c r="O10" i="109"/>
  <c r="P10" i="109"/>
  <c r="Q10" i="109"/>
  <c r="O11" i="109"/>
  <c r="P11" i="109"/>
  <c r="Q11" i="109"/>
  <c r="O12" i="109"/>
  <c r="P12" i="109"/>
  <c r="Q12" i="109"/>
  <c r="O13" i="109"/>
  <c r="P13" i="109"/>
  <c r="Q13" i="109"/>
  <c r="O14" i="109"/>
  <c r="P14" i="109"/>
  <c r="Q14" i="109"/>
  <c r="O15" i="109"/>
  <c r="P15" i="109"/>
  <c r="Q15" i="109"/>
  <c r="O16" i="109"/>
  <c r="P16" i="109"/>
  <c r="Q16" i="109"/>
  <c r="O17" i="109"/>
  <c r="P17" i="109"/>
  <c r="Q17" i="109"/>
  <c r="O18" i="109"/>
  <c r="P18" i="109"/>
  <c r="Q18" i="109"/>
  <c r="O19" i="109"/>
  <c r="P19" i="109"/>
  <c r="Q19" i="109"/>
  <c r="O20" i="109"/>
  <c r="P20" i="109"/>
  <c r="Q20" i="109"/>
  <c r="O21" i="109"/>
  <c r="P21" i="109"/>
  <c r="Q21" i="109"/>
  <c r="O22" i="109"/>
  <c r="P22" i="109"/>
  <c r="Q22" i="109"/>
  <c r="O23" i="109"/>
  <c r="P23" i="109"/>
  <c r="Q23" i="109"/>
  <c r="O24" i="109"/>
  <c r="P24" i="109"/>
  <c r="Q24" i="109"/>
  <c r="O25" i="109"/>
  <c r="P25" i="109"/>
  <c r="Q25" i="109"/>
  <c r="O26" i="109"/>
  <c r="P26" i="109"/>
  <c r="Q26" i="109"/>
  <c r="O27" i="109"/>
  <c r="P27" i="109"/>
  <c r="Q27" i="109"/>
  <c r="O28" i="109"/>
  <c r="P28" i="109"/>
  <c r="Q28" i="109"/>
  <c r="O29" i="109"/>
  <c r="P29" i="109"/>
  <c r="Q29" i="109"/>
  <c r="O30" i="109"/>
  <c r="P30" i="109"/>
  <c r="Q30" i="109"/>
  <c r="O31" i="109"/>
  <c r="P31" i="109"/>
  <c r="Q31" i="109"/>
  <c r="O32" i="109"/>
  <c r="P32" i="109"/>
  <c r="Q32" i="109"/>
  <c r="O33" i="109"/>
  <c r="P33" i="109"/>
  <c r="Q33" i="109"/>
  <c r="O34" i="109"/>
  <c r="P34" i="109"/>
  <c r="Q34" i="109"/>
  <c r="O35" i="109"/>
  <c r="P35" i="109"/>
  <c r="Q35" i="109"/>
  <c r="O36" i="109"/>
  <c r="P36" i="109"/>
  <c r="Q36" i="109"/>
  <c r="O37" i="109"/>
  <c r="P37" i="109"/>
  <c r="Q37" i="109"/>
  <c r="O38" i="109"/>
  <c r="P38" i="109"/>
  <c r="Q38" i="109"/>
  <c r="O39" i="109"/>
  <c r="P39" i="109"/>
  <c r="Q39" i="109"/>
  <c r="O40" i="109"/>
  <c r="P40" i="109"/>
  <c r="Q40" i="109"/>
  <c r="O41" i="109"/>
  <c r="P41" i="109"/>
  <c r="Q41" i="109"/>
  <c r="O42" i="109"/>
  <c r="P42" i="109"/>
  <c r="Q42" i="109"/>
  <c r="O43" i="109"/>
  <c r="P43" i="109"/>
  <c r="Q43" i="109"/>
  <c r="O44" i="109"/>
  <c r="P44" i="109"/>
  <c r="Q44" i="109"/>
  <c r="O45" i="109"/>
  <c r="P45" i="109"/>
  <c r="Q45" i="109"/>
  <c r="O46" i="109"/>
  <c r="P46" i="109"/>
  <c r="Q46" i="109"/>
  <c r="O47" i="109"/>
  <c r="P47" i="109"/>
  <c r="Q47" i="109"/>
  <c r="O48" i="109"/>
  <c r="P48" i="109"/>
  <c r="Q48" i="109"/>
  <c r="O49" i="109"/>
  <c r="P49" i="109"/>
  <c r="Q49" i="109"/>
  <c r="O50" i="109"/>
  <c r="P50" i="109"/>
  <c r="Q50" i="109"/>
  <c r="O51" i="109"/>
  <c r="P51" i="109"/>
  <c r="Q51" i="109"/>
  <c r="O52" i="109"/>
  <c r="P52" i="109"/>
  <c r="Q52" i="109"/>
  <c r="O53" i="109"/>
  <c r="P53" i="109"/>
  <c r="Q53" i="109"/>
  <c r="O54" i="109"/>
  <c r="P54" i="109"/>
  <c r="Q54" i="109"/>
  <c r="O55" i="109"/>
  <c r="P55" i="109"/>
  <c r="Q55" i="109"/>
  <c r="O56" i="109"/>
  <c r="P56" i="109"/>
  <c r="Q56" i="109"/>
  <c r="O57" i="109"/>
  <c r="P57" i="109"/>
  <c r="Q57" i="109"/>
  <c r="O58" i="109"/>
  <c r="P58" i="109"/>
  <c r="Q58" i="109"/>
  <c r="O59" i="109"/>
  <c r="P59" i="109"/>
  <c r="Q59" i="109"/>
  <c r="O60" i="109"/>
  <c r="P60" i="109"/>
  <c r="Q60" i="109"/>
  <c r="O61" i="109"/>
  <c r="P61" i="109"/>
  <c r="Q61" i="109"/>
  <c r="O62" i="109"/>
  <c r="P62" i="109"/>
  <c r="Q62" i="109"/>
  <c r="O63" i="109"/>
  <c r="P63" i="109"/>
  <c r="Q63" i="109"/>
  <c r="O64" i="109"/>
  <c r="P64" i="109"/>
  <c r="Q64" i="109"/>
  <c r="O65" i="109"/>
  <c r="P65" i="109"/>
  <c r="Q65" i="109"/>
  <c r="O66" i="109"/>
  <c r="P66" i="109"/>
  <c r="Q66" i="109"/>
  <c r="O67" i="109"/>
  <c r="P67" i="109"/>
  <c r="Q67" i="109"/>
  <c r="O68" i="109"/>
  <c r="P68" i="109"/>
  <c r="Q68" i="109"/>
  <c r="O69" i="109"/>
  <c r="P69" i="109"/>
  <c r="Q69" i="109"/>
  <c r="O70" i="109"/>
  <c r="P70" i="109"/>
  <c r="Q70" i="109"/>
  <c r="O71" i="109"/>
  <c r="P71" i="109"/>
  <c r="Q71" i="109"/>
  <c r="O72" i="109"/>
  <c r="P72" i="109"/>
  <c r="Q72" i="109"/>
  <c r="O73" i="109"/>
  <c r="P73" i="109"/>
  <c r="Q73" i="109"/>
  <c r="O74" i="109"/>
  <c r="P74" i="109"/>
  <c r="Q74" i="109"/>
  <c r="O75" i="109"/>
  <c r="P75" i="109"/>
  <c r="Q75" i="109"/>
  <c r="O76" i="109"/>
  <c r="P76" i="109"/>
  <c r="Q76" i="109"/>
  <c r="O77" i="109"/>
  <c r="P77" i="109"/>
  <c r="Q77" i="109"/>
  <c r="O78" i="109"/>
  <c r="P78" i="109"/>
  <c r="Q78" i="109"/>
  <c r="O79" i="109"/>
  <c r="P79" i="109"/>
  <c r="Q79" i="109"/>
  <c r="O80" i="109"/>
  <c r="P80" i="109"/>
  <c r="Q80" i="109"/>
  <c r="O81" i="109"/>
  <c r="P81" i="109"/>
  <c r="Q81" i="109"/>
  <c r="O82" i="109"/>
  <c r="P82" i="109"/>
  <c r="Q82" i="109"/>
  <c r="O83" i="109"/>
  <c r="P83" i="109"/>
  <c r="Q83" i="109"/>
  <c r="P4" i="109"/>
  <c r="Q4" i="109"/>
  <c r="R4" i="109" l="1"/>
  <c r="R81" i="109"/>
  <c r="R83" i="109"/>
  <c r="R75" i="109"/>
  <c r="R71" i="109"/>
  <c r="R67" i="109"/>
  <c r="R63" i="109"/>
  <c r="R59" i="109"/>
  <c r="R55" i="109"/>
  <c r="R51" i="109"/>
  <c r="R47" i="109"/>
  <c r="R43" i="109"/>
  <c r="R39" i="109"/>
  <c r="R35" i="109"/>
  <c r="R31" i="109"/>
  <c r="R27" i="109"/>
  <c r="R23" i="109"/>
  <c r="R19" i="109"/>
  <c r="R15" i="109"/>
  <c r="R11" i="109"/>
  <c r="R7" i="109"/>
  <c r="R80" i="109"/>
  <c r="R76" i="109"/>
  <c r="R72" i="109"/>
  <c r="R68" i="109"/>
  <c r="R64" i="109"/>
  <c r="R60" i="109"/>
  <c r="R56" i="109"/>
  <c r="R52" i="109"/>
  <c r="R48" i="109"/>
  <c r="R44" i="109"/>
  <c r="R40" i="109"/>
  <c r="R36" i="109"/>
  <c r="R32" i="109"/>
  <c r="R28" i="109"/>
  <c r="R24" i="109"/>
  <c r="R20" i="109"/>
  <c r="R16" i="109"/>
  <c r="R12" i="109"/>
  <c r="R8" i="109"/>
  <c r="R77" i="109"/>
  <c r="R73" i="109"/>
  <c r="R69" i="109"/>
  <c r="R65" i="109"/>
  <c r="R61" i="109"/>
  <c r="R57" i="109"/>
  <c r="R53" i="109"/>
  <c r="R49" i="109"/>
  <c r="R45" i="109"/>
  <c r="R41" i="109"/>
  <c r="R37" i="109"/>
  <c r="R33" i="109"/>
  <c r="R29" i="109"/>
  <c r="R25" i="109"/>
  <c r="R21" i="109"/>
  <c r="R17" i="109"/>
  <c r="R13" i="109"/>
  <c r="R9" i="109"/>
  <c r="R5" i="109"/>
  <c r="R82" i="109"/>
  <c r="R78" i="109"/>
  <c r="R74" i="109"/>
  <c r="R70" i="109"/>
  <c r="R66" i="109"/>
  <c r="R62" i="109"/>
  <c r="R58" i="109"/>
  <c r="R54" i="109"/>
  <c r="R50" i="109"/>
  <c r="R46" i="109"/>
  <c r="R42" i="109"/>
  <c r="R38" i="109"/>
  <c r="R34" i="109"/>
  <c r="R30" i="109"/>
  <c r="R26" i="109"/>
  <c r="R22" i="109"/>
  <c r="R18" i="109"/>
  <c r="R14" i="109"/>
  <c r="R10" i="109"/>
  <c r="R6" i="109"/>
  <c r="R79" i="109"/>
  <c r="E194" i="8" l="1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B191" i="8"/>
  <c r="B192" i="8"/>
  <c r="B193" i="8"/>
  <c r="B194" i="8"/>
  <c r="K63" i="59" l="1"/>
  <c r="K64" i="59"/>
  <c r="K65" i="59"/>
  <c r="K66" i="59"/>
  <c r="K67" i="59"/>
  <c r="K68" i="59"/>
  <c r="K69" i="59"/>
  <c r="H63" i="59"/>
  <c r="H64" i="59"/>
  <c r="H65" i="59"/>
  <c r="H66" i="59"/>
  <c r="H67" i="59"/>
  <c r="H12" i="59"/>
  <c r="C4" i="109" l="1"/>
  <c r="D4" i="109"/>
  <c r="E4" i="109"/>
  <c r="F4" i="109"/>
  <c r="G4" i="109"/>
  <c r="H4" i="109"/>
  <c r="I4" i="109"/>
  <c r="J4" i="109"/>
  <c r="K4" i="109"/>
  <c r="L4" i="109"/>
  <c r="S4" i="109" s="1"/>
  <c r="M4" i="109"/>
  <c r="N4" i="109"/>
  <c r="O4" i="109"/>
  <c r="C5" i="109"/>
  <c r="D5" i="109"/>
  <c r="E5" i="109"/>
  <c r="F5" i="109"/>
  <c r="G5" i="109"/>
  <c r="H5" i="109"/>
  <c r="I5" i="109"/>
  <c r="J5" i="109"/>
  <c r="K5" i="109"/>
  <c r="L5" i="109"/>
  <c r="S5" i="109" s="1"/>
  <c r="M5" i="109"/>
  <c r="N5" i="109"/>
  <c r="C6" i="109"/>
  <c r="D6" i="109"/>
  <c r="E6" i="109"/>
  <c r="F6" i="109"/>
  <c r="G6" i="109"/>
  <c r="H6" i="109"/>
  <c r="I6" i="109"/>
  <c r="J6" i="109"/>
  <c r="K6" i="109"/>
  <c r="L6" i="109"/>
  <c r="S6" i="109" s="1"/>
  <c r="M6" i="109"/>
  <c r="N6" i="109"/>
  <c r="C7" i="109"/>
  <c r="D7" i="109"/>
  <c r="E7" i="109"/>
  <c r="F7" i="109"/>
  <c r="G7" i="109"/>
  <c r="H7" i="109"/>
  <c r="I7" i="109"/>
  <c r="J7" i="109"/>
  <c r="K7" i="109"/>
  <c r="L7" i="109"/>
  <c r="S7" i="109" s="1"/>
  <c r="M7" i="109"/>
  <c r="N7" i="109"/>
  <c r="C8" i="109"/>
  <c r="D8" i="109"/>
  <c r="E8" i="109"/>
  <c r="F8" i="109"/>
  <c r="G8" i="109"/>
  <c r="H8" i="109"/>
  <c r="I8" i="109"/>
  <c r="J8" i="109"/>
  <c r="K8" i="109"/>
  <c r="L8" i="109"/>
  <c r="S8" i="109" s="1"/>
  <c r="M8" i="109"/>
  <c r="N8" i="109"/>
  <c r="C9" i="109"/>
  <c r="D9" i="109"/>
  <c r="E9" i="109"/>
  <c r="F9" i="109"/>
  <c r="G9" i="109"/>
  <c r="H9" i="109"/>
  <c r="I9" i="109"/>
  <c r="J9" i="109"/>
  <c r="K9" i="109"/>
  <c r="L9" i="109"/>
  <c r="S9" i="109" s="1"/>
  <c r="M9" i="109"/>
  <c r="N9" i="109"/>
  <c r="C10" i="109"/>
  <c r="D10" i="109"/>
  <c r="E10" i="109"/>
  <c r="F10" i="109"/>
  <c r="G10" i="109"/>
  <c r="H10" i="109"/>
  <c r="I10" i="109"/>
  <c r="J10" i="109"/>
  <c r="K10" i="109"/>
  <c r="L10" i="109"/>
  <c r="S10" i="109" s="1"/>
  <c r="M10" i="109"/>
  <c r="N10" i="109"/>
  <c r="C11" i="109"/>
  <c r="D11" i="109"/>
  <c r="E11" i="109"/>
  <c r="F11" i="109"/>
  <c r="G11" i="109"/>
  <c r="H11" i="109"/>
  <c r="I11" i="109"/>
  <c r="J11" i="109"/>
  <c r="K11" i="109"/>
  <c r="L11" i="109"/>
  <c r="S11" i="109" s="1"/>
  <c r="M11" i="109"/>
  <c r="N11" i="109"/>
  <c r="C12" i="109"/>
  <c r="D12" i="109"/>
  <c r="E12" i="109"/>
  <c r="F12" i="109"/>
  <c r="G12" i="109"/>
  <c r="H12" i="109"/>
  <c r="I12" i="109"/>
  <c r="J12" i="109"/>
  <c r="K12" i="109"/>
  <c r="L12" i="109"/>
  <c r="S12" i="109" s="1"/>
  <c r="M12" i="109"/>
  <c r="N12" i="109"/>
  <c r="C13" i="109"/>
  <c r="D13" i="109"/>
  <c r="E13" i="109"/>
  <c r="F13" i="109"/>
  <c r="G13" i="109"/>
  <c r="H13" i="109"/>
  <c r="I13" i="109"/>
  <c r="J13" i="109"/>
  <c r="K13" i="109"/>
  <c r="L13" i="109"/>
  <c r="S13" i="109" s="1"/>
  <c r="M13" i="109"/>
  <c r="N13" i="109"/>
  <c r="C14" i="109"/>
  <c r="D14" i="109"/>
  <c r="E14" i="109"/>
  <c r="F14" i="109"/>
  <c r="G14" i="109"/>
  <c r="H14" i="109"/>
  <c r="I14" i="109"/>
  <c r="J14" i="109"/>
  <c r="K14" i="109"/>
  <c r="L14" i="109"/>
  <c r="S14" i="109" s="1"/>
  <c r="M14" i="109"/>
  <c r="N14" i="109"/>
  <c r="C15" i="109"/>
  <c r="D15" i="109"/>
  <c r="E15" i="109"/>
  <c r="F15" i="109"/>
  <c r="G15" i="109"/>
  <c r="H15" i="109"/>
  <c r="I15" i="109"/>
  <c r="J15" i="109"/>
  <c r="K15" i="109"/>
  <c r="L15" i="109"/>
  <c r="S15" i="109" s="1"/>
  <c r="M15" i="109"/>
  <c r="N15" i="109"/>
  <c r="C16" i="109"/>
  <c r="D16" i="109"/>
  <c r="E16" i="109"/>
  <c r="F16" i="109"/>
  <c r="G16" i="109"/>
  <c r="H16" i="109"/>
  <c r="I16" i="109"/>
  <c r="J16" i="109"/>
  <c r="K16" i="109"/>
  <c r="L16" i="109"/>
  <c r="S16" i="109" s="1"/>
  <c r="M16" i="109"/>
  <c r="N16" i="109"/>
  <c r="C17" i="109"/>
  <c r="D17" i="109"/>
  <c r="E17" i="109"/>
  <c r="F17" i="109"/>
  <c r="G17" i="109"/>
  <c r="H17" i="109"/>
  <c r="I17" i="109"/>
  <c r="J17" i="109"/>
  <c r="K17" i="109"/>
  <c r="L17" i="109"/>
  <c r="S17" i="109" s="1"/>
  <c r="M17" i="109"/>
  <c r="N17" i="109"/>
  <c r="C18" i="109"/>
  <c r="D18" i="109"/>
  <c r="E18" i="109"/>
  <c r="F18" i="109"/>
  <c r="G18" i="109"/>
  <c r="H18" i="109"/>
  <c r="I18" i="109"/>
  <c r="J18" i="109"/>
  <c r="K18" i="109"/>
  <c r="L18" i="109"/>
  <c r="S18" i="109" s="1"/>
  <c r="M18" i="109"/>
  <c r="N18" i="109"/>
  <c r="C19" i="109"/>
  <c r="D19" i="109"/>
  <c r="E19" i="109"/>
  <c r="F19" i="109"/>
  <c r="G19" i="109"/>
  <c r="H19" i="109"/>
  <c r="I19" i="109"/>
  <c r="J19" i="109"/>
  <c r="K19" i="109"/>
  <c r="L19" i="109"/>
  <c r="S19" i="109" s="1"/>
  <c r="M19" i="109"/>
  <c r="N19" i="109"/>
  <c r="C20" i="109"/>
  <c r="D20" i="109"/>
  <c r="E20" i="109"/>
  <c r="F20" i="109"/>
  <c r="G20" i="109"/>
  <c r="H20" i="109"/>
  <c r="I20" i="109"/>
  <c r="J20" i="109"/>
  <c r="K20" i="109"/>
  <c r="L20" i="109"/>
  <c r="S20" i="109" s="1"/>
  <c r="M20" i="109"/>
  <c r="N20" i="109"/>
  <c r="C21" i="109"/>
  <c r="D21" i="109"/>
  <c r="E21" i="109"/>
  <c r="F21" i="109"/>
  <c r="G21" i="109"/>
  <c r="H21" i="109"/>
  <c r="I21" i="109"/>
  <c r="J21" i="109"/>
  <c r="K21" i="109"/>
  <c r="L21" i="109"/>
  <c r="S21" i="109" s="1"/>
  <c r="M21" i="109"/>
  <c r="N21" i="109"/>
  <c r="C22" i="109"/>
  <c r="D22" i="109"/>
  <c r="E22" i="109"/>
  <c r="F22" i="109"/>
  <c r="G22" i="109"/>
  <c r="H22" i="109"/>
  <c r="I22" i="109"/>
  <c r="J22" i="109"/>
  <c r="K22" i="109"/>
  <c r="L22" i="109"/>
  <c r="S22" i="109" s="1"/>
  <c r="M22" i="109"/>
  <c r="N22" i="109"/>
  <c r="C23" i="109"/>
  <c r="D23" i="109"/>
  <c r="E23" i="109"/>
  <c r="F23" i="109"/>
  <c r="G23" i="109"/>
  <c r="H23" i="109"/>
  <c r="I23" i="109"/>
  <c r="J23" i="109"/>
  <c r="K23" i="109"/>
  <c r="L23" i="109"/>
  <c r="S23" i="109" s="1"/>
  <c r="M23" i="109"/>
  <c r="N23" i="109"/>
  <c r="C24" i="109"/>
  <c r="D24" i="109"/>
  <c r="E24" i="109"/>
  <c r="F24" i="109"/>
  <c r="G24" i="109"/>
  <c r="H24" i="109"/>
  <c r="I24" i="109"/>
  <c r="J24" i="109"/>
  <c r="K24" i="109"/>
  <c r="L24" i="109"/>
  <c r="S24" i="109" s="1"/>
  <c r="M24" i="109"/>
  <c r="N24" i="109"/>
  <c r="C25" i="109"/>
  <c r="D25" i="109"/>
  <c r="E25" i="109"/>
  <c r="F25" i="109"/>
  <c r="G25" i="109"/>
  <c r="H25" i="109"/>
  <c r="I25" i="109"/>
  <c r="J25" i="109"/>
  <c r="K25" i="109"/>
  <c r="L25" i="109"/>
  <c r="S25" i="109" s="1"/>
  <c r="M25" i="109"/>
  <c r="N25" i="109"/>
  <c r="C26" i="109"/>
  <c r="D26" i="109"/>
  <c r="E26" i="109"/>
  <c r="F26" i="109"/>
  <c r="G26" i="109"/>
  <c r="H26" i="109"/>
  <c r="I26" i="109"/>
  <c r="J26" i="109"/>
  <c r="K26" i="109"/>
  <c r="L26" i="109"/>
  <c r="S26" i="109" s="1"/>
  <c r="M26" i="109"/>
  <c r="N26" i="109"/>
  <c r="C27" i="109"/>
  <c r="D27" i="109"/>
  <c r="E27" i="109"/>
  <c r="F27" i="109"/>
  <c r="G27" i="109"/>
  <c r="H27" i="109"/>
  <c r="I27" i="109"/>
  <c r="J27" i="109"/>
  <c r="K27" i="109"/>
  <c r="L27" i="109"/>
  <c r="S27" i="109" s="1"/>
  <c r="M27" i="109"/>
  <c r="N27" i="109"/>
  <c r="C28" i="109"/>
  <c r="D28" i="109"/>
  <c r="E28" i="109"/>
  <c r="F28" i="109"/>
  <c r="G28" i="109"/>
  <c r="H28" i="109"/>
  <c r="I28" i="109"/>
  <c r="J28" i="109"/>
  <c r="K28" i="109"/>
  <c r="L28" i="109"/>
  <c r="S28" i="109" s="1"/>
  <c r="M28" i="109"/>
  <c r="N28" i="109"/>
  <c r="C29" i="109"/>
  <c r="D29" i="109"/>
  <c r="E29" i="109"/>
  <c r="F29" i="109"/>
  <c r="G29" i="109"/>
  <c r="H29" i="109"/>
  <c r="I29" i="109"/>
  <c r="J29" i="109"/>
  <c r="K29" i="109"/>
  <c r="L29" i="109"/>
  <c r="S29" i="109" s="1"/>
  <c r="M29" i="109"/>
  <c r="N29" i="109"/>
  <c r="C30" i="109"/>
  <c r="D30" i="109"/>
  <c r="E30" i="109"/>
  <c r="F30" i="109"/>
  <c r="G30" i="109"/>
  <c r="H30" i="109"/>
  <c r="I30" i="109"/>
  <c r="J30" i="109"/>
  <c r="K30" i="109"/>
  <c r="L30" i="109"/>
  <c r="S30" i="109" s="1"/>
  <c r="M30" i="109"/>
  <c r="N30" i="109"/>
  <c r="C31" i="109"/>
  <c r="D31" i="109"/>
  <c r="E31" i="109"/>
  <c r="F31" i="109"/>
  <c r="G31" i="109"/>
  <c r="H31" i="109"/>
  <c r="I31" i="109"/>
  <c r="J31" i="109"/>
  <c r="K31" i="109"/>
  <c r="L31" i="109"/>
  <c r="S31" i="109" s="1"/>
  <c r="M31" i="109"/>
  <c r="N31" i="109"/>
  <c r="C32" i="109"/>
  <c r="D32" i="109"/>
  <c r="E32" i="109"/>
  <c r="F32" i="109"/>
  <c r="G32" i="109"/>
  <c r="H32" i="109"/>
  <c r="I32" i="109"/>
  <c r="J32" i="109"/>
  <c r="K32" i="109"/>
  <c r="L32" i="109"/>
  <c r="S32" i="109" s="1"/>
  <c r="M32" i="109"/>
  <c r="N32" i="109"/>
  <c r="C33" i="109"/>
  <c r="D33" i="109"/>
  <c r="E33" i="109"/>
  <c r="F33" i="109"/>
  <c r="G33" i="109"/>
  <c r="H33" i="109"/>
  <c r="I33" i="109"/>
  <c r="J33" i="109"/>
  <c r="K33" i="109"/>
  <c r="L33" i="109"/>
  <c r="S33" i="109" s="1"/>
  <c r="M33" i="109"/>
  <c r="N33" i="109"/>
  <c r="C34" i="109"/>
  <c r="D34" i="109"/>
  <c r="E34" i="109"/>
  <c r="F34" i="109"/>
  <c r="G34" i="109"/>
  <c r="H34" i="109"/>
  <c r="I34" i="109"/>
  <c r="J34" i="109"/>
  <c r="K34" i="109"/>
  <c r="L34" i="109"/>
  <c r="S34" i="109" s="1"/>
  <c r="M34" i="109"/>
  <c r="N34" i="109"/>
  <c r="C35" i="109"/>
  <c r="D35" i="109"/>
  <c r="E35" i="109"/>
  <c r="F35" i="109"/>
  <c r="G35" i="109"/>
  <c r="H35" i="109"/>
  <c r="I35" i="109"/>
  <c r="J35" i="109"/>
  <c r="K35" i="109"/>
  <c r="L35" i="109"/>
  <c r="S35" i="109" s="1"/>
  <c r="M35" i="109"/>
  <c r="N35" i="109"/>
  <c r="C36" i="109"/>
  <c r="D36" i="109"/>
  <c r="E36" i="109"/>
  <c r="F36" i="109"/>
  <c r="G36" i="109"/>
  <c r="H36" i="109"/>
  <c r="I36" i="109"/>
  <c r="J36" i="109"/>
  <c r="K36" i="109"/>
  <c r="L36" i="109"/>
  <c r="S36" i="109" s="1"/>
  <c r="M36" i="109"/>
  <c r="N36" i="109"/>
  <c r="C37" i="109"/>
  <c r="D37" i="109"/>
  <c r="E37" i="109"/>
  <c r="F37" i="109"/>
  <c r="G37" i="109"/>
  <c r="H37" i="109"/>
  <c r="I37" i="109"/>
  <c r="J37" i="109"/>
  <c r="K37" i="109"/>
  <c r="L37" i="109"/>
  <c r="S37" i="109" s="1"/>
  <c r="M37" i="109"/>
  <c r="N37" i="109"/>
  <c r="C38" i="109"/>
  <c r="D38" i="109"/>
  <c r="E38" i="109"/>
  <c r="F38" i="109"/>
  <c r="G38" i="109"/>
  <c r="H38" i="109"/>
  <c r="I38" i="109"/>
  <c r="J38" i="109"/>
  <c r="K38" i="109"/>
  <c r="L38" i="109"/>
  <c r="S38" i="109" s="1"/>
  <c r="M38" i="109"/>
  <c r="N38" i="109"/>
  <c r="C39" i="109"/>
  <c r="D39" i="109"/>
  <c r="E39" i="109"/>
  <c r="F39" i="109"/>
  <c r="G39" i="109"/>
  <c r="H39" i="109"/>
  <c r="I39" i="109"/>
  <c r="J39" i="109"/>
  <c r="K39" i="109"/>
  <c r="L39" i="109"/>
  <c r="S39" i="109" s="1"/>
  <c r="M39" i="109"/>
  <c r="N39" i="109"/>
  <c r="C40" i="109"/>
  <c r="D40" i="109"/>
  <c r="E40" i="109"/>
  <c r="F40" i="109"/>
  <c r="G40" i="109"/>
  <c r="H40" i="109"/>
  <c r="I40" i="109"/>
  <c r="J40" i="109"/>
  <c r="K40" i="109"/>
  <c r="L40" i="109"/>
  <c r="S40" i="109" s="1"/>
  <c r="M40" i="109"/>
  <c r="N40" i="109"/>
  <c r="C41" i="109"/>
  <c r="D41" i="109"/>
  <c r="E41" i="109"/>
  <c r="F41" i="109"/>
  <c r="G41" i="109"/>
  <c r="H41" i="109"/>
  <c r="I41" i="109"/>
  <c r="J41" i="109"/>
  <c r="K41" i="109"/>
  <c r="L41" i="109"/>
  <c r="S41" i="109" s="1"/>
  <c r="M41" i="109"/>
  <c r="N41" i="109"/>
  <c r="C42" i="109"/>
  <c r="D42" i="109"/>
  <c r="E42" i="109"/>
  <c r="F42" i="109"/>
  <c r="G42" i="109"/>
  <c r="H42" i="109"/>
  <c r="I42" i="109"/>
  <c r="J42" i="109"/>
  <c r="K42" i="109"/>
  <c r="L42" i="109"/>
  <c r="S42" i="109" s="1"/>
  <c r="M42" i="109"/>
  <c r="N42" i="109"/>
  <c r="C43" i="109"/>
  <c r="D43" i="109"/>
  <c r="E43" i="109"/>
  <c r="F43" i="109"/>
  <c r="G43" i="109"/>
  <c r="H43" i="109"/>
  <c r="I43" i="109"/>
  <c r="J43" i="109"/>
  <c r="K43" i="109"/>
  <c r="L43" i="109"/>
  <c r="S43" i="109" s="1"/>
  <c r="M43" i="109"/>
  <c r="N43" i="109"/>
  <c r="C44" i="109"/>
  <c r="D44" i="109"/>
  <c r="E44" i="109"/>
  <c r="F44" i="109"/>
  <c r="G44" i="109"/>
  <c r="H44" i="109"/>
  <c r="I44" i="109"/>
  <c r="J44" i="109"/>
  <c r="K44" i="109"/>
  <c r="L44" i="109"/>
  <c r="S44" i="109" s="1"/>
  <c r="M44" i="109"/>
  <c r="N44" i="109"/>
  <c r="C45" i="109"/>
  <c r="D45" i="109"/>
  <c r="E45" i="109"/>
  <c r="F45" i="109"/>
  <c r="G45" i="109"/>
  <c r="H45" i="109"/>
  <c r="I45" i="109"/>
  <c r="J45" i="109"/>
  <c r="K45" i="109"/>
  <c r="L45" i="109"/>
  <c r="S45" i="109" s="1"/>
  <c r="M45" i="109"/>
  <c r="N45" i="109"/>
  <c r="C46" i="109"/>
  <c r="D46" i="109"/>
  <c r="E46" i="109"/>
  <c r="F46" i="109"/>
  <c r="G46" i="109"/>
  <c r="H46" i="109"/>
  <c r="I46" i="109"/>
  <c r="J46" i="109"/>
  <c r="K46" i="109"/>
  <c r="L46" i="109"/>
  <c r="S46" i="109" s="1"/>
  <c r="M46" i="109"/>
  <c r="N46" i="109"/>
  <c r="C47" i="109"/>
  <c r="D47" i="109"/>
  <c r="E47" i="109"/>
  <c r="F47" i="109"/>
  <c r="G47" i="109"/>
  <c r="H47" i="109"/>
  <c r="I47" i="109"/>
  <c r="J47" i="109"/>
  <c r="K47" i="109"/>
  <c r="L47" i="109"/>
  <c r="S47" i="109" s="1"/>
  <c r="M47" i="109"/>
  <c r="N47" i="109"/>
  <c r="C48" i="109"/>
  <c r="D48" i="109"/>
  <c r="E48" i="109"/>
  <c r="F48" i="109"/>
  <c r="G48" i="109"/>
  <c r="H48" i="109"/>
  <c r="I48" i="109"/>
  <c r="J48" i="109"/>
  <c r="K48" i="109"/>
  <c r="L48" i="109"/>
  <c r="S48" i="109" s="1"/>
  <c r="M48" i="109"/>
  <c r="N48" i="109"/>
  <c r="C49" i="109"/>
  <c r="D49" i="109"/>
  <c r="E49" i="109"/>
  <c r="F49" i="109"/>
  <c r="G49" i="109"/>
  <c r="H49" i="109"/>
  <c r="I49" i="109"/>
  <c r="J49" i="109"/>
  <c r="K49" i="109"/>
  <c r="L49" i="109"/>
  <c r="S49" i="109" s="1"/>
  <c r="M49" i="109"/>
  <c r="N49" i="109"/>
  <c r="C50" i="109"/>
  <c r="D50" i="109"/>
  <c r="E50" i="109"/>
  <c r="F50" i="109"/>
  <c r="G50" i="109"/>
  <c r="H50" i="109"/>
  <c r="I50" i="109"/>
  <c r="J50" i="109"/>
  <c r="K50" i="109"/>
  <c r="L50" i="109"/>
  <c r="S50" i="109" s="1"/>
  <c r="M50" i="109"/>
  <c r="N50" i="109"/>
  <c r="C51" i="109"/>
  <c r="D51" i="109"/>
  <c r="E51" i="109"/>
  <c r="F51" i="109"/>
  <c r="G51" i="109"/>
  <c r="H51" i="109"/>
  <c r="I51" i="109"/>
  <c r="J51" i="109"/>
  <c r="K51" i="109"/>
  <c r="L51" i="109"/>
  <c r="S51" i="109" s="1"/>
  <c r="M51" i="109"/>
  <c r="N51" i="109"/>
  <c r="C52" i="109"/>
  <c r="D52" i="109"/>
  <c r="E52" i="109"/>
  <c r="F52" i="109"/>
  <c r="G52" i="109"/>
  <c r="H52" i="109"/>
  <c r="I52" i="109"/>
  <c r="J52" i="109"/>
  <c r="K52" i="109"/>
  <c r="L52" i="109"/>
  <c r="S52" i="109" s="1"/>
  <c r="M52" i="109"/>
  <c r="N52" i="109"/>
  <c r="C53" i="109"/>
  <c r="D53" i="109"/>
  <c r="E53" i="109"/>
  <c r="F53" i="109"/>
  <c r="G53" i="109"/>
  <c r="H53" i="109"/>
  <c r="I53" i="109"/>
  <c r="J53" i="109"/>
  <c r="K53" i="109"/>
  <c r="L53" i="109"/>
  <c r="S53" i="109" s="1"/>
  <c r="M53" i="109"/>
  <c r="N53" i="109"/>
  <c r="C54" i="109"/>
  <c r="D54" i="109"/>
  <c r="E54" i="109"/>
  <c r="F54" i="109"/>
  <c r="G54" i="109"/>
  <c r="H54" i="109"/>
  <c r="I54" i="109"/>
  <c r="J54" i="109"/>
  <c r="K54" i="109"/>
  <c r="L54" i="109"/>
  <c r="S54" i="109" s="1"/>
  <c r="M54" i="109"/>
  <c r="N54" i="109"/>
  <c r="C55" i="109"/>
  <c r="D55" i="109"/>
  <c r="E55" i="109"/>
  <c r="F55" i="109"/>
  <c r="G55" i="109"/>
  <c r="H55" i="109"/>
  <c r="I55" i="109"/>
  <c r="J55" i="109"/>
  <c r="K55" i="109"/>
  <c r="L55" i="109"/>
  <c r="S55" i="109" s="1"/>
  <c r="M55" i="109"/>
  <c r="N55" i="109"/>
  <c r="C56" i="109"/>
  <c r="D56" i="109"/>
  <c r="E56" i="109"/>
  <c r="F56" i="109"/>
  <c r="G56" i="109"/>
  <c r="H56" i="109"/>
  <c r="I56" i="109"/>
  <c r="J56" i="109"/>
  <c r="K56" i="109"/>
  <c r="L56" i="109"/>
  <c r="S56" i="109" s="1"/>
  <c r="M56" i="109"/>
  <c r="N56" i="109"/>
  <c r="C57" i="109"/>
  <c r="D57" i="109"/>
  <c r="E57" i="109"/>
  <c r="F57" i="109"/>
  <c r="G57" i="109"/>
  <c r="H57" i="109"/>
  <c r="I57" i="109"/>
  <c r="J57" i="109"/>
  <c r="K57" i="109"/>
  <c r="L57" i="109"/>
  <c r="S57" i="109" s="1"/>
  <c r="M57" i="109"/>
  <c r="N57" i="109"/>
  <c r="C58" i="109"/>
  <c r="D58" i="109"/>
  <c r="E58" i="109"/>
  <c r="F58" i="109"/>
  <c r="G58" i="109"/>
  <c r="H58" i="109"/>
  <c r="I58" i="109"/>
  <c r="J58" i="109"/>
  <c r="K58" i="109"/>
  <c r="L58" i="109"/>
  <c r="S58" i="109" s="1"/>
  <c r="M58" i="109"/>
  <c r="N58" i="109"/>
  <c r="C59" i="109"/>
  <c r="D59" i="109"/>
  <c r="E59" i="109"/>
  <c r="F59" i="109"/>
  <c r="G59" i="109"/>
  <c r="H59" i="109"/>
  <c r="I59" i="109"/>
  <c r="J59" i="109"/>
  <c r="K59" i="109"/>
  <c r="L59" i="109"/>
  <c r="S59" i="109" s="1"/>
  <c r="M59" i="109"/>
  <c r="N59" i="109"/>
  <c r="C60" i="109"/>
  <c r="D60" i="109"/>
  <c r="E60" i="109"/>
  <c r="F60" i="109"/>
  <c r="G60" i="109"/>
  <c r="H60" i="109"/>
  <c r="I60" i="109"/>
  <c r="J60" i="109"/>
  <c r="K60" i="109"/>
  <c r="L60" i="109"/>
  <c r="S60" i="109" s="1"/>
  <c r="M60" i="109"/>
  <c r="N60" i="109"/>
  <c r="C61" i="109"/>
  <c r="D61" i="109"/>
  <c r="E61" i="109"/>
  <c r="F61" i="109"/>
  <c r="G61" i="109"/>
  <c r="H61" i="109"/>
  <c r="I61" i="109"/>
  <c r="J61" i="109"/>
  <c r="K61" i="109"/>
  <c r="L61" i="109"/>
  <c r="S61" i="109" s="1"/>
  <c r="M61" i="109"/>
  <c r="N61" i="109"/>
  <c r="C62" i="109"/>
  <c r="D62" i="109"/>
  <c r="E62" i="109"/>
  <c r="F62" i="109"/>
  <c r="G62" i="109"/>
  <c r="H62" i="109"/>
  <c r="I62" i="109"/>
  <c r="J62" i="109"/>
  <c r="K62" i="109"/>
  <c r="L62" i="109"/>
  <c r="S62" i="109" s="1"/>
  <c r="M62" i="109"/>
  <c r="N62" i="109"/>
  <c r="C63" i="109"/>
  <c r="D63" i="109"/>
  <c r="E63" i="109"/>
  <c r="F63" i="109"/>
  <c r="G63" i="109"/>
  <c r="H63" i="109"/>
  <c r="I63" i="109"/>
  <c r="J63" i="109"/>
  <c r="K63" i="109"/>
  <c r="L63" i="109"/>
  <c r="S63" i="109" s="1"/>
  <c r="M63" i="109"/>
  <c r="N63" i="109"/>
  <c r="C64" i="109"/>
  <c r="D64" i="109"/>
  <c r="E64" i="109"/>
  <c r="F64" i="109"/>
  <c r="G64" i="109"/>
  <c r="H64" i="109"/>
  <c r="I64" i="109"/>
  <c r="J64" i="109"/>
  <c r="K64" i="109"/>
  <c r="L64" i="109"/>
  <c r="S64" i="109" s="1"/>
  <c r="M64" i="109"/>
  <c r="N64" i="109"/>
  <c r="C65" i="109"/>
  <c r="D65" i="109"/>
  <c r="E65" i="109"/>
  <c r="F65" i="109"/>
  <c r="G65" i="109"/>
  <c r="H65" i="109"/>
  <c r="I65" i="109"/>
  <c r="J65" i="109"/>
  <c r="K65" i="109"/>
  <c r="L65" i="109"/>
  <c r="S65" i="109" s="1"/>
  <c r="M65" i="109"/>
  <c r="N65" i="109"/>
  <c r="C66" i="109"/>
  <c r="D66" i="109"/>
  <c r="E66" i="109"/>
  <c r="F66" i="109"/>
  <c r="G66" i="109"/>
  <c r="H66" i="109"/>
  <c r="I66" i="109"/>
  <c r="J66" i="109"/>
  <c r="K66" i="109"/>
  <c r="L66" i="109"/>
  <c r="S66" i="109" s="1"/>
  <c r="M66" i="109"/>
  <c r="N66" i="109"/>
  <c r="C67" i="109"/>
  <c r="D67" i="109"/>
  <c r="E67" i="109"/>
  <c r="F67" i="109"/>
  <c r="G67" i="109"/>
  <c r="H67" i="109"/>
  <c r="I67" i="109"/>
  <c r="J67" i="109"/>
  <c r="K67" i="109"/>
  <c r="L67" i="109"/>
  <c r="S67" i="109" s="1"/>
  <c r="M67" i="109"/>
  <c r="N67" i="109"/>
  <c r="C68" i="109"/>
  <c r="D68" i="109"/>
  <c r="E68" i="109"/>
  <c r="F68" i="109"/>
  <c r="G68" i="109"/>
  <c r="H68" i="109"/>
  <c r="I68" i="109"/>
  <c r="J68" i="109"/>
  <c r="K68" i="109"/>
  <c r="L68" i="109"/>
  <c r="S68" i="109" s="1"/>
  <c r="M68" i="109"/>
  <c r="N68" i="109"/>
  <c r="C69" i="109"/>
  <c r="D69" i="109"/>
  <c r="E69" i="109"/>
  <c r="F69" i="109"/>
  <c r="G69" i="109"/>
  <c r="H69" i="109"/>
  <c r="I69" i="109"/>
  <c r="J69" i="109"/>
  <c r="K69" i="109"/>
  <c r="L69" i="109"/>
  <c r="S69" i="109" s="1"/>
  <c r="M69" i="109"/>
  <c r="N69" i="109"/>
  <c r="C70" i="109"/>
  <c r="D70" i="109"/>
  <c r="E70" i="109"/>
  <c r="F70" i="109"/>
  <c r="G70" i="109"/>
  <c r="H70" i="109"/>
  <c r="I70" i="109"/>
  <c r="J70" i="109"/>
  <c r="K70" i="109"/>
  <c r="L70" i="109"/>
  <c r="S70" i="109" s="1"/>
  <c r="M70" i="109"/>
  <c r="N70" i="109"/>
  <c r="C71" i="109"/>
  <c r="D71" i="109"/>
  <c r="E71" i="109"/>
  <c r="F71" i="109"/>
  <c r="G71" i="109"/>
  <c r="H71" i="109"/>
  <c r="I71" i="109"/>
  <c r="J71" i="109"/>
  <c r="K71" i="109"/>
  <c r="L71" i="109"/>
  <c r="S71" i="109" s="1"/>
  <c r="M71" i="109"/>
  <c r="N71" i="109"/>
  <c r="C72" i="109"/>
  <c r="D72" i="109"/>
  <c r="E72" i="109"/>
  <c r="F72" i="109"/>
  <c r="G72" i="109"/>
  <c r="H72" i="109"/>
  <c r="I72" i="109"/>
  <c r="J72" i="109"/>
  <c r="K72" i="109"/>
  <c r="L72" i="109"/>
  <c r="S72" i="109" s="1"/>
  <c r="M72" i="109"/>
  <c r="N72" i="109"/>
  <c r="C73" i="109"/>
  <c r="D73" i="109"/>
  <c r="E73" i="109"/>
  <c r="F73" i="109"/>
  <c r="G73" i="109"/>
  <c r="H73" i="109"/>
  <c r="I73" i="109"/>
  <c r="J73" i="109"/>
  <c r="K73" i="109"/>
  <c r="L73" i="109"/>
  <c r="S73" i="109" s="1"/>
  <c r="M73" i="109"/>
  <c r="N73" i="109"/>
  <c r="C74" i="109"/>
  <c r="D74" i="109"/>
  <c r="E74" i="109"/>
  <c r="F74" i="109"/>
  <c r="G74" i="109"/>
  <c r="H74" i="109"/>
  <c r="I74" i="109"/>
  <c r="J74" i="109"/>
  <c r="K74" i="109"/>
  <c r="L74" i="109"/>
  <c r="S74" i="109" s="1"/>
  <c r="M74" i="109"/>
  <c r="N74" i="109"/>
  <c r="C75" i="109"/>
  <c r="D75" i="109"/>
  <c r="E75" i="109"/>
  <c r="F75" i="109"/>
  <c r="G75" i="109"/>
  <c r="H75" i="109"/>
  <c r="I75" i="109"/>
  <c r="J75" i="109"/>
  <c r="K75" i="109"/>
  <c r="L75" i="109"/>
  <c r="S75" i="109" s="1"/>
  <c r="M75" i="109"/>
  <c r="N75" i="109"/>
  <c r="C76" i="109"/>
  <c r="D76" i="109"/>
  <c r="E76" i="109"/>
  <c r="F76" i="109"/>
  <c r="G76" i="109"/>
  <c r="H76" i="109"/>
  <c r="I76" i="109"/>
  <c r="J76" i="109"/>
  <c r="K76" i="109"/>
  <c r="L76" i="109"/>
  <c r="S76" i="109" s="1"/>
  <c r="M76" i="109"/>
  <c r="N76" i="109"/>
  <c r="C77" i="109"/>
  <c r="D77" i="109"/>
  <c r="E77" i="109"/>
  <c r="F77" i="109"/>
  <c r="G77" i="109"/>
  <c r="H77" i="109"/>
  <c r="I77" i="109"/>
  <c r="J77" i="109"/>
  <c r="K77" i="109"/>
  <c r="L77" i="109"/>
  <c r="S77" i="109" s="1"/>
  <c r="M77" i="109"/>
  <c r="N77" i="109"/>
  <c r="C78" i="109"/>
  <c r="D78" i="109"/>
  <c r="E78" i="109"/>
  <c r="F78" i="109"/>
  <c r="G78" i="109"/>
  <c r="H78" i="109"/>
  <c r="I78" i="109"/>
  <c r="J78" i="109"/>
  <c r="K78" i="109"/>
  <c r="L78" i="109"/>
  <c r="S78" i="109" s="1"/>
  <c r="M78" i="109"/>
  <c r="N78" i="109"/>
  <c r="C79" i="109"/>
  <c r="D79" i="109"/>
  <c r="E79" i="109"/>
  <c r="F79" i="109"/>
  <c r="G79" i="109"/>
  <c r="H79" i="109"/>
  <c r="I79" i="109"/>
  <c r="J79" i="109"/>
  <c r="K79" i="109"/>
  <c r="L79" i="109"/>
  <c r="S79" i="109" s="1"/>
  <c r="M79" i="109"/>
  <c r="N79" i="109"/>
  <c r="C80" i="109"/>
  <c r="D80" i="109"/>
  <c r="E80" i="109"/>
  <c r="F80" i="109"/>
  <c r="G80" i="109"/>
  <c r="H80" i="109"/>
  <c r="I80" i="109"/>
  <c r="J80" i="109"/>
  <c r="K80" i="109"/>
  <c r="L80" i="109"/>
  <c r="S80" i="109" s="1"/>
  <c r="M80" i="109"/>
  <c r="N80" i="109"/>
  <c r="C81" i="109"/>
  <c r="D81" i="109"/>
  <c r="E81" i="109"/>
  <c r="F81" i="109"/>
  <c r="G81" i="109"/>
  <c r="H81" i="109"/>
  <c r="I81" i="109"/>
  <c r="J81" i="109"/>
  <c r="K81" i="109"/>
  <c r="L81" i="109"/>
  <c r="S81" i="109" s="1"/>
  <c r="M81" i="109"/>
  <c r="N81" i="109"/>
  <c r="C82" i="109"/>
  <c r="D82" i="109"/>
  <c r="E82" i="109"/>
  <c r="F82" i="109"/>
  <c r="G82" i="109"/>
  <c r="H82" i="109"/>
  <c r="I82" i="109"/>
  <c r="J82" i="109"/>
  <c r="K82" i="109"/>
  <c r="L82" i="109"/>
  <c r="S82" i="109" s="1"/>
  <c r="M82" i="109"/>
  <c r="N82" i="109"/>
  <c r="C83" i="109"/>
  <c r="D83" i="109"/>
  <c r="E83" i="109"/>
  <c r="F83" i="109"/>
  <c r="G83" i="109"/>
  <c r="H83" i="109"/>
  <c r="I83" i="109"/>
  <c r="J83" i="109"/>
  <c r="K83" i="109"/>
  <c r="L83" i="109"/>
  <c r="S83" i="109" s="1"/>
  <c r="M83" i="109"/>
  <c r="N83" i="109"/>
  <c r="B5" i="109"/>
  <c r="B6" i="109"/>
  <c r="B7" i="109"/>
  <c r="B8" i="109"/>
  <c r="B9" i="109"/>
  <c r="B10" i="109"/>
  <c r="B11" i="109"/>
  <c r="B12" i="109"/>
  <c r="B13" i="109"/>
  <c r="B14" i="109"/>
  <c r="B15" i="109"/>
  <c r="B16" i="109"/>
  <c r="B17" i="109"/>
  <c r="B18" i="109"/>
  <c r="B19" i="109"/>
  <c r="B20" i="109"/>
  <c r="B21" i="109"/>
  <c r="B22" i="109"/>
  <c r="B23" i="109"/>
  <c r="B24" i="109"/>
  <c r="B25" i="109"/>
  <c r="B26" i="109"/>
  <c r="B27" i="109"/>
  <c r="B28" i="109"/>
  <c r="B29" i="109"/>
  <c r="B30" i="109"/>
  <c r="B31" i="109"/>
  <c r="B32" i="109"/>
  <c r="B33" i="109"/>
  <c r="B34" i="109"/>
  <c r="B35" i="109"/>
  <c r="B36" i="109"/>
  <c r="B37" i="109"/>
  <c r="B38" i="109"/>
  <c r="B39" i="109"/>
  <c r="B40" i="109"/>
  <c r="B41" i="109"/>
  <c r="B42" i="109"/>
  <c r="B43" i="109"/>
  <c r="B44" i="109"/>
  <c r="B45" i="109"/>
  <c r="B46" i="109"/>
  <c r="B47" i="109"/>
  <c r="B48" i="109"/>
  <c r="B49" i="109"/>
  <c r="B50" i="109"/>
  <c r="B51" i="109"/>
  <c r="B52" i="109"/>
  <c r="B53" i="109"/>
  <c r="B54" i="109"/>
  <c r="B55" i="109"/>
  <c r="B56" i="109"/>
  <c r="B57" i="109"/>
  <c r="B58" i="109"/>
  <c r="B59" i="109"/>
  <c r="B60" i="109"/>
  <c r="B61" i="109"/>
  <c r="B62" i="109"/>
  <c r="B63" i="109"/>
  <c r="B64" i="109"/>
  <c r="B65" i="109"/>
  <c r="B66" i="109"/>
  <c r="B67" i="109"/>
  <c r="B68" i="109"/>
  <c r="B69" i="109"/>
  <c r="B70" i="109"/>
  <c r="B71" i="109"/>
  <c r="B72" i="109"/>
  <c r="B73" i="109"/>
  <c r="B74" i="109"/>
  <c r="B75" i="109"/>
  <c r="B76" i="109"/>
  <c r="B77" i="109"/>
  <c r="B78" i="109"/>
  <c r="B79" i="109"/>
  <c r="B80" i="109"/>
  <c r="B81" i="109"/>
  <c r="B82" i="109"/>
  <c r="B83" i="109"/>
  <c r="B4" i="109"/>
  <c r="B6" i="8" l="1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B190" i="8" l="1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E169" i="8"/>
  <c r="B169" i="8"/>
  <c r="E168" i="8"/>
  <c r="B168" i="8"/>
  <c r="E167" i="8"/>
  <c r="B167" i="8"/>
  <c r="E166" i="8"/>
  <c r="B166" i="8"/>
  <c r="C65" i="59"/>
  <c r="C64" i="59"/>
  <c r="C63" i="59"/>
  <c r="C62" i="59"/>
  <c r="C61" i="59"/>
  <c r="C60" i="59"/>
  <c r="C59" i="59"/>
  <c r="C58" i="59"/>
  <c r="C57" i="59"/>
  <c r="C56" i="59"/>
  <c r="C55" i="59"/>
  <c r="C54" i="59"/>
  <c r="C53" i="59"/>
  <c r="C52" i="59"/>
  <c r="C51" i="59"/>
  <c r="C50" i="59"/>
  <c r="C49" i="59"/>
  <c r="C48" i="59"/>
  <c r="C47" i="59"/>
  <c r="C46" i="59"/>
  <c r="C45" i="59"/>
  <c r="C44" i="59"/>
  <c r="C43" i="59"/>
  <c r="C42" i="59"/>
  <c r="C41" i="59"/>
  <c r="C40" i="59"/>
  <c r="C39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F124" i="55"/>
  <c r="E123" i="55"/>
  <c r="E74" i="59" l="1"/>
  <c r="E73" i="59" s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D74" i="59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E76" i="55"/>
  <c r="E82" i="55"/>
  <c r="E81" i="55"/>
  <c r="E86" i="55"/>
  <c r="E73" i="55"/>
  <c r="E75" i="55"/>
  <c r="E74" i="55"/>
  <c r="E79" i="55"/>
  <c r="E72" i="55"/>
  <c r="E78" i="55"/>
  <c r="E84" i="55"/>
  <c r="E80" i="55"/>
  <c r="E85" i="55"/>
  <c r="E71" i="55"/>
  <c r="E77" i="55"/>
  <c r="E83" i="55"/>
  <c r="E121" i="55"/>
  <c r="E119" i="55"/>
  <c r="E117" i="55"/>
  <c r="E115" i="55"/>
  <c r="E113" i="55"/>
  <c r="E111" i="55"/>
  <c r="E109" i="55"/>
  <c r="E107" i="55"/>
  <c r="E105" i="55"/>
  <c r="E103" i="55"/>
  <c r="E101" i="55"/>
  <c r="E99" i="55"/>
  <c r="E97" i="55"/>
  <c r="E95" i="55"/>
  <c r="E93" i="55"/>
  <c r="E91" i="55"/>
  <c r="E89" i="55"/>
  <c r="E87" i="55"/>
  <c r="E122" i="55"/>
  <c r="E120" i="55"/>
  <c r="E118" i="55"/>
  <c r="E116" i="55"/>
  <c r="E114" i="55"/>
  <c r="E112" i="55"/>
  <c r="E110" i="55"/>
  <c r="E108" i="55"/>
  <c r="E106" i="55"/>
  <c r="E104" i="55"/>
  <c r="E102" i="55"/>
  <c r="E100" i="55"/>
  <c r="E98" i="55"/>
  <c r="E96" i="55"/>
  <c r="E94" i="55"/>
  <c r="E92" i="55"/>
  <c r="E88" i="55"/>
  <c r="E90" i="55"/>
  <c r="F123" i="55"/>
  <c r="F76" i="55" l="1"/>
  <c r="F82" i="55"/>
  <c r="F74" i="55"/>
  <c r="F84" i="55"/>
  <c r="F86" i="55"/>
  <c r="F73" i="55"/>
  <c r="F72" i="55"/>
  <c r="F75" i="55"/>
  <c r="F81" i="55"/>
  <c r="F80" i="55"/>
  <c r="F79" i="55"/>
  <c r="F78" i="55"/>
  <c r="F71" i="55"/>
  <c r="F77" i="55"/>
  <c r="F83" i="55"/>
  <c r="F85" i="55"/>
  <c r="D57" i="59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F105" i="55"/>
  <c r="F99" i="55"/>
  <c r="F95" i="55"/>
  <c r="F91" i="55"/>
  <c r="F87" i="55"/>
  <c r="F122" i="55"/>
  <c r="F120" i="55"/>
  <c r="F118" i="55"/>
  <c r="F116" i="55"/>
  <c r="F114" i="55"/>
  <c r="F112" i="55"/>
  <c r="F110" i="55"/>
  <c r="F108" i="55"/>
  <c r="F106" i="55"/>
  <c r="F104" i="55"/>
  <c r="F102" i="55"/>
  <c r="F100" i="55"/>
  <c r="F98" i="55"/>
  <c r="F96" i="55"/>
  <c r="F94" i="55"/>
  <c r="F92" i="55"/>
  <c r="F90" i="55"/>
  <c r="F88" i="55"/>
  <c r="F121" i="55"/>
  <c r="F119" i="55"/>
  <c r="F117" i="55"/>
  <c r="F115" i="55"/>
  <c r="F113" i="55"/>
  <c r="F111" i="55"/>
  <c r="F109" i="55"/>
  <c r="F107" i="55"/>
  <c r="F103" i="55"/>
  <c r="F101" i="55"/>
  <c r="F97" i="55"/>
  <c r="F93" i="55"/>
  <c r="F89" i="55"/>
  <c r="G1" i="102" l="1"/>
  <c r="H169" i="8" l="1"/>
  <c r="H170" i="8"/>
  <c r="H171" i="8"/>
  <c r="B48" i="8" l="1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H163" i="8" l="1"/>
  <c r="H164" i="8"/>
  <c r="H165" i="8"/>
  <c r="H166" i="8"/>
  <c r="H167" i="8"/>
  <c r="H168" i="8"/>
  <c r="K62" i="59"/>
  <c r="H62" i="59"/>
  <c r="E163" i="8" l="1"/>
  <c r="E164" i="8"/>
  <c r="E165" i="8"/>
  <c r="K61" i="59" l="1"/>
  <c r="H61" i="59"/>
  <c r="H160" i="8" l="1"/>
  <c r="H161" i="8"/>
  <c r="H162" i="8"/>
  <c r="K60" i="59"/>
  <c r="H60" i="59"/>
  <c r="E162" i="8" l="1"/>
  <c r="E161" i="8"/>
  <c r="E160" i="8"/>
  <c r="E159" i="8"/>
  <c r="H157" i="8" l="1"/>
  <c r="H158" i="8"/>
  <c r="H159" i="8"/>
  <c r="E157" i="8"/>
  <c r="E158" i="8"/>
  <c r="K59" i="59" l="1"/>
  <c r="H59" i="59"/>
  <c r="H58" i="59"/>
  <c r="H156" i="8" l="1"/>
  <c r="H154" i="8" l="1"/>
  <c r="H155" i="8"/>
  <c r="E154" i="8"/>
  <c r="E155" i="8"/>
  <c r="E156" i="8"/>
  <c r="K58" i="59" l="1"/>
  <c r="K21" i="59" l="1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E151" i="8" l="1"/>
  <c r="E152" i="8"/>
  <c r="E153" i="8"/>
  <c r="H145" i="8"/>
  <c r="H146" i="8"/>
  <c r="H147" i="8"/>
  <c r="H148" i="8"/>
  <c r="H149" i="8"/>
  <c r="H150" i="8"/>
  <c r="H151" i="8"/>
  <c r="H152" i="8"/>
  <c r="H153" i="8"/>
  <c r="H139" i="8" l="1"/>
  <c r="E148" i="8" l="1"/>
  <c r="E149" i="8"/>
  <c r="E150" i="8"/>
  <c r="E145" i="8" l="1"/>
  <c r="E146" i="8"/>
  <c r="E147" i="8"/>
  <c r="E144" i="8" l="1"/>
  <c r="H142" i="8" l="1"/>
  <c r="H143" i="8"/>
  <c r="H144" i="8"/>
  <c r="E142" i="8"/>
  <c r="E143" i="8"/>
  <c r="H141" i="8" l="1"/>
  <c r="E141" i="8"/>
  <c r="H140" i="8"/>
  <c r="E140" i="8"/>
  <c r="E139" i="8"/>
  <c r="H138" i="8"/>
  <c r="E138" i="8"/>
  <c r="H137" i="8"/>
  <c r="E137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H127" i="8"/>
  <c r="E127" i="8"/>
  <c r="H126" i="8"/>
  <c r="E126" i="8"/>
  <c r="H125" i="8"/>
  <c r="E125" i="8"/>
  <c r="H124" i="8"/>
  <c r="E124" i="8"/>
  <c r="H123" i="8"/>
  <c r="E123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H112" i="8"/>
  <c r="E112" i="8"/>
  <c r="H111" i="8"/>
  <c r="E111" i="8"/>
  <c r="H110" i="8"/>
  <c r="E110" i="8"/>
  <c r="H109" i="8"/>
  <c r="E109" i="8"/>
  <c r="H108" i="8"/>
  <c r="E108" i="8"/>
  <c r="H107" i="8"/>
  <c r="E107" i="8"/>
  <c r="H106" i="8"/>
  <c r="E106" i="8"/>
  <c r="H105" i="8"/>
  <c r="E105" i="8"/>
  <c r="H104" i="8"/>
  <c r="E104" i="8"/>
  <c r="H103" i="8"/>
  <c r="E103" i="8"/>
  <c r="H102" i="8"/>
  <c r="E102" i="8"/>
  <c r="H101" i="8"/>
  <c r="E101" i="8"/>
  <c r="H100" i="8"/>
  <c r="E100" i="8"/>
  <c r="H99" i="8"/>
  <c r="E99" i="8"/>
  <c r="H98" i="8"/>
  <c r="E98" i="8"/>
  <c r="H97" i="8"/>
  <c r="E97" i="8"/>
  <c r="H96" i="8"/>
  <c r="E96" i="8"/>
  <c r="H95" i="8"/>
  <c r="E95" i="8"/>
  <c r="H94" i="8"/>
  <c r="E94" i="8"/>
  <c r="H93" i="8"/>
  <c r="E93" i="8"/>
  <c r="H92" i="8"/>
  <c r="E92" i="8"/>
  <c r="H91" i="8"/>
  <c r="E91" i="8"/>
  <c r="H90" i="8"/>
  <c r="E90" i="8"/>
  <c r="H89" i="8"/>
  <c r="E89" i="8"/>
  <c r="H88" i="8"/>
  <c r="E88" i="8"/>
  <c r="H87" i="8"/>
  <c r="E87" i="8"/>
  <c r="H86" i="8"/>
  <c r="E86" i="8"/>
  <c r="H85" i="8"/>
  <c r="E85" i="8"/>
  <c r="H84" i="8"/>
  <c r="E84" i="8"/>
  <c r="H83" i="8"/>
  <c r="E83" i="8"/>
  <c r="H82" i="8"/>
  <c r="E82" i="8"/>
  <c r="H81" i="8"/>
  <c r="E81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B47" i="8"/>
  <c r="H46" i="8"/>
  <c r="E46" i="8"/>
  <c r="B46" i="8"/>
  <c r="H45" i="8"/>
  <c r="E45" i="8"/>
  <c r="B45" i="8"/>
  <c r="H44" i="8"/>
  <c r="E44" i="8"/>
  <c r="B44" i="8"/>
  <c r="H43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</calcChain>
</file>

<file path=xl/sharedStrings.xml><?xml version="1.0" encoding="utf-8"?>
<sst xmlns="http://schemas.openxmlformats.org/spreadsheetml/2006/main" count="1817" uniqueCount="458">
  <si>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</si>
  <si>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</si>
  <si>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</si>
  <si>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</si>
  <si>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</si>
  <si>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</si>
  <si>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</si>
  <si>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</si>
  <si>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</si>
  <si>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</si>
  <si>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</si>
  <si>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</si>
  <si>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</si>
  <si>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</si>
  <si>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</si>
  <si>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</si>
  <si>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</si>
  <si>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</si>
  <si>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</si>
  <si>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</si>
  <si>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</si>
  <si>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</si>
  <si>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</si>
  <si>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</si>
  <si>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</si>
  <si>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</si>
  <si>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</si>
  <si>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</si>
  <si>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</si>
  <si>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</si>
  <si>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</si>
  <si>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</si>
  <si>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</si>
  <si>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</si>
  <si>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</si>
  <si>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</si>
  <si>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</si>
  <si>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</si>
  <si>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</si>
  <si>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</si>
  <si>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</si>
  <si>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</si>
  <si>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</si>
  <si>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</si>
  <si>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</si>
  <si>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</si>
  <si>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</si>
  <si>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</si>
  <si>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</si>
  <si>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</si>
  <si>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</si>
  <si>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</si>
  <si>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</si>
  <si>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</si>
  <si>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</si>
  <si>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</si>
  <si>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</si>
  <si>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</si>
  <si>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</si>
  <si>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</si>
  <si>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</si>
  <si>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</si>
  <si>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</si>
  <si>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</si>
  <si>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</si>
  <si>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</si>
  <si>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</si>
  <si>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</si>
  <si>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</si>
  <si>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</si>
  <si>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</si>
  <si>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</si>
  <si>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</si>
  <si>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</si>
  <si>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</si>
  <si>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</si>
  <si>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</si>
  <si>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</si>
  <si>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</si>
  <si>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</si>
  <si>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</si>
  <si>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</si>
  <si>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</si>
  <si>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</si>
  <si>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</si>
  <si>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</si>
  <si>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</si>
  <si>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</si>
  <si>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</si>
  <si>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</si>
  <si>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</si>
  <si>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</si>
  <si>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</si>
  <si>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</si>
  <si>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</si>
  <si>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</si>
  <si>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</si>
  <si>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</si>
  <si>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</si>
  <si>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</si>
  <si>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</si>
  <si>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</si>
  <si>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</si>
  <si>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</si>
  <si>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</si>
  <si>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</si>
  <si>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</si>
  <si>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</si>
  <si>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</si>
  <si>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</si>
  <si>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</si>
  <si>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</si>
  <si>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</si>
  <si>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</si>
  <si>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</si>
  <si>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</si>
  <si>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</si>
  <si>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</si>
  <si>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</si>
  <si>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</si>
  <si>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</si>
  <si>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</si>
  <si>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</si>
  <si>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</si>
  <si>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</si>
  <si>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</si>
  <si>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</si>
  <si>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</si>
  <si>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</si>
  <si>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</si>
  <si>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</si>
  <si>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</si>
  <si>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</si>
  <si>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</si>
  <si>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</si>
  <si>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</si>
  <si>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</si>
  <si>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</si>
  <si>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</si>
  <si>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</si>
  <si>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</si>
  <si>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</si>
  <si>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</si>
  <si>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</si>
  <si>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</si>
  <si>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</si>
  <si>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</si>
  <si>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</si>
  <si>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</si>
  <si>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</si>
  <si>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</si>
  <si>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</si>
  <si>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</si>
  <si>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</si>
  <si>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</si>
  <si>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</si>
  <si>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</si>
  <si>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</si>
  <si>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</si>
  <si>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</si>
  <si>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</si>
  <si>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</si>
  <si>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</si>
  <si>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</si>
  <si>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</si>
  <si>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</si>
  <si>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</si>
  <si>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</si>
  <si>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</si>
  <si>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</si>
  <si>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</si>
  <si>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</si>
  <si>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</si>
  <si>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</si>
  <si>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</si>
  <si>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</si>
  <si>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</si>
  <si>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</si>
  <si>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</si>
  <si>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</si>
  <si>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</si>
  <si>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</si>
  <si>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</si>
  <si>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</si>
  <si>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</si>
  <si>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</si>
  <si>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</si>
  <si>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</si>
  <si>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</si>
  <si>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</si>
  <si>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</si>
  <si>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</si>
  <si>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</si>
  <si>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</si>
  <si>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</si>
  <si>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</si>
  <si>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</si>
  <si>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</si>
  <si>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</si>
  <si>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</si>
  <si>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</si>
  <si>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</si>
  <si>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</si>
  <si>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</si>
  <si>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</si>
  <si>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</si>
  <si>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</si>
  <si>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</si>
  <si>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</si>
  <si>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</si>
  <si>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</si>
  <si>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</si>
  <si>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</si>
  <si>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</si>
  <si>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</si>
  <si>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</si>
  <si>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</si>
  <si>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</si>
  <si>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</si>
  <si>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</si>
  <si>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</si>
  <si>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</si>
  <si>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</si>
  <si>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</si>
  <si>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</si>
  <si>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</si>
  <si>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</si>
  <si>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</si>
  <si>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</si>
  <si>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</si>
  <si>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</si>
  <si>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</si>
  <si>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</si>
  <si>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</si>
  <si>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</si>
  <si>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</si>
  <si>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</si>
  <si>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</si>
  <si>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</si>
  <si>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</si>
  <si>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</si>
  <si>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</si>
  <si>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</si>
  <si>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</si>
  <si>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</si>
  <si>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</si>
  <si>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</si>
  <si>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</si>
  <si>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</si>
  <si>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</si>
  <si>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</si>
  <si>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</si>
  <si>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</si>
  <si>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</si>
  <si>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</si>
  <si>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</si>
  <si>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</si>
  <si>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</si>
  <si>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</si>
  <si>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</si>
  <si>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</si>
  <si>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</si>
  <si>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</si>
  <si>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</si>
  <si>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</si>
  <si>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</si>
  <si>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</si>
  <si>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</si>
  <si>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</si>
  <si>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</si>
  <si>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</si>
  <si>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</si>
  <si>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</si>
  <si>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</si>
  <si>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</si>
  <si>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</si>
  <si>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</si>
  <si>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</si>
  <si>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</si>
  <si>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</si>
  <si>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</si>
  <si>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</si>
  <si>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</si>
  <si>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</si>
  <si>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</si>
  <si>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</si>
  <si>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</si>
  <si>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</si>
  <si>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</si>
  <si>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</si>
  <si>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</si>
  <si>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</si>
  <si>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</si>
  <si>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</si>
  <si>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</si>
  <si>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</si>
  <si>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</si>
  <si>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</si>
  <si>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</si>
  <si>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</si>
  <si>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</si>
  <si>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</si>
  <si>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</si>
  <si>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</si>
  <si>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</si>
  <si>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</si>
  <si>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</si>
  <si>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</si>
  <si>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</si>
  <si>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</si>
  <si>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</si>
  <si>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</si>
  <si>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</si>
  <si>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</si>
  <si>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</si>
  <si>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</si>
  <si>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</si>
  <si>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</si>
  <si>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</si>
  <si>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</si>
  <si>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</si>
  <si>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</si>
  <si>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</si>
  <si>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</si>
  <si>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</si>
  <si>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</si>
  <si>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</si>
  <si>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</si>
  <si>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</si>
  <si>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</si>
  <si>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</si>
  <si>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</si>
  <si>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</si>
  <si>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</si>
  <si>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</si>
  <si>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</si>
  <si>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3 Bedroom House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</si>
  <si>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</si>
  <si>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</si>
  <si>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</si>
  <si>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</si>
  <si>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</si>
  <si>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Source data for Figure 4, Figure 8 and Figure 6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</si>
  <si>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</si>
  <si>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</si>
  <si>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</si>
  <si>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</si>
  <si>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</si>
  <si>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</si>
  <si>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</si>
  <si>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</si>
  <si>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</si>
  <si>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</si>
  <si>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</si>
  <si>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</si>
  <si>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</si>
  <si>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</si>
  <si>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</si>
  <si>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</si>
  <si>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</si>
  <si>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</si>
  <si>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</si>
  <si>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</si>
  <si>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</si>
  <si>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</si>
  <si>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</si>
  <si>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</si>
  <si>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</si>
  <si>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</si>
  <si>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</si>
  <si>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</si>
  <si>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</si>
  <si>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</si>
  <si>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</si>
  <si>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</si>
  <si>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</si>
  <si>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</si>
  <si>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</si>
  <si>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</si>
  <si>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</si>
  <si>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</si>
  <si>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</si>
  <si>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</si>
  <si>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</si>
  <si>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</si>
  <si>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</si>
  <si>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</si>
  <si>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</si>
  <si>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</si>
  <si>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</si>
  <si>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</si>
  <si>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</si>
  <si>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</si>
  <si>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</si>
  <si>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</si>
  <si>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</si>
  <si>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</si>
  <si>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</si>
  <si>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</si>
  <si>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</si>
  <si>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</si>
  <si>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</si>
  <si>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</si>
  <si>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</si>
  <si>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</si>
  <si>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</si>
  <si>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</si>
  <si>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</si>
  <si>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</si>
  <si>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</si>
  <si>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</si>
  <si>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Figure 6: Lending to investors in residential housing, Victoria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</si>
  <si>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</si>
  <si>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</si>
  <si>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</si>
  <si>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</si>
  <si>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</si>
  <si>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</si>
  <si>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</si>
  <si>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</si>
  <si>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</si>
  <si>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</si>
  <si>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</si>
  <si>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</si>
  <si>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</si>
  <si>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</si>
  <si>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</si>
  <si>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</si>
  <si>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</si>
  <si>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</si>
  <si>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</si>
  <si>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</si>
  <si>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</si>
  <si>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</si>
  <si>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xx</t>
  </si>
  <si>
    <t>Proportion of new lettings in Melbourne</t>
  </si>
  <si>
    <t>Metro/Rural</t>
  </si>
  <si>
    <t>Source of data for Figure 6 &amp; 7 - Investor financing &amp; Vacancy rates</t>
  </si>
  <si>
    <t>A</t>
  </si>
  <si>
    <t>lgan</t>
  </si>
  <si>
    <t>March quarter 2016</t>
  </si>
  <si>
    <t>Mar 2001</t>
  </si>
  <si>
    <t>Mar 2002</t>
  </si>
  <si>
    <t>Mar 2003</t>
  </si>
  <si>
    <t>Mar 2004</t>
  </si>
  <si>
    <t>Mar 2005</t>
  </si>
  <si>
    <t>Mar 2006</t>
  </si>
  <si>
    <t>Mar 2007</t>
  </si>
  <si>
    <t>Mar 2008</t>
  </si>
  <si>
    <t>Mar 2009</t>
  </si>
  <si>
    <t>Mar 2010</t>
  </si>
  <si>
    <t>Mar 2011</t>
  </si>
  <si>
    <t>Mar 2012</t>
  </si>
  <si>
    <t>Mar 2013</t>
  </si>
  <si>
    <t>Mar 2014</t>
  </si>
  <si>
    <t>Mar 2015</t>
  </si>
  <si>
    <t>Mar 2016</t>
  </si>
  <si>
    <t>Table 14: Active bonds by local government area, March 2001 to March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</si>
</sst>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  <numFmt numFmtId="175" formatCode="0.00000%"/>
  </numFmts>
  <fonts count="52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8"/>
      <color indexed="8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Verdana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u/>
      <sz val="9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167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3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0"/>
    <xf numFmtId="9" fontId="35" fillId="0" borderId="0" applyFont="0" applyFill="0" applyBorder="0" applyAlignment="0" applyProtection="0"/>
  </cellStyleXfs>
  <cellXfs count="297">
    <xf numFmtId="0" fontId="0" fillId="0" borderId="0" xfId="0"/>
    <xf numFmtId="168" fontId="0" fillId="0" borderId="0" xfId="0" applyNumberFormat="1"/>
    <xf numFmtId="169" fontId="0" fillId="0" borderId="0" xfId="16" applyNumberFormat="1" applyFont="1"/>
    <xf numFmtId="17" fontId="5" fillId="0" borderId="0" xfId="10" applyNumberFormat="1"/>
    <xf numFmtId="0" fontId="5" fillId="0" borderId="0" xfId="10"/>
    <xf numFmtId="0" fontId="5" fillId="0" borderId="0" xfId="6" applyFont="1"/>
    <xf numFmtId="0" fontId="4" fillId="0" borderId="0" xfId="6"/>
    <xf numFmtId="171" fontId="9" fillId="0" borderId="0" xfId="3" applyNumberFormat="1" applyFont="1" applyBorder="1" applyAlignment="1">
      <alignment horizontal="center"/>
    </xf>
    <xf numFmtId="171" fontId="5" fillId="0" borderId="0" xfId="10" applyNumberFormat="1"/>
    <xf numFmtId="172" fontId="5" fillId="0" borderId="0" xfId="10" applyNumberFormat="1"/>
    <xf numFmtId="169" fontId="0" fillId="0" borderId="0" xfId="0" applyNumberFormat="1"/>
    <xf numFmtId="0" fontId="11" fillId="0" borderId="0" xfId="0" applyFont="1"/>
    <xf numFmtId="0" fontId="12" fillId="0" borderId="0" xfId="0" applyFont="1"/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73" fontId="5" fillId="0" borderId="0" xfId="0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4" fillId="0" borderId="0" xfId="9"/>
    <xf numFmtId="0" fontId="7" fillId="0" borderId="0" xfId="9" applyFont="1"/>
    <xf numFmtId="17" fontId="5" fillId="0" borderId="0" xfId="9" applyNumberFormat="1" applyFont="1"/>
    <xf numFmtId="169" fontId="4" fillId="0" borderId="0" xfId="16" applyNumberFormat="1" applyFont="1"/>
    <xf numFmtId="0" fontId="4" fillId="0" borderId="0" xfId="9" applyFont="1"/>
    <xf numFmtId="169" fontId="13" fillId="0" borderId="0" xfId="16" applyNumberFormat="1" applyFont="1"/>
    <xf numFmtId="169" fontId="16" fillId="0" borderId="0" xfId="0" applyNumberFormat="1" applyFont="1"/>
    <xf numFmtId="169" fontId="16" fillId="0" borderId="0" xfId="16" applyNumberFormat="1" applyFont="1"/>
    <xf numFmtId="0" fontId="13" fillId="0" borderId="0" xfId="4"/>
    <xf numFmtId="17" fontId="13" fillId="0" borderId="0" xfId="4" applyNumberFormat="1"/>
    <xf numFmtId="169" fontId="0" fillId="0" borderId="0" xfId="17" applyNumberFormat="1" applyFont="1"/>
    <xf numFmtId="10" fontId="13" fillId="0" borderId="0" xfId="4" applyNumberFormat="1"/>
    <xf numFmtId="9" fontId="0" fillId="0" borderId="0" xfId="17" applyFont="1"/>
    <xf numFmtId="0" fontId="13" fillId="0" borderId="0" xfId="4" applyAlignment="1">
      <alignment horizontal="center"/>
    </xf>
    <xf numFmtId="0" fontId="10" fillId="0" borderId="0" xfId="4" applyFont="1"/>
    <xf numFmtId="0" fontId="13" fillId="0" borderId="0" xfId="4" applyAlignment="1">
      <alignment horizontal="right"/>
    </xf>
    <xf numFmtId="170" fontId="13" fillId="0" borderId="0" xfId="4" applyNumberFormat="1"/>
    <xf numFmtId="0" fontId="17" fillId="0" borderId="0" xfId="4" applyFont="1"/>
    <xf numFmtId="0" fontId="11" fillId="0" borderId="0" xfId="4" applyFont="1"/>
    <xf numFmtId="9" fontId="13" fillId="0" borderId="0" xfId="16" applyFont="1"/>
    <xf numFmtId="170" fontId="18" fillId="0" borderId="0" xfId="2" applyNumberFormat="1" applyFont="1"/>
    <xf numFmtId="0" fontId="0" fillId="0" borderId="0" xfId="0" applyFill="1"/>
    <xf numFmtId="168" fontId="0" fillId="0" borderId="0" xfId="0" applyNumberFormat="1" applyFill="1"/>
    <xf numFmtId="0" fontId="3" fillId="0" borderId="0" xfId="4" applyFont="1"/>
    <xf numFmtId="0" fontId="3" fillId="0" borderId="0" xfId="0" applyFont="1"/>
    <xf numFmtId="0" fontId="3" fillId="0" borderId="0" xfId="0" applyFont="1" applyFill="1"/>
    <xf numFmtId="0" fontId="5" fillId="0" borderId="0" xfId="0" applyFont="1" applyFill="1"/>
    <xf numFmtId="169" fontId="4" fillId="0" borderId="0" xfId="16" applyNumberFormat="1" applyFont="1" applyBorder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 applyAlignment="1"/>
    <xf numFmtId="0" fontId="6" fillId="0" borderId="0" xfId="18" applyFont="1" applyFill="1" applyBorder="1" applyAlignment="1">
      <alignment horizontal="center"/>
    </xf>
    <xf numFmtId="171" fontId="6" fillId="0" borderId="0" xfId="18" applyNumberFormat="1" applyFont="1" applyFill="1" applyBorder="1" applyAlignment="1">
      <alignment horizontal="center"/>
    </xf>
    <xf numFmtId="1" fontId="4" fillId="0" borderId="0" xfId="6" applyNumberFormat="1"/>
    <xf numFmtId="169" fontId="17" fillId="0" borderId="0" xfId="17" applyNumberFormat="1" applyFont="1"/>
    <xf numFmtId="17" fontId="17" fillId="0" borderId="0" xfId="4" applyNumberFormat="1" applyFont="1" applyFill="1"/>
    <xf numFmtId="169" fontId="17" fillId="0" borderId="0" xfId="17" applyNumberFormat="1" applyFont="1" applyFill="1"/>
    <xf numFmtId="169" fontId="17" fillId="0" borderId="0" xfId="16" applyNumberFormat="1" applyFont="1"/>
    <xf numFmtId="0" fontId="3" fillId="0" borderId="0" xfId="4" applyFont="1" applyFill="1"/>
    <xf numFmtId="168" fontId="3" fillId="0" borderId="0" xfId="4" applyNumberFormat="1" applyFont="1"/>
    <xf numFmtId="169" fontId="3" fillId="0" borderId="0" xfId="17" applyNumberFormat="1" applyFont="1"/>
    <xf numFmtId="0" fontId="6" fillId="0" borderId="0" xfId="0" applyFont="1" applyAlignment="1">
      <alignment horizontal="center"/>
    </xf>
    <xf numFmtId="0" fontId="3" fillId="0" borderId="0" xfId="24"/>
    <xf numFmtId="0" fontId="24" fillId="0" borderId="0" xfId="24" applyFont="1"/>
    <xf numFmtId="0" fontId="17" fillId="0" borderId="0" xfId="0" applyFont="1"/>
    <xf numFmtId="0" fontId="26" fillId="0" borderId="0" xfId="0" applyFont="1"/>
    <xf numFmtId="0" fontId="17" fillId="0" borderId="0" xfId="4" applyFont="1" applyFill="1"/>
    <xf numFmtId="169" fontId="17" fillId="0" borderId="0" xfId="16" applyNumberFormat="1" applyFont="1" applyFill="1"/>
    <xf numFmtId="0" fontId="26" fillId="0" borderId="0" xfId="25" applyFont="1"/>
    <xf numFmtId="0" fontId="17" fillId="0" borderId="0" xfId="25" applyFont="1"/>
    <xf numFmtId="0" fontId="3" fillId="0" borderId="0" xfId="25"/>
    <xf numFmtId="0" fontId="21" fillId="0" borderId="0" xfId="26" applyFont="1"/>
    <xf numFmtId="0" fontId="20" fillId="0" borderId="0" xfId="25" applyFont="1"/>
    <xf numFmtId="0" fontId="27" fillId="0" borderId="0" xfId="25" applyFont="1"/>
    <xf numFmtId="0" fontId="28" fillId="0" borderId="0" xfId="25" applyFont="1"/>
    <xf numFmtId="0" fontId="28" fillId="0" borderId="0" xfId="25" applyFont="1" applyFill="1"/>
    <xf numFmtId="0" fontId="29" fillId="0" borderId="0" xfId="25" applyFont="1"/>
    <xf numFmtId="0" fontId="27" fillId="0" borderId="0" xfId="25" applyFont="1" applyFill="1" applyAlignment="1">
      <alignment horizontal="right"/>
    </xf>
    <xf numFmtId="164" fontId="0" fillId="0" borderId="0" xfId="0" applyNumberFormat="1"/>
    <xf numFmtId="0" fontId="0" fillId="2" borderId="0" xfId="0" applyFill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center"/>
    </xf>
    <xf numFmtId="3" fontId="4" fillId="0" borderId="0" xfId="0" applyNumberFormat="1" applyFont="1"/>
    <xf numFmtId="169" fontId="4" fillId="0" borderId="0" xfId="16" applyNumberFormat="1" applyFont="1" applyFill="1"/>
    <xf numFmtId="0" fontId="4" fillId="0" borderId="0" xfId="9" applyFill="1"/>
    <xf numFmtId="0" fontId="31" fillId="0" borderId="0" xfId="27" applyAlignment="1" applyProtection="1"/>
    <xf numFmtId="0" fontId="32" fillId="0" borderId="0" xfId="27" applyFont="1" applyAlignment="1" applyProtection="1"/>
    <xf numFmtId="0" fontId="25" fillId="0" borderId="1" xfId="24" applyFont="1" applyBorder="1"/>
    <xf numFmtId="0" fontId="25" fillId="0" borderId="1" xfId="24" applyFont="1" applyBorder="1" applyAlignment="1">
      <alignment horizontal="center"/>
    </xf>
    <xf numFmtId="0" fontId="25" fillId="0" borderId="0" xfId="24" applyFont="1"/>
    <xf numFmtId="0" fontId="33" fillId="0" borderId="0" xfId="9" applyFont="1"/>
    <xf numFmtId="0" fontId="4" fillId="0" borderId="0" xfId="9" applyAlignment="1">
      <alignment horizontal="right" wrapText="1"/>
    </xf>
    <xf numFmtId="171" fontId="6" fillId="0" borderId="0" xfId="0" applyNumberFormat="1" applyFont="1" applyFill="1" applyBorder="1" applyAlignment="1">
      <alignment horizontal="center"/>
    </xf>
    <xf numFmtId="172" fontId="5" fillId="0" borderId="0" xfId="10" applyNumberFormat="1" applyFill="1"/>
    <xf numFmtId="0" fontId="5" fillId="0" borderId="0" xfId="10" applyFill="1"/>
    <xf numFmtId="169" fontId="3" fillId="0" borderId="0" xfId="16" applyNumberFormat="1" applyFont="1" applyFill="1"/>
    <xf numFmtId="0" fontId="36" fillId="0" borderId="0" xfId="24" applyFont="1" applyAlignment="1">
      <alignment vertical="center"/>
    </xf>
    <xf numFmtId="0" fontId="28" fillId="0" borderId="0" xfId="4" applyFont="1" applyAlignment="1">
      <alignment vertical="center"/>
    </xf>
    <xf numFmtId="170" fontId="37" fillId="0" borderId="0" xfId="2" applyNumberFormat="1" applyFont="1"/>
    <xf numFmtId="169" fontId="11" fillId="0" borderId="0" xfId="17" applyNumberFormat="1" applyFont="1"/>
    <xf numFmtId="169" fontId="3" fillId="0" borderId="0" xfId="25" applyNumberFormat="1" applyFill="1"/>
    <xf numFmtId="10" fontId="3" fillId="0" borderId="0" xfId="25" applyNumberFormat="1"/>
    <xf numFmtId="0" fontId="11" fillId="0" borderId="0" xfId="4" applyFont="1" applyAlignment="1">
      <alignment horizontal="center"/>
    </xf>
    <xf numFmtId="17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0" fontId="13" fillId="0" borderId="0" xfId="4" applyFill="1" applyAlignment="1">
      <alignment horizontal="left" indent="1"/>
    </xf>
    <xf numFmtId="0" fontId="3" fillId="0" borderId="0" xfId="4" applyFont="1" applyFill="1" applyAlignment="1">
      <alignment horizontal="left" indent="1"/>
    </xf>
    <xf numFmtId="0" fontId="11" fillId="0" borderId="0" xfId="4" applyFont="1" applyFill="1" applyAlignment="1"/>
    <xf numFmtId="0" fontId="3" fillId="0" borderId="0" xfId="4" applyFont="1" applyAlignment="1">
      <alignment horizontal="right"/>
    </xf>
    <xf numFmtId="169" fontId="5" fillId="0" borderId="0" xfId="16" applyNumberFormat="1" applyFont="1"/>
    <xf numFmtId="0" fontId="14" fillId="0" borderId="0" xfId="7" applyFont="1" applyFill="1" applyBorder="1" applyAlignment="1">
      <alignment horizontal="center"/>
    </xf>
    <xf numFmtId="0" fontId="39" fillId="0" borderId="0" xfId="7" applyFont="1" applyFill="1" applyBorder="1"/>
    <xf numFmtId="0" fontId="27" fillId="0" borderId="0" xfId="0" applyFont="1" applyFill="1"/>
    <xf numFmtId="0" fontId="8" fillId="0" borderId="0" xfId="15" applyFont="1" applyFill="1" applyBorder="1" applyAlignment="1">
      <alignment horizontal="left" wrapText="1"/>
    </xf>
    <xf numFmtId="0" fontId="40" fillId="0" borderId="0" xfId="8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40" fillId="0" borderId="0" xfId="15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/>
    </xf>
    <xf numFmtId="0" fontId="42" fillId="0" borderId="0" xfId="15" applyFont="1" applyFill="1" applyBorder="1" applyAlignment="1">
      <alignment horizontal="left"/>
    </xf>
    <xf numFmtId="169" fontId="42" fillId="4" borderId="0" xfId="16" applyNumberFormat="1" applyFont="1" applyFill="1" applyBorder="1" applyAlignment="1">
      <alignment horizontal="center"/>
    </xf>
    <xf numFmtId="169" fontId="42" fillId="0" borderId="0" xfId="16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168" fontId="24" fillId="0" borderId="0" xfId="0" applyNumberFormat="1" applyFont="1"/>
    <xf numFmtId="169" fontId="24" fillId="0" borderId="0" xfId="16" applyNumberFormat="1" applyFont="1" applyFill="1" applyBorder="1"/>
    <xf numFmtId="9" fontId="24" fillId="0" borderId="0" xfId="16" applyFont="1"/>
    <xf numFmtId="0" fontId="24" fillId="0" borderId="0" xfId="0" applyFont="1" applyAlignment="1">
      <alignment horizontal="right" wrapText="1"/>
    </xf>
    <xf numFmtId="0" fontId="24" fillId="0" borderId="0" xfId="0" applyFont="1" applyFill="1"/>
    <xf numFmtId="0" fontId="24" fillId="0" borderId="0" xfId="6" applyFont="1" applyAlignment="1">
      <alignment wrapText="1"/>
    </xf>
    <xf numFmtId="0" fontId="24" fillId="0" borderId="0" xfId="0" applyFont="1" applyBorder="1" applyAlignment="1">
      <alignment wrapText="1"/>
    </xf>
    <xf numFmtId="0" fontId="24" fillId="0" borderId="0" xfId="6" applyFont="1"/>
    <xf numFmtId="168" fontId="24" fillId="0" borderId="0" xfId="1" applyNumberFormat="1" applyFont="1" applyFill="1"/>
    <xf numFmtId="0" fontId="24" fillId="0" borderId="0" xfId="0" applyFont="1" applyFill="1" applyAlignment="1">
      <alignment horizontal="right"/>
    </xf>
    <xf numFmtId="169" fontId="43" fillId="0" borderId="0" xfId="1" applyNumberFormat="1" applyFont="1" applyFill="1"/>
    <xf numFmtId="0" fontId="25" fillId="0" borderId="0" xfId="0" applyFont="1" applyBorder="1" applyAlignment="1">
      <alignment horizontal="right" wrapText="1"/>
    </xf>
    <xf numFmtId="0" fontId="25" fillId="0" borderId="0" xfId="0" applyFont="1" applyAlignment="1">
      <alignment horizontal="right"/>
    </xf>
    <xf numFmtId="17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0" fillId="0" borderId="0" xfId="0" applyFill="1" applyAlignment="1">
      <alignment horizontal="right" wrapText="1"/>
    </xf>
    <xf numFmtId="171" fontId="0" fillId="0" borderId="0" xfId="0" applyNumberFormat="1" applyFill="1"/>
    <xf numFmtId="169" fontId="0" fillId="0" borderId="0" xfId="16" applyNumberFormat="1" applyFont="1" applyFill="1"/>
    <xf numFmtId="169" fontId="0" fillId="0" borderId="0" xfId="0" applyNumberFormat="1" applyFill="1"/>
    <xf numFmtId="0" fontId="1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171" fontId="5" fillId="0" borderId="0" xfId="10" applyNumberFormat="1" applyFill="1"/>
    <xf numFmtId="17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Continuous"/>
    </xf>
    <xf numFmtId="6" fontId="5" fillId="0" borderId="0" xfId="0" applyNumberFormat="1" applyFont="1" applyFill="1" applyAlignment="1">
      <alignment horizontal="centerContinuous"/>
    </xf>
    <xf numFmtId="9" fontId="5" fillId="0" borderId="0" xfId="16" applyFont="1" applyFill="1" applyAlignment="1">
      <alignment horizontal="centerContinuous"/>
    </xf>
    <xf numFmtId="0" fontId="5" fillId="0" borderId="0" xfId="0" applyFont="1" applyFill="1" applyAlignment="1">
      <alignment horizontal="right"/>
    </xf>
    <xf numFmtId="9" fontId="5" fillId="0" borderId="0" xfId="16" applyFont="1" applyFill="1"/>
    <xf numFmtId="0" fontId="6" fillId="0" borderId="0" xfId="0" applyFont="1" applyFill="1"/>
    <xf numFmtId="9" fontId="2" fillId="0" borderId="0" xfId="16" applyFont="1" applyFill="1"/>
    <xf numFmtId="6" fontId="5" fillId="0" borderId="0" xfId="0" applyNumberFormat="1" applyFont="1" applyFill="1" applyAlignment="1">
      <alignment horizontal="right"/>
    </xf>
    <xf numFmtId="169" fontId="5" fillId="0" borderId="0" xfId="16" applyNumberFormat="1" applyFont="1" applyFill="1" applyAlignment="1">
      <alignment horizontal="right"/>
    </xf>
    <xf numFmtId="0" fontId="27" fillId="0" borderId="0" xfId="24" applyFont="1"/>
    <xf numFmtId="3" fontId="5" fillId="0" borderId="0" xfId="0" applyNumberFormat="1" applyFont="1" applyFill="1" applyAlignment="1">
      <alignment horizontal="right"/>
    </xf>
    <xf numFmtId="170" fontId="4" fillId="0" borderId="0" xfId="9" applyNumberFormat="1"/>
    <xf numFmtId="170" fontId="24" fillId="0" borderId="0" xfId="6" applyNumberFormat="1" applyFont="1"/>
    <xf numFmtId="17" fontId="0" fillId="0" borderId="0" xfId="0" applyNumberFormat="1" applyFill="1"/>
    <xf numFmtId="10" fontId="0" fillId="0" borderId="0" xfId="0" applyNumberFormat="1"/>
    <xf numFmtId="0" fontId="44" fillId="0" borderId="0" xfId="27" applyFont="1" applyAlignment="1" applyProtection="1"/>
    <xf numFmtId="0" fontId="44" fillId="0" borderId="0" xfId="27" applyFont="1" applyFill="1" applyAlignment="1" applyProtection="1"/>
    <xf numFmtId="0" fontId="0" fillId="0" borderId="0" xfId="0" quotePrefix="1"/>
    <xf numFmtId="3" fontId="3" fillId="0" borderId="0" xfId="0" applyNumberFormat="1" applyFont="1" applyFill="1" applyAlignment="1">
      <alignment horizontal="right"/>
    </xf>
    <xf numFmtId="3" fontId="0" fillId="0" borderId="0" xfId="0" applyNumberFormat="1"/>
    <xf numFmtId="0" fontId="11" fillId="0" borderId="0" xfId="0" applyFont="1" applyFill="1"/>
    <xf numFmtId="169" fontId="1" fillId="0" borderId="0" xfId="16" applyNumberFormat="1" applyFont="1" applyFill="1"/>
    <xf numFmtId="0" fontId="31" fillId="0" borderId="0" xfId="27" applyFill="1" applyAlignment="1" applyProtection="1"/>
    <xf numFmtId="0" fontId="20" fillId="0" borderId="0" xfId="0" applyFont="1" applyFill="1"/>
    <xf numFmtId="0" fontId="24" fillId="0" borderId="0" xfId="24" applyFont="1" applyFill="1"/>
    <xf numFmtId="0" fontId="32" fillId="0" borderId="0" xfId="27" applyFont="1" applyFill="1" applyAlignment="1" applyProtection="1"/>
    <xf numFmtId="0" fontId="3" fillId="0" borderId="0" xfId="24" applyFill="1"/>
    <xf numFmtId="169" fontId="4" fillId="0" borderId="0" xfId="9" applyNumberFormat="1"/>
    <xf numFmtId="169" fontId="4" fillId="0" borderId="0" xfId="9" applyNumberFormat="1" applyFill="1"/>
    <xf numFmtId="0" fontId="1" fillId="0" borderId="0" xfId="9" applyFont="1"/>
    <xf numFmtId="169" fontId="1" fillId="0" borderId="0" xfId="9" applyNumberFormat="1" applyFont="1" applyFill="1" applyBorder="1"/>
    <xf numFmtId="169" fontId="5" fillId="0" borderId="0" xfId="10" applyNumberFormat="1"/>
    <xf numFmtId="0" fontId="45" fillId="0" borderId="0" xfId="0" applyFont="1" applyFill="1"/>
    <xf numFmtId="0" fontId="46" fillId="0" borderId="0" xfId="0" applyFont="1"/>
    <xf numFmtId="0" fontId="23" fillId="0" borderId="0" xfId="24" applyFont="1" applyAlignment="1">
      <alignment horizontal="center" vertical="center"/>
    </xf>
    <xf numFmtId="0" fontId="0" fillId="5" borderId="0" xfId="0" applyFill="1"/>
    <xf numFmtId="0" fontId="50" fillId="0" borderId="0" xfId="27" applyFont="1" applyFill="1" applyAlignment="1" applyProtection="1"/>
    <xf numFmtId="0" fontId="50" fillId="0" borderId="0" xfId="27" applyFont="1" applyAlignment="1" applyProtection="1"/>
    <xf numFmtId="0" fontId="1" fillId="0" borderId="0" xfId="9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9" applyFont="1" applyAlignment="1">
      <alignment horizontal="right" wrapText="1"/>
    </xf>
    <xf numFmtId="0" fontId="6" fillId="0" borderId="0" xfId="10" applyFont="1"/>
    <xf numFmtId="0" fontId="1" fillId="0" borderId="0" xfId="9" applyFont="1" applyAlignment="1">
      <alignment horizontal="right"/>
    </xf>
    <xf numFmtId="0" fontId="1" fillId="0" borderId="0" xfId="9" applyFont="1" applyFill="1" applyAlignment="1">
      <alignment wrapText="1"/>
    </xf>
    <xf numFmtId="0" fontId="7" fillId="0" borderId="0" xfId="9" applyFont="1" applyFill="1" applyAlignment="1">
      <alignment horizontal="right"/>
    </xf>
    <xf numFmtId="0" fontId="7" fillId="0" borderId="0" xfId="9" applyFont="1" applyAlignment="1">
      <alignment horizontal="left" vertical="center"/>
    </xf>
    <xf numFmtId="0" fontId="26" fillId="0" borderId="0" xfId="0" applyFont="1" applyAlignment="1">
      <alignment vertical="center"/>
    </xf>
    <xf numFmtId="0" fontId="49" fillId="5" borderId="0" xfId="27" applyFont="1" applyFill="1" applyAlignment="1" applyProtection="1">
      <alignment vertical="center"/>
    </xf>
    <xf numFmtId="0" fontId="34" fillId="5" borderId="0" xfId="27" applyFont="1" applyFill="1" applyAlignment="1" applyProtection="1">
      <alignment vertical="center"/>
    </xf>
    <xf numFmtId="0" fontId="32" fillId="5" borderId="0" xfId="27" applyFont="1" applyFill="1" applyAlignment="1" applyProtection="1">
      <alignment vertical="center"/>
    </xf>
    <xf numFmtId="0" fontId="47" fillId="3" borderId="0" xfId="27" applyFont="1" applyFill="1" applyAlignment="1" applyProtection="1">
      <alignment vertical="center"/>
    </xf>
    <xf numFmtId="0" fontId="48" fillId="3" borderId="0" xfId="27" applyFont="1" applyFill="1" applyAlignment="1" applyProtection="1">
      <alignment vertical="center"/>
    </xf>
    <xf numFmtId="0" fontId="31" fillId="0" borderId="0" xfId="27" applyAlignment="1" applyProtection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5" applyFont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0" fillId="0" borderId="0" xfId="6" applyFont="1" applyAlignment="1">
      <alignment vertical="center"/>
    </xf>
    <xf numFmtId="0" fontId="28" fillId="0" borderId="0" xfId="7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70" fontId="22" fillId="0" borderId="0" xfId="1" applyNumberFormat="1" applyFont="1" applyFill="1"/>
    <xf numFmtId="174" fontId="43" fillId="0" borderId="0" xfId="1" applyNumberFormat="1" applyFont="1" applyFill="1"/>
    <xf numFmtId="9" fontId="0" fillId="0" borderId="0" xfId="16" applyNumberFormat="1" applyFont="1"/>
    <xf numFmtId="3" fontId="1" fillId="0" borderId="0" xfId="0" applyNumberFormat="1" applyFont="1"/>
    <xf numFmtId="3" fontId="7" fillId="0" borderId="0" xfId="0" applyNumberFormat="1" applyFont="1" applyFill="1"/>
    <xf numFmtId="0" fontId="3" fillId="0" borderId="1" xfId="0" applyFont="1" applyFill="1" applyBorder="1"/>
    <xf numFmtId="0" fontId="32" fillId="3" borderId="0" xfId="27" applyFont="1" applyFill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3" fillId="0" borderId="1" xfId="11" applyFont="1" applyFill="1" applyBorder="1" applyAlignment="1">
      <alignment horizontal="right"/>
    </xf>
    <xf numFmtId="169" fontId="3" fillId="0" borderId="1" xfId="11" applyNumberFormat="1" applyFont="1" applyFill="1" applyBorder="1" applyAlignment="1">
      <alignment horizontal="right"/>
    </xf>
    <xf numFmtId="169" fontId="3" fillId="0" borderId="0" xfId="16" applyNumberFormat="1" applyFont="1" applyFill="1" applyAlignment="1">
      <alignment horizontal="right"/>
    </xf>
    <xf numFmtId="0" fontId="49" fillId="6" borderId="0" xfId="27" applyFont="1" applyFill="1" applyAlignment="1" applyProtection="1">
      <alignment vertical="center"/>
    </xf>
    <xf numFmtId="9" fontId="2" fillId="6" borderId="0" xfId="16" applyFont="1" applyFill="1"/>
    <xf numFmtId="0" fontId="7" fillId="0" borderId="0" xfId="13" applyFont="1" applyFill="1" applyAlignment="1">
      <alignment vertical="center"/>
    </xf>
    <xf numFmtId="0" fontId="22" fillId="0" borderId="0" xfId="13" applyFont="1" applyFill="1"/>
    <xf numFmtId="17" fontId="22" fillId="0" borderId="0" xfId="13" applyNumberFormat="1" applyFont="1" applyFill="1" applyAlignment="1">
      <alignment horizontal="right"/>
    </xf>
    <xf numFmtId="0" fontId="22" fillId="0" borderId="0" xfId="13" applyFont="1" applyFill="1" applyAlignment="1">
      <alignment horizontal="right"/>
    </xf>
    <xf numFmtId="165" fontId="22" fillId="0" borderId="0" xfId="13" applyNumberFormat="1" applyFont="1" applyFill="1" applyAlignment="1">
      <alignment horizontal="right"/>
    </xf>
    <xf numFmtId="0" fontId="38" fillId="0" borderId="0" xfId="13" applyFont="1" applyFill="1" applyAlignment="1">
      <alignment horizontal="left" indent="1"/>
    </xf>
    <xf numFmtId="0" fontId="38" fillId="0" borderId="0" xfId="13" applyFont="1" applyFill="1"/>
    <xf numFmtId="0" fontId="22" fillId="0" borderId="0" xfId="21" applyFont="1" applyFill="1"/>
    <xf numFmtId="0" fontId="30" fillId="0" borderId="0" xfId="11" applyFont="1" applyFill="1" applyAlignment="1">
      <alignment vertical="center"/>
    </xf>
    <xf numFmtId="170" fontId="5" fillId="0" borderId="0" xfId="1" applyNumberFormat="1" applyFont="1" applyFill="1"/>
    <xf numFmtId="169" fontId="5" fillId="0" borderId="0" xfId="11" applyNumberFormat="1" applyFont="1" applyFill="1"/>
    <xf numFmtId="0" fontId="10" fillId="0" borderId="0" xfId="0" applyFont="1" applyFill="1"/>
    <xf numFmtId="0" fontId="15" fillId="0" borderId="0" xfId="11" applyFont="1" applyFill="1" applyAlignment="1">
      <alignment horizontal="center"/>
    </xf>
    <xf numFmtId="0" fontId="15" fillId="0" borderId="0" xfId="11" applyFont="1" applyFill="1"/>
    <xf numFmtId="9" fontId="10" fillId="0" borderId="0" xfId="16" applyFont="1" applyFill="1"/>
    <xf numFmtId="0" fontId="5" fillId="0" borderId="0" xfId="12" applyFill="1" applyAlignment="1">
      <alignment horizontal="center"/>
    </xf>
    <xf numFmtId="3" fontId="15" fillId="0" borderId="0" xfId="11" applyNumberFormat="1" applyFont="1" applyFill="1"/>
    <xf numFmtId="0" fontId="13" fillId="0" borderId="0" xfId="14" applyFill="1" applyAlignment="1">
      <alignment horizontal="center"/>
    </xf>
    <xf numFmtId="0" fontId="5" fillId="0" borderId="0" xfId="11" applyFont="1" applyFill="1"/>
    <xf numFmtId="0" fontId="5" fillId="0" borderId="0" xfId="11" applyFont="1" applyFill="1" applyAlignment="1">
      <alignment horizontal="center"/>
    </xf>
    <xf numFmtId="0" fontId="51" fillId="0" borderId="0" xfId="28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8" fillId="0" borderId="0" xfId="0" applyFont="1" applyFill="1"/>
    <xf numFmtId="0" fontId="38" fillId="0" borderId="0" xfId="0" applyFont="1" applyFill="1" applyAlignment="1">
      <alignment horizontal="center"/>
    </xf>
    <xf numFmtId="0" fontId="25" fillId="0" borderId="0" xfId="0" applyFont="1" applyFill="1"/>
    <xf numFmtId="0" fontId="38" fillId="0" borderId="0" xfId="12" applyFont="1" applyFill="1" applyAlignment="1">
      <alignment horizontal="center"/>
    </xf>
    <xf numFmtId="0" fontId="5" fillId="0" borderId="0" xfId="12" applyFont="1" applyFill="1" applyAlignment="1">
      <alignment horizontal="center"/>
    </xf>
    <xf numFmtId="169" fontId="5" fillId="0" borderId="0" xfId="16" applyNumberFormat="1" applyFont="1" applyFill="1"/>
    <xf numFmtId="3" fontId="5" fillId="0" borderId="0" xfId="0" applyNumberFormat="1" applyFont="1" applyFill="1"/>
    <xf numFmtId="169" fontId="5" fillId="0" borderId="0" xfId="16" applyNumberFormat="1" applyFont="1" applyFill="1" applyAlignment="1">
      <alignment horizontal="center"/>
    </xf>
    <xf numFmtId="169" fontId="1" fillId="0" borderId="0" xfId="16" applyNumberFormat="1" applyFont="1" applyFill="1" applyBorder="1"/>
    <xf numFmtId="17" fontId="3" fillId="0" borderId="0" xfId="25" applyNumberFormat="1"/>
    <xf numFmtId="17" fontId="18" fillId="0" borderId="0" xfId="25" applyNumberFormat="1" applyFont="1"/>
    <xf numFmtId="0" fontId="3" fillId="0" borderId="0" xfId="25" applyAlignment="1">
      <alignment horizontal="right"/>
    </xf>
    <xf numFmtId="170" fontId="0" fillId="0" borderId="0" xfId="1" applyNumberFormat="1" applyFont="1" applyFill="1"/>
    <xf numFmtId="9" fontId="3" fillId="0" borderId="0" xfId="16" applyFont="1"/>
    <xf numFmtId="170" fontId="3" fillId="0" borderId="0" xfId="25" applyNumberFormat="1"/>
    <xf numFmtId="170" fontId="1" fillId="0" borderId="0" xfId="1" applyNumberFormat="1" applyFont="1" applyFill="1"/>
    <xf numFmtId="0" fontId="0" fillId="0" borderId="0" xfId="0" applyAlignment="1">
      <alignment horizontal="center"/>
    </xf>
    <xf numFmtId="169" fontId="0" fillId="0" borderId="0" xfId="16" applyNumberFormat="1" applyFont="1" applyAlignment="1">
      <alignment horizontal="center"/>
    </xf>
    <xf numFmtId="17" fontId="38" fillId="0" borderId="0" xfId="0" quotePrefix="1" applyNumberFormat="1" applyFont="1" applyAlignment="1">
      <alignment horizontal="right"/>
    </xf>
    <xf numFmtId="0" fontId="38" fillId="0" borderId="0" xfId="0" quotePrefix="1" applyFont="1" applyAlignment="1">
      <alignment horizontal="right"/>
    </xf>
    <xf numFmtId="17" fontId="38" fillId="0" borderId="0" xfId="0" applyNumberFormat="1" applyFont="1" applyAlignment="1">
      <alignment horizontal="right"/>
    </xf>
    <xf numFmtId="0" fontId="0" fillId="0" borderId="0" xfId="0" applyFill="1" applyBorder="1"/>
    <xf numFmtId="0" fontId="28" fillId="0" borderId="0" xfId="0" applyFont="1" applyFill="1" applyBorder="1" applyAlignment="1">
      <alignment vertical="center"/>
    </xf>
    <xf numFmtId="0" fontId="49" fillId="0" borderId="0" xfId="27" applyFont="1" applyFill="1" applyBorder="1" applyAlignment="1" applyProtection="1">
      <alignment vertical="center"/>
    </xf>
    <xf numFmtId="0" fontId="25" fillId="0" borderId="0" xfId="0" applyFont="1" applyFill="1" applyBorder="1" applyAlignment="1">
      <alignment vertical="center"/>
    </xf>
    <xf numFmtId="0" fontId="3" fillId="0" borderId="0" xfId="0" applyFont="1" applyFill="1" applyBorder="1"/>
    <xf numFmtId="167" fontId="0" fillId="0" borderId="0" xfId="1" applyFont="1"/>
    <xf numFmtId="168" fontId="24" fillId="0" borderId="0" xfId="0" applyNumberFormat="1" applyFont="1" applyAlignment="1">
      <alignment horizontal="center"/>
    </xf>
    <xf numFmtId="171" fontId="24" fillId="0" borderId="0" xfId="0" applyNumberFormat="1" applyFont="1" applyFill="1" applyAlignment="1">
      <alignment horizontal="center"/>
    </xf>
    <xf numFmtId="169" fontId="24" fillId="0" borderId="0" xfId="16" applyNumberFormat="1" applyFont="1" applyFill="1" applyBorder="1" applyAlignment="1">
      <alignment horizontal="center"/>
    </xf>
    <xf numFmtId="171" fontId="24" fillId="0" borderId="0" xfId="0" applyNumberFormat="1" applyFont="1" applyFill="1" applyBorder="1" applyAlignment="1">
      <alignment horizontal="center"/>
    </xf>
    <xf numFmtId="170" fontId="1" fillId="4" borderId="0" xfId="1" applyNumberFormat="1" applyFont="1" applyFill="1" applyBorder="1" applyAlignment="1">
      <alignment horizontal="right" vertical="center"/>
    </xf>
    <xf numFmtId="169" fontId="1" fillId="4" borderId="0" xfId="16" applyNumberFormat="1" applyFont="1" applyFill="1" applyBorder="1" applyAlignment="1">
      <alignment horizontal="right" vertical="center"/>
    </xf>
    <xf numFmtId="169" fontId="1" fillId="0" borderId="0" xfId="16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3" fontId="5" fillId="0" borderId="0" xfId="13" applyNumberFormat="1" applyFont="1" applyAlignment="1">
      <alignment horizontal="right"/>
    </xf>
    <xf numFmtId="6" fontId="5" fillId="0" borderId="0" xfId="13" applyNumberFormat="1" applyFont="1" applyAlignment="1">
      <alignment horizontal="right"/>
    </xf>
    <xf numFmtId="169" fontId="5" fillId="0" borderId="0" xfId="22" applyNumberFormat="1" applyFont="1" applyAlignment="1">
      <alignment horizontal="right"/>
    </xf>
    <xf numFmtId="3" fontId="6" fillId="0" borderId="0" xfId="13" applyNumberFormat="1" applyFont="1" applyAlignment="1">
      <alignment horizontal="right"/>
    </xf>
    <xf numFmtId="6" fontId="6" fillId="0" borderId="0" xfId="13" applyNumberFormat="1" applyFont="1" applyAlignment="1">
      <alignment horizontal="right"/>
    </xf>
    <xf numFmtId="169" fontId="6" fillId="0" borderId="0" xfId="22" applyNumberFormat="1" applyFont="1" applyAlignment="1">
      <alignment horizontal="right"/>
    </xf>
    <xf numFmtId="175" fontId="0" fillId="0" borderId="0" xfId="0" applyNumberFormat="1"/>
    <xf numFmtId="0" fontId="42" fillId="4" borderId="0" xfId="15" applyFont="1" applyFill="1" applyBorder="1" applyAlignment="1">
      <alignment horizontal="center"/>
    </xf>
    <xf numFmtId="0" fontId="42" fillId="0" borderId="0" xfId="15" applyFont="1" applyFill="1" applyBorder="1" applyAlignment="1">
      <alignment horizontal="center"/>
    </xf>
    <xf numFmtId="0" fontId="7" fillId="4" borderId="0" xfId="8" applyFont="1" applyFill="1" applyBorder="1" applyAlignment="1">
      <alignment horizontal="center"/>
    </xf>
    <xf numFmtId="0" fontId="38" fillId="0" borderId="1" xfId="13" applyFont="1" applyFill="1" applyBorder="1" applyAlignment="1">
      <alignment horizontal="center"/>
    </xf>
    <xf numFmtId="0" fontId="11" fillId="0" borderId="0" xfId="1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</cellXfs>
  <cellStyles count="30">
    <cellStyle name="Comma" xfId="1" builtinId="3"/>
    <cellStyle name="Comma 2" xfId="2"/>
    <cellStyle name="Comma 3" xfId="19"/>
    <cellStyle name="Currency" xfId="3" builtinId="4"/>
    <cellStyle name="Currency 2" xfId="20"/>
    <cellStyle name="Hyperlink" xfId="27" builtinId="8"/>
    <cellStyle name="Normal" xfId="0" builtinId="0"/>
    <cellStyle name="Normal 2" xfId="4"/>
    <cellStyle name="Normal 2 2" xfId="25"/>
    <cellStyle name="Normal 3" xfId="5"/>
    <cellStyle name="Normal 4" xfId="18"/>
    <cellStyle name="Normal 5" xfId="21"/>
    <cellStyle name="Normal 6" xfId="24"/>
    <cellStyle name="Normal 7" xfId="28"/>
    <cellStyle name="Normal_~0652966" xfId="6"/>
    <cellStyle name="Normal_affordabilitymetro ranges_~0652966 2" xfId="7"/>
    <cellStyle name="Normal_affordabilitymetro ranges_Table 8" xfId="8"/>
    <cellStyle name="Normal_Bond_numbers" xfId="9"/>
    <cellStyle name="Normal_Book7" xfId="10"/>
    <cellStyle name="Normal_lga affordability 2" xfId="11"/>
    <cellStyle name="Normal_lga affordability_table 11" xfId="12"/>
    <cellStyle name="Normal_rr suburbs" xfId="13"/>
    <cellStyle name="Normal_table 11" xfId="14"/>
    <cellStyle name="Normal_table 6_3 2" xfId="26"/>
    <cellStyle name="Normal_Table 8" xfId="15"/>
    <cellStyle name="Percent" xfId="16" builtinId="5"/>
    <cellStyle name="Percent 2" xfId="17"/>
    <cellStyle name="Percent 3" xfId="22"/>
    <cellStyle name="Percent 4" xfId="23"/>
    <cellStyle name="Percent 5" xfId="29"/>
  </cellStyles>
  <dxfs count="0"/>
  <tableStyles count="0" defaultTableStyle="TableStyleMedium9" defaultPivotStyle="PivotStyleLight16"/>
  <colors>
    <mruColors>
      <color rgb="FF3F5176"/>
      <color rgb="FF7C93B9"/>
      <color rgb="FF9DAECB"/>
      <color rgb="FF3F5172"/>
      <color rgb="FF3F5190"/>
      <color rgb="FFBDC9DC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399729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source'!$A$87:$A$127</c:f>
              <c:numCache>
                <c:formatCode>mmm\-yyyy</c:formatCode>
                <c:ptCount val="41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>
                  <c:v>40878</c:v>
                </c:pt>
                <c:pt idx="24">
                  <c:v>40969</c:v>
                </c:pt>
                <c:pt idx="25">
                  <c:v>41061</c:v>
                </c:pt>
                <c:pt idx="26">
                  <c:v>41153</c:v>
                </c:pt>
                <c:pt idx="27">
                  <c:v>41244</c:v>
                </c:pt>
                <c:pt idx="28">
                  <c:v>41334</c:v>
                </c:pt>
                <c:pt idx="29">
                  <c:v>41426</c:v>
                </c:pt>
                <c:pt idx="30">
                  <c:v>41518</c:v>
                </c:pt>
                <c:pt idx="31">
                  <c:v>41609</c:v>
                </c:pt>
                <c:pt idx="32">
                  <c:v>41699</c:v>
                </c:pt>
                <c:pt idx="33">
                  <c:v>41791</c:v>
                </c:pt>
                <c:pt idx="34">
                  <c:v>41883</c:v>
                </c:pt>
                <c:pt idx="35">
                  <c:v>41974</c:v>
                </c:pt>
                <c:pt idx="36">
                  <c:v>42064</c:v>
                </c:pt>
                <c:pt idx="37">
                  <c:v>42156</c:v>
                </c:pt>
                <c:pt idx="38">
                  <c:v>42248</c:v>
                </c:pt>
                <c:pt idx="39">
                  <c:v>42339</c:v>
                </c:pt>
                <c:pt idx="40">
                  <c:v>42430</c:v>
                </c:pt>
              </c:numCache>
            </c:numRef>
          </c:cat>
          <c:val>
            <c:numRef>
              <c:f>'Fig 1 source'!$B$87:$B$127</c:f>
              <c:numCache>
                <c:formatCode>0.0%</c:formatCode>
                <c:ptCount val="41"/>
                <c:pt idx="0">
                  <c:v>3.9058275239960638E-2</c:v>
                </c:pt>
                <c:pt idx="1">
                  <c:v>5.4231466031968711E-2</c:v>
                </c:pt>
                <c:pt idx="2">
                  <c:v>5.5617584158937694E-2</c:v>
                </c:pt>
                <c:pt idx="3">
                  <c:v>7.3453186974942852E-2</c:v>
                </c:pt>
                <c:pt idx="4">
                  <c:v>9.886710479955596E-2</c:v>
                </c:pt>
                <c:pt idx="5">
                  <c:v>0.10796059158934246</c:v>
                </c:pt>
                <c:pt idx="6">
                  <c:v>0.1262494795039919</c:v>
                </c:pt>
                <c:pt idx="7">
                  <c:v>0.12405450115081851</c:v>
                </c:pt>
                <c:pt idx="8">
                  <c:v>0.12661124119477463</c:v>
                </c:pt>
                <c:pt idx="9">
                  <c:v>0.13000620375091398</c:v>
                </c:pt>
                <c:pt idx="10">
                  <c:v>0.12539256842337276</c:v>
                </c:pt>
                <c:pt idx="11">
                  <c:v>0.10888170959552945</c:v>
                </c:pt>
                <c:pt idx="12">
                  <c:v>8.9836682071028129E-2</c:v>
                </c:pt>
                <c:pt idx="13">
                  <c:v>5.6573641291394416E-2</c:v>
                </c:pt>
                <c:pt idx="14">
                  <c:v>3.5837098143820745E-2</c:v>
                </c:pt>
                <c:pt idx="15">
                  <c:v>4.4512615752242413E-2</c:v>
                </c:pt>
                <c:pt idx="16">
                  <c:v>4.3865069182502214E-2</c:v>
                </c:pt>
                <c:pt idx="17">
                  <c:v>5.1586283246486397E-2</c:v>
                </c:pt>
                <c:pt idx="18">
                  <c:v>5.631535938587251E-2</c:v>
                </c:pt>
                <c:pt idx="19">
                  <c:v>5.0490841374471129E-2</c:v>
                </c:pt>
                <c:pt idx="20">
                  <c:v>3.9413101674235396E-2</c:v>
                </c:pt>
                <c:pt idx="21">
                  <c:v>4.4114612319538393E-2</c:v>
                </c:pt>
                <c:pt idx="22">
                  <c:v>4.1548719615180252E-2</c:v>
                </c:pt>
                <c:pt idx="23">
                  <c:v>2.9313352821923155E-2</c:v>
                </c:pt>
                <c:pt idx="24">
                  <c:v>3.0069544045423502E-2</c:v>
                </c:pt>
                <c:pt idx="25">
                  <c:v>1.5949524769531154E-2</c:v>
                </c:pt>
                <c:pt idx="26">
                  <c:v>1.9072776083735032E-3</c:v>
                </c:pt>
                <c:pt idx="27">
                  <c:v>4.8856814076889687E-3</c:v>
                </c:pt>
                <c:pt idx="28">
                  <c:v>1.2798042301535473E-2</c:v>
                </c:pt>
                <c:pt idx="29">
                  <c:v>1.6052509843240026E-2</c:v>
                </c:pt>
                <c:pt idx="30">
                  <c:v>2.1030837845765316E-2</c:v>
                </c:pt>
                <c:pt idx="31">
                  <c:v>2.4040974618218414E-2</c:v>
                </c:pt>
                <c:pt idx="32">
                  <c:v>1.7591603258249489E-2</c:v>
                </c:pt>
                <c:pt idx="33">
                  <c:v>1.6437637949576533E-2</c:v>
                </c:pt>
                <c:pt idx="34">
                  <c:v>2.4027510200816504E-2</c:v>
                </c:pt>
                <c:pt idx="35">
                  <c:v>1.8967654544773893E-2</c:v>
                </c:pt>
                <c:pt idx="36">
                  <c:v>2.1316143685569555E-2</c:v>
                </c:pt>
                <c:pt idx="37">
                  <c:v>2.2868989562266018E-2</c:v>
                </c:pt>
                <c:pt idx="38">
                  <c:v>2.7758039306768678E-2</c:v>
                </c:pt>
                <c:pt idx="39">
                  <c:v>3.0081764557774004E-2</c:v>
                </c:pt>
                <c:pt idx="40">
                  <c:v>3.2562592054377726E-2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3C-4268-A25F-A0AFA98E7317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source'!$A$87:$A$127</c:f>
              <c:numCache>
                <c:formatCode>mmm\-yyyy</c:formatCode>
                <c:ptCount val="41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>
                  <c:v>40878</c:v>
                </c:pt>
                <c:pt idx="24">
                  <c:v>40969</c:v>
                </c:pt>
                <c:pt idx="25">
                  <c:v>41061</c:v>
                </c:pt>
                <c:pt idx="26">
                  <c:v>41153</c:v>
                </c:pt>
                <c:pt idx="27">
                  <c:v>41244</c:v>
                </c:pt>
                <c:pt idx="28">
                  <c:v>41334</c:v>
                </c:pt>
                <c:pt idx="29">
                  <c:v>41426</c:v>
                </c:pt>
                <c:pt idx="30">
                  <c:v>41518</c:v>
                </c:pt>
                <c:pt idx="31">
                  <c:v>41609</c:v>
                </c:pt>
                <c:pt idx="32">
                  <c:v>41699</c:v>
                </c:pt>
                <c:pt idx="33">
                  <c:v>41791</c:v>
                </c:pt>
                <c:pt idx="34">
                  <c:v>41883</c:v>
                </c:pt>
                <c:pt idx="35">
                  <c:v>41974</c:v>
                </c:pt>
                <c:pt idx="36">
                  <c:v>42064</c:v>
                </c:pt>
                <c:pt idx="37">
                  <c:v>42156</c:v>
                </c:pt>
                <c:pt idx="38">
                  <c:v>42248</c:v>
                </c:pt>
                <c:pt idx="39">
                  <c:v>42339</c:v>
                </c:pt>
                <c:pt idx="40">
                  <c:v>42430</c:v>
                </c:pt>
              </c:numCache>
            </c:numRef>
          </c:cat>
          <c:val>
            <c:numRef>
              <c:f>'Fig 1 source'!$C$87:$C$127</c:f>
              <c:numCache>
                <c:formatCode>0.0%</c:formatCode>
                <c:ptCount val="41"/>
                <c:pt idx="0">
                  <c:v>3.9251495669028857E-2</c:v>
                </c:pt>
                <c:pt idx="1">
                  <c:v>4.0366748894566928E-2</c:v>
                </c:pt>
                <c:pt idx="2">
                  <c:v>4.7287346391358343E-2</c:v>
                </c:pt>
                <c:pt idx="3">
                  <c:v>4.1673565601055396E-2</c:v>
                </c:pt>
                <c:pt idx="4">
                  <c:v>4.5790693950926276E-2</c:v>
                </c:pt>
                <c:pt idx="5">
                  <c:v>6.1633067694349508E-2</c:v>
                </c:pt>
                <c:pt idx="6">
                  <c:v>6.080002619128555E-2</c:v>
                </c:pt>
                <c:pt idx="7">
                  <c:v>4.3874075349293884E-2</c:v>
                </c:pt>
                <c:pt idx="8">
                  <c:v>4.6588078285266343E-2</c:v>
                </c:pt>
                <c:pt idx="9">
                  <c:v>5.2349780808929269E-2</c:v>
                </c:pt>
                <c:pt idx="10">
                  <c:v>5.6375619570549818E-2</c:v>
                </c:pt>
                <c:pt idx="11">
                  <c:v>7.3913117941470041E-2</c:v>
                </c:pt>
                <c:pt idx="12">
                  <c:v>7.3580368946106534E-2</c:v>
                </c:pt>
                <c:pt idx="13">
                  <c:v>5.7179220124213836E-2</c:v>
                </c:pt>
                <c:pt idx="14">
                  <c:v>4.6059047984755574E-2</c:v>
                </c:pt>
                <c:pt idx="15">
                  <c:v>5.604384880302038E-2</c:v>
                </c:pt>
                <c:pt idx="16">
                  <c:v>6.4929798916110837E-2</c:v>
                </c:pt>
                <c:pt idx="17">
                  <c:v>8.1467400923623368E-2</c:v>
                </c:pt>
                <c:pt idx="18">
                  <c:v>7.0691123577423687E-2</c:v>
                </c:pt>
                <c:pt idx="19">
                  <c:v>6.744777302662186E-2</c:v>
                </c:pt>
                <c:pt idx="20">
                  <c:v>6.638279895471455E-2</c:v>
                </c:pt>
                <c:pt idx="21">
                  <c:v>4.6889910245269339E-2</c:v>
                </c:pt>
                <c:pt idx="22">
                  <c:v>5.9933139339645169E-2</c:v>
                </c:pt>
                <c:pt idx="23">
                  <c:v>5.0330347907008077E-2</c:v>
                </c:pt>
                <c:pt idx="24">
                  <c:v>4.6268728796090564E-2</c:v>
                </c:pt>
                <c:pt idx="25">
                  <c:v>2.8893088331897632E-2</c:v>
                </c:pt>
                <c:pt idx="26">
                  <c:v>1.8800161777906332E-2</c:v>
                </c:pt>
                <c:pt idx="27">
                  <c:v>1.5221918124087797E-2</c:v>
                </c:pt>
                <c:pt idx="28">
                  <c:v>8.4154324113878687E-3</c:v>
                </c:pt>
                <c:pt idx="29">
                  <c:v>1.2114263284390692E-2</c:v>
                </c:pt>
                <c:pt idx="30">
                  <c:v>1.7959396833292285E-2</c:v>
                </c:pt>
                <c:pt idx="31">
                  <c:v>1.9636778937900168E-2</c:v>
                </c:pt>
                <c:pt idx="32">
                  <c:v>1.6952369838091563E-2</c:v>
                </c:pt>
                <c:pt idx="33">
                  <c:v>3.6931732208554502E-2</c:v>
                </c:pt>
                <c:pt idx="34">
                  <c:v>2.428982448625927E-2</c:v>
                </c:pt>
                <c:pt idx="35">
                  <c:v>1.2414317216290938E-2</c:v>
                </c:pt>
                <c:pt idx="36">
                  <c:v>2.2420242892676079E-2</c:v>
                </c:pt>
                <c:pt idx="37">
                  <c:v>8.5763746693461318E-3</c:v>
                </c:pt>
                <c:pt idx="38">
                  <c:v>2.8073302164667524E-2</c:v>
                </c:pt>
                <c:pt idx="39">
                  <c:v>2.8721501363603297E-2</c:v>
                </c:pt>
                <c:pt idx="40">
                  <c:v>2.3153558391871387E-2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3C-4268-A25F-A0AFA98E7317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source'!$A$87:$A$127</c:f>
              <c:numCache>
                <c:formatCode>mmm\-yyyy</c:formatCode>
                <c:ptCount val="41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>
                  <c:v>40878</c:v>
                </c:pt>
                <c:pt idx="24">
                  <c:v>40969</c:v>
                </c:pt>
                <c:pt idx="25">
                  <c:v>41061</c:v>
                </c:pt>
                <c:pt idx="26">
                  <c:v>41153</c:v>
                </c:pt>
                <c:pt idx="27">
                  <c:v>41244</c:v>
                </c:pt>
                <c:pt idx="28">
                  <c:v>41334</c:v>
                </c:pt>
                <c:pt idx="29">
                  <c:v>41426</c:v>
                </c:pt>
                <c:pt idx="30">
                  <c:v>41518</c:v>
                </c:pt>
                <c:pt idx="31">
                  <c:v>41609</c:v>
                </c:pt>
                <c:pt idx="32">
                  <c:v>41699</c:v>
                </c:pt>
                <c:pt idx="33">
                  <c:v>41791</c:v>
                </c:pt>
                <c:pt idx="34">
                  <c:v>41883</c:v>
                </c:pt>
                <c:pt idx="35">
                  <c:v>41974</c:v>
                </c:pt>
                <c:pt idx="36">
                  <c:v>42064</c:v>
                </c:pt>
                <c:pt idx="37">
                  <c:v>42156</c:v>
                </c:pt>
                <c:pt idx="38">
                  <c:v>42248</c:v>
                </c:pt>
                <c:pt idx="39">
                  <c:v>42339</c:v>
                </c:pt>
                <c:pt idx="40">
                  <c:v>42430</c:v>
                </c:pt>
              </c:numCache>
            </c:numRef>
          </c:cat>
          <c:val>
            <c:numRef>
              <c:f>'Fig 1 source'!$E$87:$E$127</c:f>
              <c:numCache>
                <c:formatCode>0.0%</c:formatCode>
                <c:ptCount val="41"/>
                <c:pt idx="0">
                  <c:v>5.1326983540319816E-2</c:v>
                </c:pt>
                <c:pt idx="1">
                  <c:v>5.1326983540319816E-2</c:v>
                </c:pt>
                <c:pt idx="2">
                  <c:v>5.1326983540319816E-2</c:v>
                </c:pt>
                <c:pt idx="3">
                  <c:v>5.1326983540319816E-2</c:v>
                </c:pt>
                <c:pt idx="4">
                  <c:v>5.1326983540319816E-2</c:v>
                </c:pt>
                <c:pt idx="5">
                  <c:v>5.1326983540319816E-2</c:v>
                </c:pt>
                <c:pt idx="6">
                  <c:v>5.1326983540319816E-2</c:v>
                </c:pt>
                <c:pt idx="7">
                  <c:v>5.1326983540319816E-2</c:v>
                </c:pt>
                <c:pt idx="8">
                  <c:v>5.1326983540319816E-2</c:v>
                </c:pt>
                <c:pt idx="9">
                  <c:v>5.1326983540319816E-2</c:v>
                </c:pt>
                <c:pt idx="10">
                  <c:v>5.1326983540319816E-2</c:v>
                </c:pt>
                <c:pt idx="11">
                  <c:v>5.1326983540319816E-2</c:v>
                </c:pt>
                <c:pt idx="12">
                  <c:v>5.1326983540319816E-2</c:v>
                </c:pt>
                <c:pt idx="13">
                  <c:v>5.1326983540319816E-2</c:v>
                </c:pt>
                <c:pt idx="14">
                  <c:v>5.1326983540319816E-2</c:v>
                </c:pt>
                <c:pt idx="15">
                  <c:v>5.1326983540319816E-2</c:v>
                </c:pt>
                <c:pt idx="16">
                  <c:v>5.1326983540319816E-2</c:v>
                </c:pt>
                <c:pt idx="17">
                  <c:v>5.1326983540319816E-2</c:v>
                </c:pt>
                <c:pt idx="18">
                  <c:v>5.1326983540319816E-2</c:v>
                </c:pt>
                <c:pt idx="19">
                  <c:v>5.1326983540319816E-2</c:v>
                </c:pt>
                <c:pt idx="20">
                  <c:v>5.1326983540319816E-2</c:v>
                </c:pt>
                <c:pt idx="21">
                  <c:v>5.1326983540319816E-2</c:v>
                </c:pt>
                <c:pt idx="22">
                  <c:v>5.1326983540319816E-2</c:v>
                </c:pt>
                <c:pt idx="23">
                  <c:v>5.1326983540319816E-2</c:v>
                </c:pt>
                <c:pt idx="24">
                  <c:v>5.1326983540319816E-2</c:v>
                </c:pt>
                <c:pt idx="25">
                  <c:v>5.1326983540319816E-2</c:v>
                </c:pt>
                <c:pt idx="26">
                  <c:v>5.1326983540319816E-2</c:v>
                </c:pt>
                <c:pt idx="27">
                  <c:v>5.1326983540319816E-2</c:v>
                </c:pt>
                <c:pt idx="28">
                  <c:v>5.1326983540319816E-2</c:v>
                </c:pt>
                <c:pt idx="29">
                  <c:v>5.1326983540319816E-2</c:v>
                </c:pt>
                <c:pt idx="30">
                  <c:v>5.1326983540319816E-2</c:v>
                </c:pt>
                <c:pt idx="31">
                  <c:v>5.1326983540319816E-2</c:v>
                </c:pt>
                <c:pt idx="32">
                  <c:v>5.1326983540319816E-2</c:v>
                </c:pt>
                <c:pt idx="33">
                  <c:v>5.1326983540319816E-2</c:v>
                </c:pt>
                <c:pt idx="34">
                  <c:v>5.1326983540319816E-2</c:v>
                </c:pt>
                <c:pt idx="35">
                  <c:v>5.1326983540319816E-2</c:v>
                </c:pt>
                <c:pt idx="36">
                  <c:v>5.1326983540319816E-2</c:v>
                </c:pt>
                <c:pt idx="37">
                  <c:v>5.1326983540319816E-2</c:v>
                </c:pt>
                <c:pt idx="38">
                  <c:v>5.1326983540319816E-2</c:v>
                </c:pt>
                <c:pt idx="39">
                  <c:v>5.1326983540319816E-2</c:v>
                </c:pt>
                <c:pt idx="40">
                  <c:v>5.1326983540319816E-2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63C-4268-A25F-A0AFA98E7317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source'!$A$87:$A$127</c:f>
              <c:numCache>
                <c:formatCode>mmm\-yyyy</c:formatCode>
                <c:ptCount val="41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>
                  <c:v>40878</c:v>
                </c:pt>
                <c:pt idx="24">
                  <c:v>40969</c:v>
                </c:pt>
                <c:pt idx="25">
                  <c:v>41061</c:v>
                </c:pt>
                <c:pt idx="26">
                  <c:v>41153</c:v>
                </c:pt>
                <c:pt idx="27">
                  <c:v>41244</c:v>
                </c:pt>
                <c:pt idx="28">
                  <c:v>41334</c:v>
                </c:pt>
                <c:pt idx="29">
                  <c:v>41426</c:v>
                </c:pt>
                <c:pt idx="30">
                  <c:v>41518</c:v>
                </c:pt>
                <c:pt idx="31">
                  <c:v>41609</c:v>
                </c:pt>
                <c:pt idx="32">
                  <c:v>41699</c:v>
                </c:pt>
                <c:pt idx="33">
                  <c:v>41791</c:v>
                </c:pt>
                <c:pt idx="34">
                  <c:v>41883</c:v>
                </c:pt>
                <c:pt idx="35">
                  <c:v>41974</c:v>
                </c:pt>
                <c:pt idx="36">
                  <c:v>42064</c:v>
                </c:pt>
                <c:pt idx="37">
                  <c:v>42156</c:v>
                </c:pt>
                <c:pt idx="38">
                  <c:v>42248</c:v>
                </c:pt>
                <c:pt idx="39">
                  <c:v>42339</c:v>
                </c:pt>
                <c:pt idx="40">
                  <c:v>42430</c:v>
                </c:pt>
              </c:numCache>
            </c:numRef>
          </c:cat>
          <c:val>
            <c:numRef>
              <c:f>'Fig 1 source'!$F$87:$F$127</c:f>
              <c:numCache>
                <c:formatCode>0.0%</c:formatCode>
                <c:ptCount val="41"/>
                <c:pt idx="0">
                  <c:v>4.2010747278896962E-2</c:v>
                </c:pt>
                <c:pt idx="1">
                  <c:v>4.2010747278896962E-2</c:v>
                </c:pt>
                <c:pt idx="2">
                  <c:v>4.2010747278896962E-2</c:v>
                </c:pt>
                <c:pt idx="3">
                  <c:v>4.2010747278896962E-2</c:v>
                </c:pt>
                <c:pt idx="4">
                  <c:v>4.2010747278896962E-2</c:v>
                </c:pt>
                <c:pt idx="5">
                  <c:v>4.2010747278896962E-2</c:v>
                </c:pt>
                <c:pt idx="6">
                  <c:v>4.2010747278896962E-2</c:v>
                </c:pt>
                <c:pt idx="7">
                  <c:v>4.2010747278896962E-2</c:v>
                </c:pt>
                <c:pt idx="8">
                  <c:v>4.2010747278896962E-2</c:v>
                </c:pt>
                <c:pt idx="9">
                  <c:v>4.2010747278896962E-2</c:v>
                </c:pt>
                <c:pt idx="10">
                  <c:v>4.2010747278896962E-2</c:v>
                </c:pt>
                <c:pt idx="11">
                  <c:v>4.2010747278896962E-2</c:v>
                </c:pt>
                <c:pt idx="12">
                  <c:v>4.2010747278896962E-2</c:v>
                </c:pt>
                <c:pt idx="13">
                  <c:v>4.2010747278896962E-2</c:v>
                </c:pt>
                <c:pt idx="14">
                  <c:v>4.2010747278896962E-2</c:v>
                </c:pt>
                <c:pt idx="15">
                  <c:v>4.2010747278896962E-2</c:v>
                </c:pt>
                <c:pt idx="16">
                  <c:v>4.2010747278896962E-2</c:v>
                </c:pt>
                <c:pt idx="17">
                  <c:v>4.2010747278896962E-2</c:v>
                </c:pt>
                <c:pt idx="18">
                  <c:v>4.2010747278896962E-2</c:v>
                </c:pt>
                <c:pt idx="19">
                  <c:v>4.2010747278896962E-2</c:v>
                </c:pt>
                <c:pt idx="20">
                  <c:v>4.2010747278896962E-2</c:v>
                </c:pt>
                <c:pt idx="21">
                  <c:v>4.2010747278896962E-2</c:v>
                </c:pt>
                <c:pt idx="22">
                  <c:v>4.2010747278896962E-2</c:v>
                </c:pt>
                <c:pt idx="23">
                  <c:v>4.2010747278896962E-2</c:v>
                </c:pt>
                <c:pt idx="24">
                  <c:v>4.2010747278896962E-2</c:v>
                </c:pt>
                <c:pt idx="25">
                  <c:v>4.2010747278896962E-2</c:v>
                </c:pt>
                <c:pt idx="26">
                  <c:v>4.2010747278896962E-2</c:v>
                </c:pt>
                <c:pt idx="27">
                  <c:v>4.2010747278896962E-2</c:v>
                </c:pt>
                <c:pt idx="28">
                  <c:v>4.2010747278896962E-2</c:v>
                </c:pt>
                <c:pt idx="29">
                  <c:v>4.2010747278896962E-2</c:v>
                </c:pt>
                <c:pt idx="30">
                  <c:v>4.2010747278896962E-2</c:v>
                </c:pt>
                <c:pt idx="31">
                  <c:v>4.2010747278896962E-2</c:v>
                </c:pt>
                <c:pt idx="32">
                  <c:v>4.2010747278896962E-2</c:v>
                </c:pt>
                <c:pt idx="33">
                  <c:v>4.2010747278896962E-2</c:v>
                </c:pt>
                <c:pt idx="34">
                  <c:v>4.2010747278896962E-2</c:v>
                </c:pt>
                <c:pt idx="35">
                  <c:v>4.2010747278896962E-2</c:v>
                </c:pt>
                <c:pt idx="36">
                  <c:v>4.2010747278896962E-2</c:v>
                </c:pt>
                <c:pt idx="37">
                  <c:v>4.2010747278896962E-2</c:v>
                </c:pt>
                <c:pt idx="38">
                  <c:v>4.2010747278896962E-2</c:v>
                </c:pt>
                <c:pt idx="39">
                  <c:v>4.2010747278896962E-2</c:v>
                </c:pt>
                <c:pt idx="40">
                  <c:v>4.2010747278896962E-2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63C-4268-A25F-A0AFA98E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58816"/>
        <c:axId val="93460352"/>
      </c:lineChart>
      <c:dateAx>
        <c:axId val="93458816"/>
        <c:scaling>
          <c:orientation val="minMax"/>
          <c:max val="42430"/>
          <c:min val="38777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934603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934603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93458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source'!$A$54:$A$74</c:f>
              <c:numCache>
                <c:formatCode>mmm\-yy</c:formatCode>
                <c:ptCount val="21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</c:numCache>
            </c:numRef>
          </c:cat>
          <c:val>
            <c:numRef>
              <c:f>'Fig 4&amp;8 source'!$C$54:$C$74</c:f>
              <c:numCache>
                <c:formatCode>0.0%</c:formatCode>
                <c:ptCount val="21"/>
                <c:pt idx="0">
                  <c:v>5.897086793394099E-2</c:v>
                </c:pt>
                <c:pt idx="1">
                  <c:v>5.8815808775275431E-2</c:v>
                </c:pt>
                <c:pt idx="2">
                  <c:v>6.3252462604888732E-2</c:v>
                </c:pt>
                <c:pt idx="3">
                  <c:v>6.424033708370612E-2</c:v>
                </c:pt>
                <c:pt idx="4">
                  <c:v>7.5256892169082643E-2</c:v>
                </c:pt>
                <c:pt idx="5">
                  <c:v>7.8926068790514878E-2</c:v>
                </c:pt>
                <c:pt idx="6">
                  <c:v>7.6707889532251536E-2</c:v>
                </c:pt>
                <c:pt idx="7">
                  <c:v>7.5264827647748112E-2</c:v>
                </c:pt>
                <c:pt idx="8">
                  <c:v>6.9184183864401824E-2</c:v>
                </c:pt>
                <c:pt idx="9">
                  <c:v>6.4037666565291335E-2</c:v>
                </c:pt>
                <c:pt idx="10">
                  <c:v>5.9285799646794819E-2</c:v>
                </c:pt>
                <c:pt idx="11">
                  <c:v>5.6687792371160138E-2</c:v>
                </c:pt>
                <c:pt idx="12">
                  <c:v>5.3953111160909603E-2</c:v>
                </c:pt>
                <c:pt idx="13">
                  <c:v>5.2809424099288405E-2</c:v>
                </c:pt>
                <c:pt idx="14">
                  <c:v>5.108941587921053E-2</c:v>
                </c:pt>
                <c:pt idx="15">
                  <c:v>5.0052598837245353E-2</c:v>
                </c:pt>
                <c:pt idx="16">
                  <c:v>4.7937063999109013E-2</c:v>
                </c:pt>
                <c:pt idx="17">
                  <c:v>4.6142491714662635E-2</c:v>
                </c:pt>
                <c:pt idx="18">
                  <c:v>4.4108088768746084E-2</c:v>
                </c:pt>
                <c:pt idx="19">
                  <c:v>4.1523887503469019E-2</c:v>
                </c:pt>
                <c:pt idx="20">
                  <c:v>3.1723181090920337E-2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58-4E26-A26C-4A97C30BE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96139136"/>
        <c:axId val="96140672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source'!$A$54:$A$74</c:f>
              <c:numCache>
                <c:formatCode>mmm\-yy</c:formatCode>
                <c:ptCount val="21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</c:numCache>
            </c:numRef>
          </c:cat>
          <c:val>
            <c:numRef>
              <c:f>'Fig 4&amp;8 source'!$D$54:$D$74</c:f>
              <c:numCache>
                <c:formatCode>0.0%</c:formatCode>
                <c:ptCount val="21"/>
                <c:pt idx="0">
                  <c:v>5.8049949605233832E-2</c:v>
                </c:pt>
                <c:pt idx="1">
                  <c:v>5.8049949605233832E-2</c:v>
                </c:pt>
                <c:pt idx="2">
                  <c:v>5.8049949605233832E-2</c:v>
                </c:pt>
                <c:pt idx="3">
                  <c:v>5.8049949605233832E-2</c:v>
                </c:pt>
                <c:pt idx="4">
                  <c:v>5.8049949605233832E-2</c:v>
                </c:pt>
                <c:pt idx="5">
                  <c:v>5.8049949605233832E-2</c:v>
                </c:pt>
                <c:pt idx="6">
                  <c:v>5.8049949605233832E-2</c:v>
                </c:pt>
                <c:pt idx="7">
                  <c:v>5.8049949605233832E-2</c:v>
                </c:pt>
                <c:pt idx="8">
                  <c:v>5.8049949605233832E-2</c:v>
                </c:pt>
                <c:pt idx="9">
                  <c:v>5.8049949605233832E-2</c:v>
                </c:pt>
                <c:pt idx="10">
                  <c:v>5.8049949605233832E-2</c:v>
                </c:pt>
                <c:pt idx="11">
                  <c:v>5.8049949605233832E-2</c:v>
                </c:pt>
                <c:pt idx="12">
                  <c:v>5.8049949605233832E-2</c:v>
                </c:pt>
                <c:pt idx="13">
                  <c:v>5.8049949605233832E-2</c:v>
                </c:pt>
                <c:pt idx="14">
                  <c:v>5.8049949605233832E-2</c:v>
                </c:pt>
                <c:pt idx="15">
                  <c:v>5.8049949605233832E-2</c:v>
                </c:pt>
                <c:pt idx="16">
                  <c:v>5.8049949605233832E-2</c:v>
                </c:pt>
                <c:pt idx="17">
                  <c:v>5.8049949605233832E-2</c:v>
                </c:pt>
                <c:pt idx="18">
                  <c:v>5.8049949605233832E-2</c:v>
                </c:pt>
                <c:pt idx="19">
                  <c:v>5.8049949605233832E-2</c:v>
                </c:pt>
                <c:pt idx="20">
                  <c:v>5.8049949605233832E-2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58-4E26-A26C-4A97C30BE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39136"/>
        <c:axId val="96140672"/>
      </c:lineChart>
      <c:catAx>
        <c:axId val="96139136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96140672"/>
        <c:crossesAt val="-0.1"/>
        <c:auto val="0"/>
        <c:lblAlgn val="ctr"/>
        <c:lblOffset val="100"/>
        <c:tickLblSkip val="4"/>
        <c:tickMarkSkip val="1"/>
        <c:noMultiLvlLbl val="0"/>
      </c:catAx>
      <c:valAx>
        <c:axId val="96140672"/>
        <c:scaling>
          <c:orientation val="minMax"/>
          <c:max val="8.0000000000000043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9613913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9326288604"/>
          <c:y val="0.9075774574816069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047E-2"/>
          <c:w val="0.89372846906779213"/>
          <c:h val="0.7864458157335374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6008.1467164710666</c:v>
                </c:pt>
                <c:pt idx="1">
                  <c:v>6645.706739639113</c:v>
                </c:pt>
                <c:pt idx="2">
                  <c:v>6862.4153525911825</c:v>
                </c:pt>
                <c:pt idx="3">
                  <c:v>5996.1183537417419</c:v>
                </c:pt>
                <c:pt idx="4">
                  <c:v>5753.1337740380386</c:v>
                </c:pt>
                <c:pt idx="5">
                  <c:v>6206.9778788047806</c:v>
                </c:pt>
                <c:pt idx="6">
                  <c:v>6326.6127196023626</c:v>
                </c:pt>
                <c:pt idx="7">
                  <c:v>6272.9903326862732</c:v>
                </c:pt>
                <c:pt idx="8">
                  <c:v>6342.8993951347647</c:v>
                </c:pt>
                <c:pt idx="9">
                  <c:v>7110.4556502046789</c:v>
                </c:pt>
                <c:pt idx="10">
                  <c:v>7734.6556159346164</c:v>
                </c:pt>
                <c:pt idx="11">
                  <c:v>8019.4181363606876</c:v>
                </c:pt>
                <c:pt idx="12">
                  <c:v>7887.4112188471017</c:v>
                </c:pt>
                <c:pt idx="13">
                  <c:v>8841.771839282339</c:v>
                </c:pt>
                <c:pt idx="14">
                  <c:v>9685.763135673893</c:v>
                </c:pt>
                <c:pt idx="15">
                  <c:v>9678.7926098513635</c:v>
                </c:pt>
                <c:pt idx="16">
                  <c:v>9899.7713728327089</c:v>
                </c:pt>
                <c:pt idx="17">
                  <c:v>11067.194013988797</c:v>
                </c:pt>
                <c:pt idx="18">
                  <c:v>10409.786210005577</c:v>
                </c:pt>
                <c:pt idx="19">
                  <c:v>9224.0466191246542</c:v>
                </c:pt>
                <c:pt idx="20">
                  <c:v>8982.755314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63-4FC7-AB9C-EC38493B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97918976"/>
        <c:axId val="97920512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0.29052642109975568</c:v>
                </c:pt>
                <c:pt idx="1">
                  <c:v>0.29625875967435461</c:v>
                </c:pt>
                <c:pt idx="2">
                  <c:v>0.29456766975645549</c:v>
                </c:pt>
                <c:pt idx="3">
                  <c:v>0.27952538023130874</c:v>
                </c:pt>
                <c:pt idx="4">
                  <c:v>0.2820202140203002</c:v>
                </c:pt>
                <c:pt idx="5">
                  <c:v>0.28308285539099054</c:v>
                </c:pt>
                <c:pt idx="6">
                  <c:v>0.28110670033848351</c:v>
                </c:pt>
                <c:pt idx="7">
                  <c:v>0.28954965669081739</c:v>
                </c:pt>
                <c:pt idx="8">
                  <c:v>0.30054511857574656</c:v>
                </c:pt>
                <c:pt idx="9">
                  <c:v>0.30079002387060433</c:v>
                </c:pt>
                <c:pt idx="10">
                  <c:v>0.30198376097247859</c:v>
                </c:pt>
                <c:pt idx="11">
                  <c:v>0.31627759091377811</c:v>
                </c:pt>
                <c:pt idx="12">
                  <c:v>0.32370006747367591</c:v>
                </c:pt>
                <c:pt idx="13">
                  <c:v>0.33090437349828478</c:v>
                </c:pt>
                <c:pt idx="14">
                  <c:v>0.33497438977192701</c:v>
                </c:pt>
                <c:pt idx="15">
                  <c:v>0.33754666219138757</c:v>
                </c:pt>
                <c:pt idx="16">
                  <c:v>0.34728317909126538</c:v>
                </c:pt>
                <c:pt idx="17">
                  <c:v>0.34879585704874649</c:v>
                </c:pt>
                <c:pt idx="18">
                  <c:v>0.30692736748211102</c:v>
                </c:pt>
                <c:pt idx="19">
                  <c:v>0.2747513655828982</c:v>
                </c:pt>
                <c:pt idx="20">
                  <c:v>0.28502099555967114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63-4FC7-AB9C-EC38493B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22048"/>
        <c:axId val="97932032"/>
      </c:lineChart>
      <c:catAx>
        <c:axId val="97918976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979205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97920512"/>
        <c:scaling>
          <c:orientation val="minMax"/>
          <c:max val="12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97918976"/>
        <c:crosses val="autoZero"/>
        <c:crossBetween val="between"/>
        <c:majorUnit val="2000"/>
      </c:valAx>
      <c:catAx>
        <c:axId val="9792204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97932032"/>
        <c:crosses val="autoZero"/>
        <c:auto val="0"/>
        <c:lblAlgn val="ctr"/>
        <c:lblOffset val="100"/>
        <c:noMultiLvlLbl val="0"/>
      </c:catAx>
      <c:valAx>
        <c:axId val="97932032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97922048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2736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source'!$A$144:$A$204</c:f>
              <c:numCache>
                <c:formatCode>mmm\-yy</c:formatCode>
                <c:ptCount val="61"/>
                <c:pt idx="0">
                  <c:v>40603</c:v>
                </c:pt>
                <c:pt idx="1">
                  <c:v>40634</c:v>
                </c:pt>
                <c:pt idx="2">
                  <c:v>40664</c:v>
                </c:pt>
                <c:pt idx="3">
                  <c:v>40695</c:v>
                </c:pt>
                <c:pt idx="4">
                  <c:v>40725</c:v>
                </c:pt>
                <c:pt idx="5">
                  <c:v>40756</c:v>
                </c:pt>
                <c:pt idx="6">
                  <c:v>40787</c:v>
                </c:pt>
                <c:pt idx="7">
                  <c:v>40817</c:v>
                </c:pt>
                <c:pt idx="8">
                  <c:v>40848</c:v>
                </c:pt>
                <c:pt idx="9">
                  <c:v>40878</c:v>
                </c:pt>
                <c:pt idx="10">
                  <c:v>40909</c:v>
                </c:pt>
                <c:pt idx="11">
                  <c:v>40940</c:v>
                </c:pt>
                <c:pt idx="12">
                  <c:v>40969</c:v>
                </c:pt>
                <c:pt idx="13">
                  <c:v>41000</c:v>
                </c:pt>
                <c:pt idx="14">
                  <c:v>41030</c:v>
                </c:pt>
                <c:pt idx="15">
                  <c:v>41061</c:v>
                </c:pt>
                <c:pt idx="16">
                  <c:v>41091</c:v>
                </c:pt>
                <c:pt idx="17">
                  <c:v>41122</c:v>
                </c:pt>
                <c:pt idx="18">
                  <c:v>41153</c:v>
                </c:pt>
                <c:pt idx="19">
                  <c:v>41183</c:v>
                </c:pt>
                <c:pt idx="20">
                  <c:v>41214</c:v>
                </c:pt>
                <c:pt idx="21">
                  <c:v>41244</c:v>
                </c:pt>
                <c:pt idx="22">
                  <c:v>41275</c:v>
                </c:pt>
                <c:pt idx="23">
                  <c:v>41306</c:v>
                </c:pt>
                <c:pt idx="24">
                  <c:v>41334</c:v>
                </c:pt>
                <c:pt idx="25">
                  <c:v>41365</c:v>
                </c:pt>
                <c:pt idx="26">
                  <c:v>41395</c:v>
                </c:pt>
                <c:pt idx="27">
                  <c:v>41426</c:v>
                </c:pt>
                <c:pt idx="28">
                  <c:v>41456</c:v>
                </c:pt>
                <c:pt idx="29">
                  <c:v>41487</c:v>
                </c:pt>
                <c:pt idx="30">
                  <c:v>41518</c:v>
                </c:pt>
                <c:pt idx="31">
                  <c:v>41548</c:v>
                </c:pt>
                <c:pt idx="32">
                  <c:v>41579</c:v>
                </c:pt>
                <c:pt idx="33">
                  <c:v>41609</c:v>
                </c:pt>
                <c:pt idx="34">
                  <c:v>41640</c:v>
                </c:pt>
                <c:pt idx="35">
                  <c:v>41671</c:v>
                </c:pt>
                <c:pt idx="36">
                  <c:v>41699</c:v>
                </c:pt>
                <c:pt idx="37">
                  <c:v>41730</c:v>
                </c:pt>
                <c:pt idx="38">
                  <c:v>41760</c:v>
                </c:pt>
                <c:pt idx="39">
                  <c:v>41791</c:v>
                </c:pt>
                <c:pt idx="40">
                  <c:v>41821</c:v>
                </c:pt>
                <c:pt idx="41">
                  <c:v>41852</c:v>
                </c:pt>
                <c:pt idx="42">
                  <c:v>41883</c:v>
                </c:pt>
                <c:pt idx="43">
                  <c:v>41913</c:v>
                </c:pt>
                <c:pt idx="44">
                  <c:v>41944</c:v>
                </c:pt>
                <c:pt idx="45">
                  <c:v>41974</c:v>
                </c:pt>
                <c:pt idx="46">
                  <c:v>42005</c:v>
                </c:pt>
                <c:pt idx="47">
                  <c:v>42036</c:v>
                </c:pt>
                <c:pt idx="48">
                  <c:v>42064</c:v>
                </c:pt>
                <c:pt idx="49">
                  <c:v>42095</c:v>
                </c:pt>
                <c:pt idx="50">
                  <c:v>42125</c:v>
                </c:pt>
                <c:pt idx="51">
                  <c:v>42156</c:v>
                </c:pt>
                <c:pt idx="52">
                  <c:v>42186</c:v>
                </c:pt>
                <c:pt idx="53">
                  <c:v>42217</c:v>
                </c:pt>
                <c:pt idx="54">
                  <c:v>42248</c:v>
                </c:pt>
                <c:pt idx="55">
                  <c:v>42278</c:v>
                </c:pt>
                <c:pt idx="56">
                  <c:v>42309</c:v>
                </c:pt>
                <c:pt idx="57">
                  <c:v>42339</c:v>
                </c:pt>
                <c:pt idx="58">
                  <c:v>42370</c:v>
                </c:pt>
                <c:pt idx="59">
                  <c:v>42401</c:v>
                </c:pt>
                <c:pt idx="60">
                  <c:v>42430</c:v>
                </c:pt>
              </c:numCache>
            </c:numRef>
          </c:cat>
          <c:val>
            <c:numRef>
              <c:f>'Fig 6&amp;7 source'!$B$144:$B$204</c:f>
              <c:numCache>
                <c:formatCode>0.000</c:formatCode>
                <c:ptCount val="61"/>
                <c:pt idx="0">
                  <c:v>1.7849118266896037E-2</c:v>
                </c:pt>
                <c:pt idx="1">
                  <c:v>1.7892478539720556E-2</c:v>
                </c:pt>
                <c:pt idx="2">
                  <c:v>1.8833374297390189E-2</c:v>
                </c:pt>
                <c:pt idx="3">
                  <c:v>2.07482865704109E-2</c:v>
                </c:pt>
                <c:pt idx="4">
                  <c:v>2.2912968043711485E-2</c:v>
                </c:pt>
                <c:pt idx="5">
                  <c:v>2.4453625149548613E-2</c:v>
                </c:pt>
                <c:pt idx="6">
                  <c:v>2.5085737336030575E-2</c:v>
                </c:pt>
                <c:pt idx="7">
                  <c:v>2.486250643946368E-2</c:v>
                </c:pt>
                <c:pt idx="8">
                  <c:v>2.4122183980238892E-2</c:v>
                </c:pt>
                <c:pt idx="9">
                  <c:v>2.3395732756523877E-2</c:v>
                </c:pt>
                <c:pt idx="10">
                  <c:v>2.2910201133944971E-2</c:v>
                </c:pt>
                <c:pt idx="11">
                  <c:v>2.253868071573506E-2</c:v>
                </c:pt>
                <c:pt idx="12">
                  <c:v>2.2133683503769569E-2</c:v>
                </c:pt>
                <c:pt idx="13">
                  <c:v>2.1650757570510219E-2</c:v>
                </c:pt>
                <c:pt idx="14">
                  <c:v>2.0891728336318832E-2</c:v>
                </c:pt>
                <c:pt idx="15">
                  <c:v>1.9910247881431812E-2</c:v>
                </c:pt>
                <c:pt idx="16">
                  <c:v>1.9011415265173998E-2</c:v>
                </c:pt>
                <c:pt idx="17">
                  <c:v>1.8734319007297374E-2</c:v>
                </c:pt>
                <c:pt idx="18">
                  <c:v>1.9496374971019616E-2</c:v>
                </c:pt>
                <c:pt idx="19">
                  <c:v>2.1234812074969498E-2</c:v>
                </c:pt>
                <c:pt idx="20">
                  <c:v>2.3674112337486591E-2</c:v>
                </c:pt>
                <c:pt idx="21">
                  <c:v>2.6237513702279509E-2</c:v>
                </c:pt>
                <c:pt idx="22">
                  <c:v>2.8422809684549341E-2</c:v>
                </c:pt>
                <c:pt idx="23">
                  <c:v>2.97991320800313E-2</c:v>
                </c:pt>
                <c:pt idx="24">
                  <c:v>3.0479547213611079E-2</c:v>
                </c:pt>
                <c:pt idx="25">
                  <c:v>3.0859573579237177E-2</c:v>
                </c:pt>
                <c:pt idx="26">
                  <c:v>3.115513927763108E-2</c:v>
                </c:pt>
                <c:pt idx="27">
                  <c:v>3.1442450915780691E-2</c:v>
                </c:pt>
                <c:pt idx="28">
                  <c:v>3.1573095325088806E-2</c:v>
                </c:pt>
                <c:pt idx="29">
                  <c:v>3.1446969744543377E-2</c:v>
                </c:pt>
                <c:pt idx="30">
                  <c:v>3.1052658648088104E-2</c:v>
                </c:pt>
                <c:pt idx="31">
                  <c:v>3.0585650645952159E-2</c:v>
                </c:pt>
                <c:pt idx="32">
                  <c:v>3.0019505007727671E-2</c:v>
                </c:pt>
                <c:pt idx="33">
                  <c:v>2.9262761646793249E-2</c:v>
                </c:pt>
                <c:pt idx="34">
                  <c:v>2.8364695021524274E-2</c:v>
                </c:pt>
                <c:pt idx="35">
                  <c:v>2.7581233931551156E-2</c:v>
                </c:pt>
                <c:pt idx="36">
                  <c:v>2.7193549062707708E-2</c:v>
                </c:pt>
                <c:pt idx="37">
                  <c:v>2.7506742829695896E-2</c:v>
                </c:pt>
                <c:pt idx="38">
                  <c:v>2.8661029640052901E-2</c:v>
                </c:pt>
                <c:pt idx="39">
                  <c:v>3.020995533444152E-2</c:v>
                </c:pt>
                <c:pt idx="40">
                  <c:v>3.1555705517211569E-2</c:v>
                </c:pt>
                <c:pt idx="41">
                  <c:v>3.2260253509487739E-2</c:v>
                </c:pt>
                <c:pt idx="42">
                  <c:v>3.2152865080910552E-2</c:v>
                </c:pt>
                <c:pt idx="43">
                  <c:v>3.1590106501120555E-2</c:v>
                </c:pt>
                <c:pt idx="44">
                  <c:v>3.0897026976324724E-2</c:v>
                </c:pt>
                <c:pt idx="45">
                  <c:v>3.0248683967578013E-2</c:v>
                </c:pt>
                <c:pt idx="46">
                  <c:v>2.9722279859566169E-2</c:v>
                </c:pt>
                <c:pt idx="47">
                  <c:v>2.9291482388160449E-2</c:v>
                </c:pt>
                <c:pt idx="48">
                  <c:v>2.8927866062816002E-2</c:v>
                </c:pt>
                <c:pt idx="49">
                  <c:v>2.8745036851335209E-2</c:v>
                </c:pt>
                <c:pt idx="50">
                  <c:v>2.8736524411060779E-2</c:v>
                </c:pt>
                <c:pt idx="51">
                  <c:v>2.8912425593583722E-2</c:v>
                </c:pt>
                <c:pt idx="52">
                  <c:v>2.9206314732830464E-2</c:v>
                </c:pt>
                <c:pt idx="53">
                  <c:v>2.967906709838522E-2</c:v>
                </c:pt>
                <c:pt idx="54">
                  <c:v>3.046703791367129E-2</c:v>
                </c:pt>
                <c:pt idx="55">
                  <c:v>3.1313942709271902E-2</c:v>
                </c:pt>
                <c:pt idx="56">
                  <c:v>3.1857182728940128E-2</c:v>
                </c:pt>
                <c:pt idx="57">
                  <c:v>3.1847946445410308E-2</c:v>
                </c:pt>
                <c:pt idx="58">
                  <c:v>3.1297731471255877E-2</c:v>
                </c:pt>
                <c:pt idx="59">
                  <c:v>3.0419837375853805E-2</c:v>
                </c:pt>
                <c:pt idx="60">
                  <c:v>2.9380056044085091E-2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9C0-4EDC-A024-F42DE6794C76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source'!$A$144:$A$204</c:f>
              <c:numCache>
                <c:formatCode>mmm\-yy</c:formatCode>
                <c:ptCount val="61"/>
                <c:pt idx="0">
                  <c:v>40603</c:v>
                </c:pt>
                <c:pt idx="1">
                  <c:v>40634</c:v>
                </c:pt>
                <c:pt idx="2">
                  <c:v>40664</c:v>
                </c:pt>
                <c:pt idx="3">
                  <c:v>40695</c:v>
                </c:pt>
                <c:pt idx="4">
                  <c:v>40725</c:v>
                </c:pt>
                <c:pt idx="5">
                  <c:v>40756</c:v>
                </c:pt>
                <c:pt idx="6">
                  <c:v>40787</c:v>
                </c:pt>
                <c:pt idx="7">
                  <c:v>40817</c:v>
                </c:pt>
                <c:pt idx="8">
                  <c:v>40848</c:v>
                </c:pt>
                <c:pt idx="9">
                  <c:v>40878</c:v>
                </c:pt>
                <c:pt idx="10">
                  <c:v>40909</c:v>
                </c:pt>
                <c:pt idx="11">
                  <c:v>40940</c:v>
                </c:pt>
                <c:pt idx="12">
                  <c:v>40969</c:v>
                </c:pt>
                <c:pt idx="13">
                  <c:v>41000</c:v>
                </c:pt>
                <c:pt idx="14">
                  <c:v>41030</c:v>
                </c:pt>
                <c:pt idx="15">
                  <c:v>41061</c:v>
                </c:pt>
                <c:pt idx="16">
                  <c:v>41091</c:v>
                </c:pt>
                <c:pt idx="17">
                  <c:v>41122</c:v>
                </c:pt>
                <c:pt idx="18">
                  <c:v>41153</c:v>
                </c:pt>
                <c:pt idx="19">
                  <c:v>41183</c:v>
                </c:pt>
                <c:pt idx="20">
                  <c:v>41214</c:v>
                </c:pt>
                <c:pt idx="21">
                  <c:v>41244</c:v>
                </c:pt>
                <c:pt idx="22">
                  <c:v>41275</c:v>
                </c:pt>
                <c:pt idx="23">
                  <c:v>41306</c:v>
                </c:pt>
                <c:pt idx="24">
                  <c:v>41334</c:v>
                </c:pt>
                <c:pt idx="25">
                  <c:v>41365</c:v>
                </c:pt>
                <c:pt idx="26">
                  <c:v>41395</c:v>
                </c:pt>
                <c:pt idx="27">
                  <c:v>41426</c:v>
                </c:pt>
                <c:pt idx="28">
                  <c:v>41456</c:v>
                </c:pt>
                <c:pt idx="29">
                  <c:v>41487</c:v>
                </c:pt>
                <c:pt idx="30">
                  <c:v>41518</c:v>
                </c:pt>
                <c:pt idx="31">
                  <c:v>41548</c:v>
                </c:pt>
                <c:pt idx="32">
                  <c:v>41579</c:v>
                </c:pt>
                <c:pt idx="33">
                  <c:v>41609</c:v>
                </c:pt>
                <c:pt idx="34">
                  <c:v>41640</c:v>
                </c:pt>
                <c:pt idx="35">
                  <c:v>41671</c:v>
                </c:pt>
                <c:pt idx="36">
                  <c:v>41699</c:v>
                </c:pt>
                <c:pt idx="37">
                  <c:v>41730</c:v>
                </c:pt>
                <c:pt idx="38">
                  <c:v>41760</c:v>
                </c:pt>
                <c:pt idx="39">
                  <c:v>41791</c:v>
                </c:pt>
                <c:pt idx="40">
                  <c:v>41821</c:v>
                </c:pt>
                <c:pt idx="41">
                  <c:v>41852</c:v>
                </c:pt>
                <c:pt idx="42">
                  <c:v>41883</c:v>
                </c:pt>
                <c:pt idx="43">
                  <c:v>41913</c:v>
                </c:pt>
                <c:pt idx="44">
                  <c:v>41944</c:v>
                </c:pt>
                <c:pt idx="45">
                  <c:v>41974</c:v>
                </c:pt>
                <c:pt idx="46">
                  <c:v>42005</c:v>
                </c:pt>
                <c:pt idx="47">
                  <c:v>42036</c:v>
                </c:pt>
                <c:pt idx="48">
                  <c:v>42064</c:v>
                </c:pt>
                <c:pt idx="49">
                  <c:v>42095</c:v>
                </c:pt>
                <c:pt idx="50">
                  <c:v>42125</c:v>
                </c:pt>
                <c:pt idx="51">
                  <c:v>42156</c:v>
                </c:pt>
                <c:pt idx="52">
                  <c:v>42186</c:v>
                </c:pt>
                <c:pt idx="53">
                  <c:v>42217</c:v>
                </c:pt>
                <c:pt idx="54">
                  <c:v>42248</c:v>
                </c:pt>
                <c:pt idx="55">
                  <c:v>42278</c:v>
                </c:pt>
                <c:pt idx="56">
                  <c:v>42309</c:v>
                </c:pt>
                <c:pt idx="57">
                  <c:v>42339</c:v>
                </c:pt>
                <c:pt idx="58">
                  <c:v>42370</c:v>
                </c:pt>
                <c:pt idx="59">
                  <c:v>42401</c:v>
                </c:pt>
                <c:pt idx="60">
                  <c:v>42430</c:v>
                </c:pt>
              </c:numCache>
            </c:numRef>
          </c:cat>
          <c:val>
            <c:numRef>
              <c:f>'Fig 6&amp;7 source'!$E$144:$E$204</c:f>
              <c:numCache>
                <c:formatCode>0.000</c:formatCode>
                <c:ptCount val="61"/>
                <c:pt idx="0">
                  <c:v>1.2665303043608576E-2</c:v>
                </c:pt>
                <c:pt idx="1">
                  <c:v>1.3335468461225117E-2</c:v>
                </c:pt>
                <c:pt idx="2">
                  <c:v>1.4281755454016999E-2</c:v>
                </c:pt>
                <c:pt idx="3">
                  <c:v>1.5256410343192875E-2</c:v>
                </c:pt>
                <c:pt idx="4">
                  <c:v>1.5951364267343667E-2</c:v>
                </c:pt>
                <c:pt idx="5">
                  <c:v>1.6176648370632707E-2</c:v>
                </c:pt>
                <c:pt idx="6">
                  <c:v>1.5765869306619943E-2</c:v>
                </c:pt>
                <c:pt idx="7">
                  <c:v>1.4788627504761445E-2</c:v>
                </c:pt>
                <c:pt idx="8">
                  <c:v>1.3846014416791681E-2</c:v>
                </c:pt>
                <c:pt idx="9">
                  <c:v>1.3397504001852419E-2</c:v>
                </c:pt>
                <c:pt idx="10">
                  <c:v>1.3747812672382469E-2</c:v>
                </c:pt>
                <c:pt idx="11">
                  <c:v>1.5130681152863116E-2</c:v>
                </c:pt>
                <c:pt idx="12">
                  <c:v>1.7424510245768868E-2</c:v>
                </c:pt>
                <c:pt idx="13">
                  <c:v>2.0072454783107898E-2</c:v>
                </c:pt>
                <c:pt idx="14">
                  <c:v>2.2498285435514704E-2</c:v>
                </c:pt>
                <c:pt idx="15">
                  <c:v>2.3943466156462659E-2</c:v>
                </c:pt>
                <c:pt idx="16">
                  <c:v>2.3783263308884223E-2</c:v>
                </c:pt>
                <c:pt idx="17">
                  <c:v>2.2761349872151365E-2</c:v>
                </c:pt>
                <c:pt idx="18">
                  <c:v>2.1903410308012097E-2</c:v>
                </c:pt>
                <c:pt idx="19">
                  <c:v>2.2031941718086232E-2</c:v>
                </c:pt>
                <c:pt idx="20">
                  <c:v>2.3303029640466731E-2</c:v>
                </c:pt>
                <c:pt idx="21">
                  <c:v>2.5667004908886636E-2</c:v>
                </c:pt>
                <c:pt idx="22">
                  <c:v>2.8815184383828497E-2</c:v>
                </c:pt>
                <c:pt idx="23">
                  <c:v>3.1899184775794731E-2</c:v>
                </c:pt>
                <c:pt idx="24">
                  <c:v>3.4350413031870114E-2</c:v>
                </c:pt>
                <c:pt idx="25">
                  <c:v>3.581623724226931E-2</c:v>
                </c:pt>
                <c:pt idx="26">
                  <c:v>3.6198149232139799E-2</c:v>
                </c:pt>
                <c:pt idx="27">
                  <c:v>3.5523280585830971E-2</c:v>
                </c:pt>
                <c:pt idx="28">
                  <c:v>3.3969210424797079E-2</c:v>
                </c:pt>
                <c:pt idx="29">
                  <c:v>3.179387249486456E-2</c:v>
                </c:pt>
                <c:pt idx="30">
                  <c:v>2.9382822527749243E-2</c:v>
                </c:pt>
                <c:pt idx="31">
                  <c:v>2.7477911561491472E-2</c:v>
                </c:pt>
                <c:pt idx="32">
                  <c:v>2.6230915781532919E-2</c:v>
                </c:pt>
                <c:pt idx="33">
                  <c:v>2.5524390441051929E-2</c:v>
                </c:pt>
                <c:pt idx="34">
                  <c:v>2.5083101070939334E-2</c:v>
                </c:pt>
                <c:pt idx="35">
                  <c:v>2.4801908600144387E-2</c:v>
                </c:pt>
                <c:pt idx="36">
                  <c:v>2.472654928201155E-2</c:v>
                </c:pt>
                <c:pt idx="37">
                  <c:v>2.4904018082789466E-2</c:v>
                </c:pt>
                <c:pt idx="38">
                  <c:v>2.5081556858750683E-2</c:v>
                </c:pt>
                <c:pt idx="39">
                  <c:v>2.504199332727524E-2</c:v>
                </c:pt>
                <c:pt idx="40">
                  <c:v>2.450272973442217E-2</c:v>
                </c:pt>
                <c:pt idx="41">
                  <c:v>2.3399627807939319E-2</c:v>
                </c:pt>
                <c:pt idx="42">
                  <c:v>2.2162934079780993E-2</c:v>
                </c:pt>
                <c:pt idx="43">
                  <c:v>2.1204589444789777E-2</c:v>
                </c:pt>
                <c:pt idx="44">
                  <c:v>2.0700281186549381E-2</c:v>
                </c:pt>
                <c:pt idx="45">
                  <c:v>2.0817578541717577E-2</c:v>
                </c:pt>
                <c:pt idx="46">
                  <c:v>2.1511105353746087E-2</c:v>
                </c:pt>
                <c:pt idx="47">
                  <c:v>2.2495408088506821E-2</c:v>
                </c:pt>
                <c:pt idx="48">
                  <c:v>2.3427802902931675E-2</c:v>
                </c:pt>
                <c:pt idx="49">
                  <c:v>2.4045969017827712E-2</c:v>
                </c:pt>
                <c:pt idx="50">
                  <c:v>2.4224239313107923E-2</c:v>
                </c:pt>
                <c:pt idx="51">
                  <c:v>2.4103797440483604E-2</c:v>
                </c:pt>
                <c:pt idx="52">
                  <c:v>2.3670857887125564E-2</c:v>
                </c:pt>
                <c:pt idx="53">
                  <c:v>2.3241310195209853E-2</c:v>
                </c:pt>
                <c:pt idx="54">
                  <c:v>2.2844572810945721E-2</c:v>
                </c:pt>
                <c:pt idx="55">
                  <c:v>2.2945018851314412E-2</c:v>
                </c:pt>
                <c:pt idx="56">
                  <c:v>2.3656488005227284E-2</c:v>
                </c:pt>
                <c:pt idx="57">
                  <c:v>2.4840614138123825E-2</c:v>
                </c:pt>
                <c:pt idx="58">
                  <c:v>2.6305455316513609E-2</c:v>
                </c:pt>
                <c:pt idx="59">
                  <c:v>2.7913082479641971E-2</c:v>
                </c:pt>
                <c:pt idx="60">
                  <c:v>2.9427428623148132E-2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C0-4EDC-A024-F42DE6794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49184"/>
        <c:axId val="97950720"/>
      </c:lineChart>
      <c:dateAx>
        <c:axId val="97949184"/>
        <c:scaling>
          <c:orientation val="minMax"/>
          <c:max val="42430"/>
          <c:min val="40603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97950720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97950720"/>
        <c:scaling>
          <c:orientation val="minMax"/>
          <c:max val="4.0000000000000022E-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97949184"/>
        <c:crossesAt val="1247"/>
        <c:crossBetween val="midCat"/>
        <c:majorUnit val="5.0000000000000114E-3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623"/>
          <c:y val="0.91531020160941423"/>
          <c:w val="0.67140179935985622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404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3F5172"/>
              </a:solidFill>
              <a:prstDash val="sysDash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</c:numCache>
            </c:numRef>
          </c:cat>
          <c:val>
            <c:numRef>
              <c:f>'Fig 4&amp;8 source'!$R$51:$R$71</c:f>
              <c:numCache>
                <c:formatCode>0.0%</c:formatCode>
                <c:ptCount val="21"/>
                <c:pt idx="0">
                  <c:v>0.55194544725230643</c:v>
                </c:pt>
                <c:pt idx="1">
                  <c:v>0.56317609010817438</c:v>
                </c:pt>
                <c:pt idx="2">
                  <c:v>0.56992219492219487</c:v>
                </c:pt>
                <c:pt idx="3">
                  <c:v>0.56792231352043543</c:v>
                </c:pt>
                <c:pt idx="4">
                  <c:v>0.54944063514976538</c:v>
                </c:pt>
                <c:pt idx="5">
                  <c:v>0.57069122558445506</c:v>
                </c:pt>
                <c:pt idx="6">
                  <c:v>0.60094805069168999</c:v>
                </c:pt>
                <c:pt idx="7">
                  <c:v>0.58143194335169157</c:v>
                </c:pt>
                <c:pt idx="8">
                  <c:v>0.56053215077605323</c:v>
                </c:pt>
                <c:pt idx="9">
                  <c:v>0.60231585092925954</c:v>
                </c:pt>
                <c:pt idx="10">
                  <c:v>0.60538998721353399</c:v>
                </c:pt>
                <c:pt idx="11">
                  <c:v>0.58346198379004244</c:v>
                </c:pt>
                <c:pt idx="12">
                  <c:v>0.56261778310776078</c:v>
                </c:pt>
                <c:pt idx="13">
                  <c:v>0.6087501204587068</c:v>
                </c:pt>
                <c:pt idx="14">
                  <c:v>0.62832850602634771</c:v>
                </c:pt>
                <c:pt idx="15">
                  <c:v>0.62261339294029994</c:v>
                </c:pt>
                <c:pt idx="16">
                  <c:v>0.59565819062445946</c:v>
                </c:pt>
                <c:pt idx="17">
                  <c:v>0.62452533111049369</c:v>
                </c:pt>
                <c:pt idx="18">
                  <c:v>0.60603639591655567</c:v>
                </c:pt>
                <c:pt idx="19">
                  <c:v>0.59086831718693933</c:v>
                </c:pt>
                <c:pt idx="20">
                  <c:v>0.55038759689922478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4D-4097-9F86-595C3DFF871D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</c:numCache>
            </c:numRef>
          </c:cat>
          <c:val>
            <c:numRef>
              <c:f>'Fig 4&amp;8 source'!$P$51:$P$71</c:f>
              <c:numCache>
                <c:formatCode>0.0%</c:formatCode>
                <c:ptCount val="21"/>
                <c:pt idx="0">
                  <c:v>0.17886357156955196</c:v>
                </c:pt>
                <c:pt idx="1">
                  <c:v>0.20754466889348391</c:v>
                </c:pt>
                <c:pt idx="2">
                  <c:v>0.20704985709749127</c:v>
                </c:pt>
                <c:pt idx="3">
                  <c:v>0.20959126246005627</c:v>
                </c:pt>
                <c:pt idx="4">
                  <c:v>0.19031239427089208</c:v>
                </c:pt>
                <c:pt idx="5">
                  <c:v>0.20945589617774515</c:v>
                </c:pt>
                <c:pt idx="6">
                  <c:v>0.22233655053196963</c:v>
                </c:pt>
                <c:pt idx="7">
                  <c:v>0.21698606271777005</c:v>
                </c:pt>
                <c:pt idx="8">
                  <c:v>0.18797780629303645</c:v>
                </c:pt>
                <c:pt idx="9">
                  <c:v>0.21935345290516595</c:v>
                </c:pt>
                <c:pt idx="10">
                  <c:v>0.20865721050095329</c:v>
                </c:pt>
                <c:pt idx="11">
                  <c:v>0.20606227962105442</c:v>
                </c:pt>
                <c:pt idx="12">
                  <c:v>0.17836605708957157</c:v>
                </c:pt>
                <c:pt idx="13">
                  <c:v>0.22632097285261626</c:v>
                </c:pt>
                <c:pt idx="14">
                  <c:v>0.20870264371996861</c:v>
                </c:pt>
                <c:pt idx="15">
                  <c:v>0.22231879370982738</c:v>
                </c:pt>
                <c:pt idx="16">
                  <c:v>0.18324668399653402</c:v>
                </c:pt>
                <c:pt idx="17">
                  <c:v>0.21968326251804265</c:v>
                </c:pt>
                <c:pt idx="18">
                  <c:v>0.19510728988305584</c:v>
                </c:pt>
                <c:pt idx="19">
                  <c:v>0.19221282925084254</c:v>
                </c:pt>
                <c:pt idx="20">
                  <c:v>0.1533290705490794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4D-4097-9F86-595C3DFF871D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F5172"/>
              </a:solidFill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</c:numCache>
            </c:numRef>
          </c:cat>
          <c:val>
            <c:numRef>
              <c:f>'Fig 4&amp;8 source'!$Q$51:$Q$71</c:f>
              <c:numCache>
                <c:formatCode>0.0%</c:formatCode>
                <c:ptCount val="21"/>
                <c:pt idx="0">
                  <c:v>7.4437926291857304E-2</c:v>
                </c:pt>
                <c:pt idx="1">
                  <c:v>9.6644061902277867E-2</c:v>
                </c:pt>
                <c:pt idx="2">
                  <c:v>0.10376478815781806</c:v>
                </c:pt>
                <c:pt idx="3">
                  <c:v>0.10647053404170377</c:v>
                </c:pt>
                <c:pt idx="4">
                  <c:v>9.5802269813381455E-2</c:v>
                </c:pt>
                <c:pt idx="5">
                  <c:v>0.10364046009723704</c:v>
                </c:pt>
                <c:pt idx="6">
                  <c:v>0.12003345880384776</c:v>
                </c:pt>
                <c:pt idx="7">
                  <c:v>0.11333631684940702</c:v>
                </c:pt>
                <c:pt idx="8">
                  <c:v>9.26321045941529E-2</c:v>
                </c:pt>
                <c:pt idx="9">
                  <c:v>0.1108660896411048</c:v>
                </c:pt>
                <c:pt idx="10">
                  <c:v>0.10127256269634205</c:v>
                </c:pt>
                <c:pt idx="11">
                  <c:v>9.9526066350710901E-2</c:v>
                </c:pt>
                <c:pt idx="12">
                  <c:v>8.1345301178760682E-2</c:v>
                </c:pt>
                <c:pt idx="13">
                  <c:v>0.11709008835429799</c:v>
                </c:pt>
                <c:pt idx="14">
                  <c:v>0.10056820917802282</c:v>
                </c:pt>
                <c:pt idx="15">
                  <c:v>0.11136639388698144</c:v>
                </c:pt>
                <c:pt idx="16">
                  <c:v>8.4829721362229105E-2</c:v>
                </c:pt>
                <c:pt idx="17">
                  <c:v>0.10582933944571786</c:v>
                </c:pt>
                <c:pt idx="18">
                  <c:v>8.9015194921275187E-2</c:v>
                </c:pt>
                <c:pt idx="19">
                  <c:v>8.631002025497439E-2</c:v>
                </c:pt>
                <c:pt idx="20">
                  <c:v>6.3793449869399235E-2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14D-4097-9F86-595C3DFF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12416"/>
        <c:axId val="100426496"/>
      </c:lineChart>
      <c:dateAx>
        <c:axId val="10041241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004264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00426496"/>
        <c:scaling>
          <c:orientation val="minMax"/>
          <c:max val="0.70000000000000062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minorGridlines>
          <c:spPr>
            <a:ln w="12700"/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00412416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source'!$O$25:$O$53</c:f>
              <c:numCache>
                <c:formatCode>mmm\-yy</c:formatCode>
                <c:ptCount val="29"/>
                <c:pt idx="26">
                  <c:v>40603</c:v>
                </c:pt>
                <c:pt idx="27">
                  <c:v>40695</c:v>
                </c:pt>
                <c:pt idx="28">
                  <c:v>40787</c:v>
                </c:pt>
              </c:numCache>
            </c:numRef>
          </c:cat>
          <c:val>
            <c:numRef>
              <c:f>'Fig 4&amp;8 source'!$P$25:$P$53</c:f>
              <c:numCache>
                <c:formatCode>0.0%</c:formatCode>
                <c:ptCount val="29"/>
                <c:pt idx="26">
                  <c:v>0.17886357156955196</c:v>
                </c:pt>
                <c:pt idx="27">
                  <c:v>0.20754466889348391</c:v>
                </c:pt>
                <c:pt idx="28">
                  <c:v>0.20704985709749127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33-46FA-9D7F-8373200B6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58016"/>
        <c:axId val="103101184"/>
      </c:lineChart>
      <c:dateAx>
        <c:axId val="10235801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101184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031011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35801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246152</xdr:colOff>
      <xdr:row>1</xdr:row>
      <xdr:rowOff>21405</xdr:rowOff>
    </xdr:from>
    <xdr:to>
      <xdr:col>9</xdr:col>
      <xdr:colOff>406686</xdr:colOff>
      <xdr:row>44</xdr:row>
      <xdr:rowOff>123153</xdr:rowOff>
    </xdr:to>
    <xdr:pic>
      <xdr:nvPicPr>
        <xdr:cNvPr id="3" name="Picture 2" descr="20161AffordMel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152" y="503006"/>
          <a:ext cx="5650787" cy="570972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1</xdr:row>
      <xdr:rowOff>0</xdr:rowOff>
    </xdr:from>
    <xdr:to>
      <xdr:col>13</xdr:col>
      <xdr:colOff>297658</xdr:colOff>
      <xdr:row>45</xdr:row>
      <xdr:rowOff>57532</xdr:rowOff>
    </xdr:to>
    <xdr:pic>
      <xdr:nvPicPr>
        <xdr:cNvPr id="3" name="Picture 2" descr="20161RegAffor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32" y="345281"/>
          <a:ext cx="8131970" cy="582015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7</xdr:col>
      <xdr:colOff>480162</xdr:colOff>
      <xdr:row>35</xdr:row>
      <xdr:rowOff>28575</xdr:rowOff>
    </xdr:to>
    <xdr:pic>
      <xdr:nvPicPr>
        <xdr:cNvPr id="3" name="Picture 2" descr="201612brFa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0"/>
          <a:ext cx="4747362" cy="470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243418</xdr:colOff>
      <xdr:row>0</xdr:row>
      <xdr:rowOff>412751</xdr:rowOff>
    </xdr:from>
    <xdr:to>
      <xdr:col>9</xdr:col>
      <xdr:colOff>455084</xdr:colOff>
      <xdr:row>40</xdr:row>
      <xdr:rowOff>109081</xdr:rowOff>
    </xdr:to>
    <xdr:pic>
      <xdr:nvPicPr>
        <xdr:cNvPr id="3" name="Picture 2" descr="201613brHous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418" y="412751"/>
          <a:ext cx="5736166" cy="57288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243418</xdr:colOff>
      <xdr:row>1</xdr:row>
      <xdr:rowOff>31750</xdr:rowOff>
    </xdr:from>
    <xdr:to>
      <xdr:col>10</xdr:col>
      <xdr:colOff>10585</xdr:colOff>
      <xdr:row>42</xdr:row>
      <xdr:rowOff>111987</xdr:rowOff>
    </xdr:to>
    <xdr:pic>
      <xdr:nvPicPr>
        <xdr:cNvPr id="3" name="Picture 2" descr="20161Activ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418" y="423333"/>
          <a:ext cx="5905500" cy="59434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1</xdr:row>
      <xdr:rowOff>84668</xdr:rowOff>
    </xdr:from>
    <xdr:to>
      <xdr:col>12</xdr:col>
      <xdr:colOff>328083</xdr:colOff>
      <xdr:row>39</xdr:row>
      <xdr:rowOff>87727</xdr:rowOff>
    </xdr:to>
    <xdr:pic>
      <xdr:nvPicPr>
        <xdr:cNvPr id="3" name="Picture 2" descr="20161RegAc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417" y="508001"/>
          <a:ext cx="7577666" cy="54111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.ep.csv.au/documents%20and%20settings/PLEI2610/Desktop/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.ep.csv.au/David/Briefings/Summary99/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/>
  </sheetViews>
  <sheetFormatPr defaultColWidth="9.125" defaultRowHeight="11.4" x14ac:dyDescent="0.2"/>
  <cols>
    <col min="1" max="1" width="13" style="59" customWidth="1"/>
    <col min="2" max="2" width="74.875" style="59" customWidth="1"/>
    <col min="3" max="3" width="18.375" style="60" customWidth="1"/>
    <col min="4" max="4" width="21.25" style="59" customWidth="1"/>
    <col min="5" max="16384" width="9.125" style="59"/>
  </cols>
  <sheetData>
    <row r="1" spans="1:4" ht="41.25" customHeight="1" x14ac:dyDescent="0.2">
      <c r="A1" s="94" t="s">
        <v>440</v>
      </c>
    </row>
    <row r="2" spans="1:4" ht="27.75" customHeight="1" x14ac:dyDescent="0.2">
      <c r="B2" s="178" t="s">
        <v>310</v>
      </c>
    </row>
    <row r="3" spans="1:4" s="60" customFormat="1" ht="19.5" customHeight="1" x14ac:dyDescent="0.2">
      <c r="A3" s="85" t="s">
        <v>337</v>
      </c>
      <c r="B3" s="86" t="s">
        <v>338</v>
      </c>
      <c r="D3" s="168"/>
    </row>
    <row r="4" spans="1:4" s="60" customFormat="1" ht="20.100000000000001" customHeight="1" x14ac:dyDescent="0.2">
      <c r="A4" s="195" t="s">
        <v>311</v>
      </c>
      <c r="B4" s="196" t="s">
        <v>136</v>
      </c>
      <c r="C4" s="84"/>
      <c r="D4" s="169"/>
    </row>
    <row r="5" spans="1:4" s="60" customFormat="1" ht="20.100000000000001" customHeight="1" x14ac:dyDescent="0.2">
      <c r="A5" s="197" t="s">
        <v>312</v>
      </c>
      <c r="B5" s="198" t="s">
        <v>365</v>
      </c>
      <c r="C5" s="84"/>
      <c r="D5" s="169"/>
    </row>
    <row r="6" spans="1:4" s="60" customFormat="1" ht="20.100000000000001" customHeight="1" x14ac:dyDescent="0.2">
      <c r="A6" s="195" t="s">
        <v>313</v>
      </c>
      <c r="B6" s="196" t="s">
        <v>314</v>
      </c>
      <c r="C6" s="84"/>
      <c r="D6" s="169"/>
    </row>
    <row r="7" spans="1:4" s="60" customFormat="1" ht="20.100000000000001" customHeight="1" x14ac:dyDescent="0.2">
      <c r="A7" s="195" t="s">
        <v>315</v>
      </c>
      <c r="B7" s="196" t="s">
        <v>375</v>
      </c>
      <c r="D7" s="169"/>
    </row>
    <row r="8" spans="1:4" s="60" customFormat="1" ht="20.100000000000001" customHeight="1" x14ac:dyDescent="0.2">
      <c r="A8" s="195" t="s">
        <v>316</v>
      </c>
      <c r="B8" s="196" t="s">
        <v>376</v>
      </c>
      <c r="D8" s="169"/>
    </row>
    <row r="9" spans="1:4" s="60" customFormat="1" ht="20.100000000000001" customHeight="1" x14ac:dyDescent="0.2">
      <c r="A9" s="197" t="s">
        <v>317</v>
      </c>
      <c r="B9" s="198" t="s">
        <v>385</v>
      </c>
      <c r="D9" s="169"/>
    </row>
    <row r="10" spans="1:4" s="60" customFormat="1" ht="20.100000000000001" customHeight="1" x14ac:dyDescent="0.2">
      <c r="A10" s="197" t="s">
        <v>140</v>
      </c>
      <c r="B10" s="198" t="s">
        <v>386</v>
      </c>
      <c r="D10" s="169"/>
    </row>
    <row r="11" spans="1:4" s="60" customFormat="1" ht="20.100000000000001" customHeight="1" x14ac:dyDescent="0.2">
      <c r="A11" s="195" t="s">
        <v>318</v>
      </c>
      <c r="B11" s="196" t="s">
        <v>377</v>
      </c>
      <c r="D11" s="169"/>
    </row>
    <row r="12" spans="1:4" s="60" customFormat="1" ht="20.100000000000001" customHeight="1" x14ac:dyDescent="0.2">
      <c r="A12" s="195" t="s">
        <v>319</v>
      </c>
      <c r="B12" s="196" t="s">
        <v>378</v>
      </c>
      <c r="D12" s="169"/>
    </row>
    <row r="13" spans="1:4" s="60" customFormat="1" ht="20.100000000000001" customHeight="1" x14ac:dyDescent="0.2">
      <c r="A13" s="195" t="s">
        <v>320</v>
      </c>
      <c r="B13" s="196" t="s">
        <v>321</v>
      </c>
      <c r="D13" s="169"/>
    </row>
    <row r="14" spans="1:4" s="60" customFormat="1" ht="20.100000000000001" customHeight="1" x14ac:dyDescent="0.2">
      <c r="A14" s="197" t="s">
        <v>322</v>
      </c>
      <c r="B14" s="198" t="s">
        <v>387</v>
      </c>
      <c r="D14" s="169"/>
    </row>
    <row r="15" spans="1:4" s="60" customFormat="1" ht="20.100000000000001" customHeight="1" x14ac:dyDescent="0.2">
      <c r="A15" s="197" t="s">
        <v>323</v>
      </c>
      <c r="B15" s="198" t="s">
        <v>388</v>
      </c>
      <c r="D15" s="169"/>
    </row>
    <row r="16" spans="1:4" s="60" customFormat="1" ht="20.100000000000001" customHeight="1" x14ac:dyDescent="0.2">
      <c r="A16" s="197" t="s">
        <v>324</v>
      </c>
      <c r="B16" s="198" t="s">
        <v>389</v>
      </c>
      <c r="D16" s="169"/>
    </row>
    <row r="17" spans="1:4" s="60" customFormat="1" ht="20.100000000000001" customHeight="1" x14ac:dyDescent="0.2">
      <c r="A17" s="196" t="s">
        <v>325</v>
      </c>
      <c r="B17" s="196" t="s">
        <v>326</v>
      </c>
      <c r="D17" s="169"/>
    </row>
    <row r="18" spans="1:4" s="60" customFormat="1" ht="20.100000000000001" customHeight="1" x14ac:dyDescent="0.2">
      <c r="A18" s="196" t="s">
        <v>327</v>
      </c>
      <c r="B18" s="196" t="s">
        <v>379</v>
      </c>
      <c r="D18" s="169"/>
    </row>
    <row r="19" spans="1:4" s="60" customFormat="1" ht="20.100000000000001" customHeight="1" x14ac:dyDescent="0.2">
      <c r="A19" s="198" t="s">
        <v>141</v>
      </c>
      <c r="B19" s="198" t="s">
        <v>414</v>
      </c>
      <c r="D19" s="169"/>
    </row>
    <row r="20" spans="1:4" s="60" customFormat="1" ht="20.100000000000001" customHeight="1" x14ac:dyDescent="0.2">
      <c r="A20" s="198" t="s">
        <v>328</v>
      </c>
      <c r="B20" s="198" t="s">
        <v>380</v>
      </c>
      <c r="D20" s="169"/>
    </row>
    <row r="21" spans="1:4" s="60" customFormat="1" ht="20.100000000000001" customHeight="1" x14ac:dyDescent="0.2">
      <c r="A21" s="198" t="s">
        <v>284</v>
      </c>
      <c r="B21" s="198" t="s">
        <v>381</v>
      </c>
      <c r="D21" s="169"/>
    </row>
    <row r="22" spans="1:4" s="60" customFormat="1" ht="20.100000000000001" customHeight="1" x14ac:dyDescent="0.2">
      <c r="A22" s="196" t="s">
        <v>329</v>
      </c>
      <c r="B22" s="196" t="s">
        <v>382</v>
      </c>
      <c r="D22" s="169"/>
    </row>
    <row r="23" spans="1:4" s="60" customFormat="1" ht="20.100000000000001" customHeight="1" x14ac:dyDescent="0.2">
      <c r="A23" s="198" t="s">
        <v>415</v>
      </c>
      <c r="B23" s="217" t="s">
        <v>390</v>
      </c>
      <c r="D23" s="169"/>
    </row>
    <row r="24" spans="1:4" s="60" customFormat="1" ht="20.100000000000001" customHeight="1" x14ac:dyDescent="0.2">
      <c r="A24" s="198" t="s">
        <v>416</v>
      </c>
      <c r="B24" s="217" t="s">
        <v>391</v>
      </c>
      <c r="D24" s="169"/>
    </row>
    <row r="25" spans="1:4" s="60" customFormat="1" ht="20.100000000000001" customHeight="1" x14ac:dyDescent="0.2">
      <c r="A25" s="195" t="s">
        <v>330</v>
      </c>
      <c r="B25" s="196" t="s">
        <v>405</v>
      </c>
      <c r="D25" s="169"/>
    </row>
    <row r="26" spans="1:4" s="153" customFormat="1" ht="20.100000000000001" customHeight="1" x14ac:dyDescent="0.2">
      <c r="A26" s="195" t="s">
        <v>331</v>
      </c>
      <c r="B26" s="195" t="s">
        <v>383</v>
      </c>
      <c r="D26" s="169"/>
    </row>
    <row r="27" spans="1:4" s="60" customFormat="1" ht="20.100000000000001" customHeight="1" x14ac:dyDescent="0.2">
      <c r="A27" s="195" t="s">
        <v>332</v>
      </c>
      <c r="B27" s="196" t="s">
        <v>384</v>
      </c>
      <c r="D27" s="169"/>
    </row>
    <row r="28" spans="1:4" s="60" customFormat="1" ht="20.100000000000001" customHeight="1" x14ac:dyDescent="0.2">
      <c r="A28" s="195" t="s">
        <v>333</v>
      </c>
      <c r="B28" s="196" t="s">
        <v>357</v>
      </c>
      <c r="D28" s="169"/>
    </row>
    <row r="29" spans="1:4" s="60" customFormat="1" ht="20.100000000000001" customHeight="1" x14ac:dyDescent="0.2">
      <c r="A29" s="195" t="s">
        <v>356</v>
      </c>
      <c r="B29" s="196" t="s">
        <v>364</v>
      </c>
      <c r="D29" s="169"/>
    </row>
    <row r="30" spans="1:4" s="60" customFormat="1" ht="15" customHeight="1" x14ac:dyDescent="0.2">
      <c r="D30" s="168"/>
    </row>
    <row r="31" spans="1:4" s="60" customFormat="1" ht="15" customHeight="1" x14ac:dyDescent="0.2">
      <c r="A31" s="87" t="s">
        <v>351</v>
      </c>
      <c r="D31" s="168"/>
    </row>
    <row r="32" spans="1:4" s="60" customFormat="1" ht="15" customHeight="1" x14ac:dyDescent="0.2">
      <c r="A32" s="199" t="s">
        <v>424</v>
      </c>
      <c r="B32" s="199" t="s">
        <v>352</v>
      </c>
      <c r="D32" s="166"/>
    </row>
    <row r="33" spans="1:4" s="60" customFormat="1" ht="15" customHeight="1" x14ac:dyDescent="0.2">
      <c r="A33" s="199" t="s">
        <v>425</v>
      </c>
      <c r="B33" s="199" t="s">
        <v>419</v>
      </c>
      <c r="D33" s="166"/>
    </row>
    <row r="34" spans="1:4" ht="15" customHeight="1" x14ac:dyDescent="0.2">
      <c r="A34" s="199" t="s">
        <v>426</v>
      </c>
      <c r="B34" s="199" t="s">
        <v>437</v>
      </c>
      <c r="D34" s="166"/>
    </row>
    <row r="35" spans="1:4" ht="15" customHeight="1" x14ac:dyDescent="0.2">
      <c r="D35" s="170"/>
    </row>
    <row r="36" spans="1:4" ht="15" customHeight="1" x14ac:dyDescent="0.2">
      <c r="D36" s="170"/>
    </row>
  </sheetData>
  <hyperlinks>
    <hyperlink ref="A5" location="'Figure 1'!A1" display="Figure 1"/>
    <hyperlink ref="A4" location="'Front page'!A1" display="Front page"/>
    <hyperlink ref="A6" location="'Table 1'!A1" display="Table 1"/>
    <hyperlink ref="A7" location="'Table 2'!A1" display="Table 2"/>
    <hyperlink ref="A8" location="'Table 3'!A1" display="Table 3"/>
    <hyperlink ref="A9" location="'Figure 2'!A1" display="Figure 2"/>
    <hyperlink ref="A10" location="'Figure 3'!A1" display="Figure 3"/>
    <hyperlink ref="A11" location="'Table 4'!A1" display="Table 4"/>
    <hyperlink ref="A12" location="'Table 5'!A1" display="Table 5"/>
    <hyperlink ref="A13" location="'Table 6'!A1" display="Table 6"/>
    <hyperlink ref="A14" location="'Figure 4'!A1" display="Figure 4"/>
    <hyperlink ref="A15" location="'Figure 5a'!A1" display="Figure 5a"/>
    <hyperlink ref="A16" location="'Figure 5b'!A1" display="Figure 5b"/>
    <hyperlink ref="A17" location="'Table 7'!A1" display="Table 7"/>
    <hyperlink ref="A18" location="'Table 8'!A1" display="Table 8"/>
    <hyperlink ref="A19" location="'Figure 6'!A1" display="Figure 6"/>
    <hyperlink ref="A20" location="'Figure 7'!A1" display="Figure 7"/>
    <hyperlink ref="A22" location="'Table 9'!A1" display="Table 9"/>
    <hyperlink ref="A23" location="'Figure 9a'!A1" display="Figure 9a"/>
    <hyperlink ref="A24" location="'Figure 9b'!A1" display="Figure 9b"/>
    <hyperlink ref="A25" location="'Table 10'!A1" display="Table 10"/>
    <hyperlink ref="A26" location="'Table 11'!A1" display="Table 11"/>
    <hyperlink ref="A27" location="'Table 12'!A1" display="Table 12"/>
    <hyperlink ref="A28" location="'Table 13'!A1" display="Table 13"/>
    <hyperlink ref="A32" location="'Fig 1 source'!A1" display="Fig 1 source"/>
    <hyperlink ref="A33" location="'Fig 4&amp;8 source'!A1" display="Fig 4 &amp; 8 source"/>
    <hyperlink ref="A34" location="'Fig 6&amp;7 source'!A1" display="Fig 6 &amp; 7 source"/>
    <hyperlink ref="A29" location="'Table 14'!A1" display="Table 14"/>
    <hyperlink ref="B29" location="'Table 14'!A1" display="Active bonds by local government area, March 2001 to March 2011"/>
    <hyperlink ref="B25" location="'Table 10'!A1" display="Affordable lettings for indicative households"/>
    <hyperlink ref="B4" location="'Front page'!A1" display="Rent Indices at a glance"/>
    <hyperlink ref="B5" location="'Figure 1'!A1" display="Metropolitan Rent Index and Regional Rent Index - annual percent change"/>
    <hyperlink ref="B6" location="'Table 1'!A1" display="Median rents and rent indices"/>
    <hyperlink ref="B7" location="'Table 2'!A1" display="Median rents by statistical region"/>
    <hyperlink ref="B8" location="'Table 3'!A1" display="Median rents by major property types"/>
    <hyperlink ref="B9" location="'Figure 2'!A1" display="Moving annual median rents for 2 bedroom flats"/>
    <hyperlink ref="B10" location="'Figure 3'!A1" display="Moving annual median rents for 3 bedroom houses"/>
    <hyperlink ref="B11" location="'Table 4'!A1" display="Highest and lowest median rents"/>
    <hyperlink ref="B12" location="'Table 5'!A1" display="Overall new lettings for Melbourne…"/>
    <hyperlink ref="B13" location="'Table 6'!A1" display="New lettings for statistical regions"/>
    <hyperlink ref="B14" location="'Figure 4'!A1" display="Total active residential bonds"/>
    <hyperlink ref="B15" location="'Figure 5a'!A1" display="Number of active bonds, Melbourne"/>
    <hyperlink ref="B16" location="'Figure 5b'!A1" display="Number of active bonds, regional Victoria"/>
    <hyperlink ref="B17" location="'Table 7'!A1" display="Tenancy duration and turnover"/>
    <hyperlink ref="B18" location="'Table 8'!A1" display="Tenancy duration and turnover dwelling size"/>
    <hyperlink ref="B21" location="'Figure 8'!A1" display="Affordable rentals as percent of all rentals, Victoria"/>
    <hyperlink ref="B22" location="'Table 9'!A1" display="Rental affordability by indicative households"/>
    <hyperlink ref="B23" location="'Figure 9a'!A1" display="Affordable dwellings in metropolitan Melbourne by local government area"/>
    <hyperlink ref="B24" location="'Figure 9b'!A1" display="Affordable dwellings in regional Victoria by local government area"/>
    <hyperlink ref="B26" location="'Table 11'!A1" display="Moving annual median rents for suburbs/towns"/>
    <hyperlink ref="B27" location="'Table 12'!A1" display="Median rents for local government areas, by DHS region…"/>
    <hyperlink ref="B28" location="'Table 13'!A1" display="Affordable lettings for local government areas"/>
    <hyperlink ref="B32" location="'Fig 1 source'!A1" display="Source of data for Figure 1 - Rent Indices"/>
    <hyperlink ref="B33" location="'Fig 4&amp;8 source'!A1" display="Source of data for Figures 4 &amp; 8 - Actives bonds &amp; housing affordability"/>
    <hyperlink ref="B34" location="'Fig 6&amp;7 source'!A1" display="Source of data for Figure 6 - Vacancy rates &amp; investor financing"/>
    <hyperlink ref="B19" location="'Figure 6'!A1" display="Lending to investors in residential housing"/>
    <hyperlink ref="B20" location="'Figure 7'!A1" display="Rental vacancy rate - trend"/>
    <hyperlink ref="A21" location="'Figure 8'!A1" display="Figure 8"/>
  </hyperlinks>
  <printOptions gridLines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zoomScale="150" zoomScaleNormal="150" workbookViewId="0"/>
  </sheetViews>
  <sheetFormatPr defaultColWidth="9" defaultRowHeight="10.199999999999999" x14ac:dyDescent="0.2"/>
  <cols>
    <col min="1" max="1" width="31.375" style="25" customWidth="1"/>
    <col min="2" max="2" width="11.875" style="25" customWidth="1"/>
    <col min="3" max="6" width="9" style="25"/>
    <col min="7" max="7" width="11.125" style="25" customWidth="1"/>
    <col min="8" max="8" width="8.75" style="25" customWidth="1"/>
    <col min="9" max="9" width="15.375" style="25" customWidth="1"/>
    <col min="10" max="16384" width="9" style="25"/>
  </cols>
  <sheetData>
    <row r="1" spans="1:9" ht="21" customHeight="1" x14ac:dyDescent="0.2">
      <c r="A1" s="95" t="s">
        <v>397</v>
      </c>
      <c r="I1" s="194" t="s">
        <v>367</v>
      </c>
    </row>
    <row r="2" spans="1:9" x14ac:dyDescent="0.2">
      <c r="A2" s="25" t="s">
        <v>12</v>
      </c>
      <c r="B2" s="256">
        <v>42430</v>
      </c>
      <c r="C2" s="257">
        <v>42064</v>
      </c>
      <c r="D2" s="258" t="s">
        <v>285</v>
      </c>
    </row>
    <row r="3" spans="1:9" x14ac:dyDescent="0.2">
      <c r="A3" s="25" t="s">
        <v>15</v>
      </c>
      <c r="B3" s="37">
        <v>49796</v>
      </c>
      <c r="C3" s="37">
        <v>49821</v>
      </c>
      <c r="D3" s="27">
        <v>-5.0179643122383322E-4</v>
      </c>
      <c r="F3" s="37"/>
      <c r="G3" s="37"/>
      <c r="H3" s="27"/>
    </row>
    <row r="4" spans="1:9" x14ac:dyDescent="0.2">
      <c r="A4" s="25" t="s">
        <v>142</v>
      </c>
      <c r="B4" s="37">
        <v>11234</v>
      </c>
      <c r="C4" s="37">
        <v>11955</v>
      </c>
      <c r="D4" s="27">
        <v>-6.0309493935591818E-2</v>
      </c>
      <c r="F4" s="37"/>
      <c r="G4" s="37"/>
      <c r="H4" s="27"/>
    </row>
    <row r="5" spans="1:9" x14ac:dyDescent="0.2">
      <c r="A5" s="25" t="s">
        <v>14</v>
      </c>
      <c r="B5" s="37">
        <v>61030</v>
      </c>
      <c r="C5" s="37">
        <v>61776</v>
      </c>
      <c r="D5" s="27">
        <v>-1.2075887075887026E-2</v>
      </c>
      <c r="F5" s="37"/>
      <c r="G5" s="37"/>
      <c r="H5" s="27"/>
    </row>
    <row r="6" spans="1:9" x14ac:dyDescent="0.2">
      <c r="B6" s="29"/>
    </row>
    <row r="7" spans="1:9" x14ac:dyDescent="0.2">
      <c r="A7" s="40" t="s">
        <v>435</v>
      </c>
      <c r="B7" s="2">
        <v>0.81592659347861707</v>
      </c>
      <c r="C7" s="2">
        <v>0.80647824397824397</v>
      </c>
      <c r="D7"/>
    </row>
    <row r="8" spans="1:9" x14ac:dyDescent="0.2">
      <c r="B8"/>
      <c r="C8"/>
      <c r="D8"/>
    </row>
    <row r="9" spans="1:9" s="31" customFormat="1" x14ac:dyDescent="0.2">
      <c r="A9" s="30"/>
      <c r="B9"/>
      <c r="C9" s="25"/>
      <c r="D9" s="30"/>
    </row>
  </sheetData>
  <phoneticPr fontId="0" type="noConversion"/>
  <hyperlinks>
    <hyperlink ref="I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5"/>
  <sheetViews>
    <sheetView zoomScale="110" zoomScaleNormal="110" workbookViewId="0"/>
  </sheetViews>
  <sheetFormatPr defaultColWidth="9" defaultRowHeight="10.199999999999999" x14ac:dyDescent="0.2"/>
  <cols>
    <col min="1" max="1" width="25.875" style="25" customWidth="1"/>
    <col min="2" max="3" width="9" style="25" customWidth="1"/>
    <col min="4" max="4" width="9.875" style="25" customWidth="1"/>
    <col min="5" max="6" width="9" style="25"/>
    <col min="7" max="7" width="9" style="25" customWidth="1"/>
    <col min="8" max="8" width="15.25" style="25" customWidth="1"/>
    <col min="9" max="11" width="9" style="25" customWidth="1"/>
    <col min="12" max="12" width="14.75" style="25" customWidth="1"/>
    <col min="13" max="16384" width="9" style="25"/>
  </cols>
  <sheetData>
    <row r="1" spans="1:9" ht="30.75" customHeight="1" x14ac:dyDescent="0.2">
      <c r="A1" s="95" t="s">
        <v>398</v>
      </c>
      <c r="H1" s="194" t="s">
        <v>367</v>
      </c>
    </row>
    <row r="2" spans="1:9" ht="22.5" customHeight="1" x14ac:dyDescent="0.2">
      <c r="A2" s="100" t="s">
        <v>30</v>
      </c>
      <c r="B2" s="101">
        <v>42430</v>
      </c>
      <c r="C2" s="101">
        <v>42064</v>
      </c>
      <c r="D2" s="100" t="s">
        <v>285</v>
      </c>
      <c r="E2" s="32"/>
      <c r="G2" s="35"/>
      <c r="H2" s="26"/>
      <c r="I2" s="26"/>
    </row>
    <row r="3" spans="1:9" ht="20.100000000000001" customHeight="1" x14ac:dyDescent="0.2">
      <c r="A3" s="102" t="s">
        <v>60</v>
      </c>
      <c r="B3" s="101"/>
      <c r="C3" s="101"/>
      <c r="D3" s="100"/>
      <c r="E3" s="32"/>
      <c r="G3" s="35"/>
      <c r="H3" s="26"/>
      <c r="I3" s="26"/>
    </row>
    <row r="4" spans="1:9" ht="15" customHeight="1" x14ac:dyDescent="0.2">
      <c r="A4" s="103" t="s">
        <v>16</v>
      </c>
      <c r="B4" s="259">
        <v>16105</v>
      </c>
      <c r="C4" s="259">
        <v>15883</v>
      </c>
      <c r="D4" s="98">
        <v>1.3977208335956615E-2</v>
      </c>
      <c r="E4" s="28"/>
      <c r="G4" s="22"/>
    </row>
    <row r="5" spans="1:9" ht="15" customHeight="1" x14ac:dyDescent="0.2">
      <c r="A5" s="103" t="s">
        <v>17</v>
      </c>
      <c r="B5" s="259">
        <v>6950</v>
      </c>
      <c r="C5" s="259">
        <v>6664</v>
      </c>
      <c r="D5" s="98">
        <v>4.2917166866746737E-2</v>
      </c>
      <c r="E5" s="28"/>
      <c r="G5" s="22"/>
    </row>
    <row r="6" spans="1:9" ht="15" customHeight="1" x14ac:dyDescent="0.2">
      <c r="A6" s="103" t="s">
        <v>18</v>
      </c>
      <c r="B6" s="259">
        <v>4349</v>
      </c>
      <c r="C6" s="259">
        <v>4303</v>
      </c>
      <c r="D6" s="98">
        <v>1.0690216128282692E-2</v>
      </c>
      <c r="E6" s="28"/>
      <c r="G6" s="22"/>
    </row>
    <row r="7" spans="1:9" ht="15" customHeight="1" x14ac:dyDescent="0.2">
      <c r="A7" s="103" t="s">
        <v>19</v>
      </c>
      <c r="B7" s="259">
        <v>5751</v>
      </c>
      <c r="C7" s="259">
        <v>6052</v>
      </c>
      <c r="D7" s="98">
        <v>-4.9735624586913385E-2</v>
      </c>
      <c r="E7" s="28"/>
      <c r="G7" s="22"/>
    </row>
    <row r="8" spans="1:9" ht="15" customHeight="1" x14ac:dyDescent="0.2">
      <c r="A8" s="103" t="s">
        <v>20</v>
      </c>
      <c r="B8" s="259">
        <v>4348</v>
      </c>
      <c r="C8" s="259">
        <v>4479</v>
      </c>
      <c r="D8" s="98">
        <v>-2.9247599910694366E-2</v>
      </c>
      <c r="E8" s="28"/>
      <c r="G8" s="22"/>
    </row>
    <row r="9" spans="1:9" ht="15" customHeight="1" x14ac:dyDescent="0.2">
      <c r="A9" s="103" t="s">
        <v>21</v>
      </c>
      <c r="B9" s="259">
        <v>4702</v>
      </c>
      <c r="C9" s="259">
        <v>4615</v>
      </c>
      <c r="D9" s="98">
        <v>1.8851570964246944E-2</v>
      </c>
      <c r="E9" s="28"/>
      <c r="G9" s="22"/>
    </row>
    <row r="10" spans="1:9" ht="15" customHeight="1" x14ac:dyDescent="0.2">
      <c r="A10" s="103" t="s">
        <v>22</v>
      </c>
      <c r="B10" s="259">
        <v>2141</v>
      </c>
      <c r="C10" s="259">
        <v>2001</v>
      </c>
      <c r="D10" s="98">
        <v>6.9965017491254278E-2</v>
      </c>
      <c r="E10" s="28"/>
      <c r="G10" s="22"/>
    </row>
    <row r="11" spans="1:9" ht="15" customHeight="1" x14ac:dyDescent="0.2">
      <c r="A11" s="103" t="s">
        <v>23</v>
      </c>
      <c r="B11" s="259">
        <v>3415</v>
      </c>
      <c r="C11" s="259">
        <v>3697</v>
      </c>
      <c r="D11" s="98">
        <v>-7.6278063294563214E-2</v>
      </c>
      <c r="E11" s="28"/>
      <c r="G11" s="22"/>
    </row>
    <row r="12" spans="1:9" ht="15" customHeight="1" x14ac:dyDescent="0.2">
      <c r="A12" s="103" t="s">
        <v>24</v>
      </c>
      <c r="B12" s="259">
        <v>2035</v>
      </c>
      <c r="C12" s="259">
        <v>2127</v>
      </c>
      <c r="D12" s="98">
        <v>-4.3253408556652606E-2</v>
      </c>
      <c r="E12" s="28"/>
      <c r="G12" s="22"/>
    </row>
    <row r="13" spans="1:9" ht="20.100000000000001" customHeight="1" x14ac:dyDescent="0.2">
      <c r="A13" s="105" t="s">
        <v>142</v>
      </c>
      <c r="B13" s="259"/>
      <c r="C13" s="259"/>
      <c r="D13" s="98"/>
      <c r="E13" s="28"/>
      <c r="G13" s="22"/>
    </row>
    <row r="14" spans="1:9" ht="15" customHeight="1" x14ac:dyDescent="0.2">
      <c r="A14" s="103" t="s">
        <v>25</v>
      </c>
      <c r="B14" s="259">
        <v>3348</v>
      </c>
      <c r="C14" s="259">
        <v>3470</v>
      </c>
      <c r="D14" s="98">
        <v>-3.5158501440922141E-2</v>
      </c>
      <c r="E14" s="28"/>
      <c r="G14" s="22"/>
    </row>
    <row r="15" spans="1:9" ht="15" customHeight="1" x14ac:dyDescent="0.2">
      <c r="A15" s="103" t="s">
        <v>26</v>
      </c>
      <c r="B15" s="259">
        <v>1973</v>
      </c>
      <c r="C15" s="259">
        <v>2107</v>
      </c>
      <c r="D15" s="98">
        <v>-6.3597532036070215E-2</v>
      </c>
      <c r="E15" s="28"/>
      <c r="G15" s="22"/>
    </row>
    <row r="16" spans="1:9" ht="15" customHeight="1" x14ac:dyDescent="0.2">
      <c r="A16" s="104" t="s">
        <v>27</v>
      </c>
      <c r="B16" s="259">
        <v>2127</v>
      </c>
      <c r="C16" s="259">
        <v>2300</v>
      </c>
      <c r="D16" s="98">
        <v>-7.5217391304347792E-2</v>
      </c>
      <c r="E16" s="28"/>
      <c r="G16" s="22"/>
    </row>
    <row r="17" spans="1:7" ht="15" customHeight="1" x14ac:dyDescent="0.2">
      <c r="A17" s="103" t="s">
        <v>28</v>
      </c>
      <c r="B17" s="259">
        <v>2046</v>
      </c>
      <c r="C17" s="259">
        <v>2189</v>
      </c>
      <c r="D17" s="98">
        <v>-6.5326633165829096E-2</v>
      </c>
      <c r="E17" s="28"/>
      <c r="G17" s="22"/>
    </row>
    <row r="18" spans="1:7" ht="15" customHeight="1" x14ac:dyDescent="0.2">
      <c r="A18" s="103" t="s">
        <v>29</v>
      </c>
      <c r="B18" s="259">
        <v>1740</v>
      </c>
      <c r="C18" s="259">
        <v>1889</v>
      </c>
      <c r="D18" s="98">
        <v>-7.8877713075701461E-2</v>
      </c>
      <c r="E18" s="28"/>
      <c r="G18" s="22"/>
    </row>
    <row r="19" spans="1:7" ht="15" customHeight="1" x14ac:dyDescent="0.2">
      <c r="B19" s="260"/>
      <c r="C19" s="260"/>
      <c r="D19" s="99"/>
      <c r="G19" s="22"/>
    </row>
    <row r="20" spans="1:7" ht="15" customHeight="1" x14ac:dyDescent="0.2">
      <c r="B20" s="261"/>
      <c r="C20" s="261"/>
      <c r="D20" s="99"/>
      <c r="G20" s="22"/>
    </row>
    <row r="21" spans="1:7" ht="15" customHeight="1" x14ac:dyDescent="0.2">
      <c r="B21" s="67"/>
      <c r="C21" s="67"/>
      <c r="D21" s="67"/>
      <c r="G21" s="22"/>
    </row>
    <row r="22" spans="1:7" ht="15" customHeight="1" x14ac:dyDescent="0.2">
      <c r="A22" s="106" t="s">
        <v>347</v>
      </c>
      <c r="B22" s="33">
        <v>61030</v>
      </c>
      <c r="C22" s="33">
        <v>61776</v>
      </c>
      <c r="D22" s="98">
        <v>-1.2075887075887026E-2</v>
      </c>
      <c r="G22" s="22"/>
    </row>
    <row r="23" spans="1:7" ht="15" customHeight="1" x14ac:dyDescent="0.2">
      <c r="A23" s="106" t="s">
        <v>348</v>
      </c>
      <c r="B23" s="261">
        <v>49796</v>
      </c>
      <c r="C23" s="261">
        <v>49821</v>
      </c>
      <c r="D23" s="98">
        <v>-5.0179643122383322E-4</v>
      </c>
      <c r="G23" s="22"/>
    </row>
    <row r="24" spans="1:7" ht="15" customHeight="1" x14ac:dyDescent="0.2">
      <c r="A24" s="106" t="s">
        <v>349</v>
      </c>
      <c r="B24" s="261">
        <v>11234</v>
      </c>
      <c r="C24" s="261">
        <v>11955</v>
      </c>
      <c r="D24" s="98">
        <v>-6.0309493935591818E-2</v>
      </c>
      <c r="G24" s="22"/>
    </row>
    <row r="25" spans="1:7" ht="15" customHeight="1" x14ac:dyDescent="0.2">
      <c r="B25" s="36"/>
      <c r="C25" s="36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="130" zoomScaleNormal="130" workbookViewId="0"/>
  </sheetViews>
  <sheetFormatPr defaultColWidth="9.125" defaultRowHeight="10.199999999999999" x14ac:dyDescent="0.2"/>
  <cols>
    <col min="1" max="10" width="9.125" style="268"/>
    <col min="11" max="11" width="14.75" style="268" customWidth="1"/>
    <col min="12" max="12" width="2.75" style="268" customWidth="1"/>
    <col min="13" max="13" width="12.75" style="268" customWidth="1"/>
    <col min="14" max="16384" width="9.125" style="268"/>
  </cols>
  <sheetData>
    <row r="1" spans="1:13" ht="30" customHeight="1" x14ac:dyDescent="0.2">
      <c r="A1" s="269" t="s">
        <v>399</v>
      </c>
      <c r="K1" s="270" t="s">
        <v>367</v>
      </c>
      <c r="L1" s="271"/>
      <c r="M1" s="270" t="s">
        <v>374</v>
      </c>
    </row>
    <row r="6" spans="1:13" x14ac:dyDescent="0.2">
      <c r="K6" s="272"/>
    </row>
  </sheetData>
  <hyperlinks>
    <hyperlink ref="K1" location="Contents!A1" display="Contents page"/>
    <hyperlink ref="M1" location="'Fig 4&amp;8 source'!B3" display="Data sour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90" zoomScaleNormal="90" workbookViewId="0"/>
  </sheetViews>
  <sheetFormatPr defaultRowHeight="10.199999999999999" x14ac:dyDescent="0.2"/>
  <cols>
    <col min="13" max="13" width="16.625" customWidth="1"/>
  </cols>
  <sheetData>
    <row r="1" spans="1:13" ht="30.75" customHeight="1" x14ac:dyDescent="0.25">
      <c r="A1" s="193" t="s">
        <v>400</v>
      </c>
      <c r="B1" s="61"/>
      <c r="M1" s="194" t="s">
        <v>367</v>
      </c>
    </row>
    <row r="2" spans="1:13" ht="13.8" x14ac:dyDescent="0.25">
      <c r="B2" s="61"/>
    </row>
    <row r="22" spans="14:14" ht="24.6" x14ac:dyDescent="0.4">
      <c r="N22" s="177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90" zoomScaleNormal="90" workbookViewId="0"/>
  </sheetViews>
  <sheetFormatPr defaultRowHeight="10.199999999999999" x14ac:dyDescent="0.2"/>
  <cols>
    <col min="15" max="15" width="17" customWidth="1"/>
  </cols>
  <sheetData>
    <row r="1" spans="1:15" ht="33" customHeight="1" x14ac:dyDescent="0.2">
      <c r="A1" s="193" t="s">
        <v>401</v>
      </c>
      <c r="O1" s="194" t="s">
        <v>367</v>
      </c>
    </row>
    <row r="8" spans="1:15" ht="24.6" x14ac:dyDescent="0.4">
      <c r="O8" s="177"/>
    </row>
  </sheetData>
  <hyperlinks>
    <hyperlink ref="O1" location="Contents!A1" display="Contents pag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3"/>
  <sheetViews>
    <sheetView workbookViewId="0"/>
  </sheetViews>
  <sheetFormatPr defaultColWidth="9.125" defaultRowHeight="10.199999999999999" x14ac:dyDescent="0.2"/>
  <cols>
    <col min="1" max="1" width="21.375" style="25" customWidth="1"/>
    <col min="2" max="2" width="40.75" style="25" customWidth="1"/>
    <col min="3" max="3" width="12.75" style="25" customWidth="1"/>
    <col min="4" max="4" width="13" style="25" customWidth="1"/>
    <col min="5" max="5" width="14.75" style="25" customWidth="1"/>
    <col min="6" max="6" width="9.125" style="25"/>
    <col min="7" max="7" width="18.375" style="25" customWidth="1"/>
    <col min="8" max="16384" width="9.125" style="25"/>
  </cols>
  <sheetData>
    <row r="1" spans="1:7" s="34" customFormat="1" ht="21" customHeight="1" x14ac:dyDescent="0.25">
      <c r="A1" s="203" t="s">
        <v>362</v>
      </c>
      <c r="G1" s="194" t="s">
        <v>367</v>
      </c>
    </row>
    <row r="2" spans="1:7" s="34" customFormat="1" ht="13.8" x14ac:dyDescent="0.25">
      <c r="E2" s="51"/>
    </row>
    <row r="3" spans="1:7" s="34" customFormat="1" ht="13.8" x14ac:dyDescent="0.25">
      <c r="A3" s="34" t="s">
        <v>12</v>
      </c>
      <c r="B3" s="34" t="s">
        <v>12</v>
      </c>
      <c r="C3" s="52">
        <v>42430</v>
      </c>
      <c r="D3" s="52">
        <v>42064</v>
      </c>
      <c r="E3" s="51"/>
    </row>
    <row r="4" spans="1:7" s="34" customFormat="1" ht="13.8" x14ac:dyDescent="0.25">
      <c r="A4" s="34" t="s">
        <v>15</v>
      </c>
      <c r="B4" s="34" t="s">
        <v>286</v>
      </c>
      <c r="C4" s="54">
        <v>9.8061290647242907E-2</v>
      </c>
      <c r="D4" s="54">
        <v>9.9194104004735426E-2</v>
      </c>
      <c r="E4" s="53"/>
      <c r="G4" s="65"/>
    </row>
    <row r="5" spans="1:7" s="34" customFormat="1" ht="13.8" x14ac:dyDescent="0.25">
      <c r="B5" s="34" t="s">
        <v>409</v>
      </c>
      <c r="C5" s="63">
        <v>17</v>
      </c>
      <c r="D5" s="63">
        <v>17</v>
      </c>
      <c r="E5" s="53"/>
    </row>
    <row r="6" spans="1:7" s="34" customFormat="1" ht="13.8" x14ac:dyDescent="0.25">
      <c r="E6" s="55"/>
    </row>
    <row r="7" spans="1:7" s="34" customFormat="1" ht="13.8" x14ac:dyDescent="0.25">
      <c r="E7" s="55"/>
    </row>
    <row r="8" spans="1:7" s="34" customFormat="1" ht="13.8" x14ac:dyDescent="0.25">
      <c r="A8" s="34" t="s">
        <v>142</v>
      </c>
      <c r="B8" s="34" t="s">
        <v>286</v>
      </c>
      <c r="C8" s="53">
        <v>9.905558629615388E-2</v>
      </c>
      <c r="D8" s="64">
        <v>0.101717782084901</v>
      </c>
      <c r="E8" s="55"/>
    </row>
    <row r="9" spans="1:7" s="34" customFormat="1" ht="13.8" x14ac:dyDescent="0.25">
      <c r="B9" s="34" t="s">
        <v>409</v>
      </c>
      <c r="C9" s="63">
        <v>15</v>
      </c>
      <c r="D9" s="63">
        <v>15</v>
      </c>
      <c r="E9" s="55"/>
    </row>
    <row r="10" spans="1:7" s="34" customFormat="1" ht="13.8" x14ac:dyDescent="0.25">
      <c r="C10" s="63"/>
      <c r="D10" s="63"/>
      <c r="E10" s="55"/>
    </row>
    <row r="11" spans="1:7" s="40" customFormat="1" x14ac:dyDescent="0.2">
      <c r="A11" s="40" t="s">
        <v>287</v>
      </c>
      <c r="C11" s="56"/>
      <c r="D11" s="57"/>
      <c r="E11" s="57"/>
    </row>
    <row r="12" spans="1:7" s="40" customFormat="1" x14ac:dyDescent="0.2">
      <c r="A12" s="40" t="s">
        <v>408</v>
      </c>
      <c r="C12" s="56"/>
      <c r="D12" s="57"/>
      <c r="E12" s="57"/>
    </row>
    <row r="13" spans="1:7" s="40" customFormat="1" x14ac:dyDescent="0.2">
      <c r="A13" s="40" t="s">
        <v>288</v>
      </c>
      <c r="C13" s="56"/>
      <c r="D13" s="57"/>
      <c r="E13" s="57"/>
    </row>
  </sheetData>
  <phoneticPr fontId="0" type="noConversion"/>
  <hyperlinks>
    <hyperlink ref="G1" location="Contents!A1" display="Contents page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120" zoomScaleNormal="120" workbookViewId="0"/>
  </sheetViews>
  <sheetFormatPr defaultColWidth="9.125" defaultRowHeight="10.199999999999999" x14ac:dyDescent="0.2"/>
  <cols>
    <col min="1" max="1" width="21.375" style="67" customWidth="1"/>
    <col min="2" max="2" width="16.125" style="67" customWidth="1"/>
    <col min="3" max="3" width="14.75" style="67" customWidth="1"/>
    <col min="4" max="4" width="4" style="67" customWidth="1"/>
    <col min="5" max="5" width="17.125" style="67" customWidth="1"/>
    <col min="6" max="6" width="13.75" style="67" bestFit="1" customWidth="1"/>
    <col min="7" max="8" width="10.625" style="67" bestFit="1" customWidth="1"/>
    <col min="9" max="9" width="14.875" style="67" customWidth="1"/>
    <col min="10" max="16384" width="9.125" style="67"/>
  </cols>
  <sheetData>
    <row r="1" spans="1:11" s="66" customFormat="1" ht="29.25" customHeight="1" x14ac:dyDescent="0.25">
      <c r="A1" s="204" t="s">
        <v>402</v>
      </c>
      <c r="I1" s="194" t="s">
        <v>367</v>
      </c>
    </row>
    <row r="2" spans="1:11" ht="29.25" customHeight="1" x14ac:dyDescent="0.25">
      <c r="I2" s="68"/>
      <c r="J2" s="69"/>
    </row>
    <row r="3" spans="1:11" s="70" customFormat="1" ht="15" customHeight="1" x14ac:dyDescent="0.25">
      <c r="B3" s="71" t="s">
        <v>60</v>
      </c>
      <c r="E3" s="72" t="s">
        <v>142</v>
      </c>
      <c r="G3" s="68"/>
      <c r="H3" s="73"/>
    </row>
    <row r="4" spans="1:11" s="70" customFormat="1" ht="15" customHeight="1" x14ac:dyDescent="0.2">
      <c r="B4" s="74" t="s">
        <v>341</v>
      </c>
      <c r="C4" s="74" t="s">
        <v>300</v>
      </c>
      <c r="D4" s="74"/>
      <c r="E4" s="74" t="s">
        <v>341</v>
      </c>
      <c r="F4" s="74" t="s">
        <v>300</v>
      </c>
    </row>
    <row r="5" spans="1:11" s="70" customFormat="1" ht="15" customHeight="1" x14ac:dyDescent="0.2">
      <c r="A5" s="70" t="s">
        <v>48</v>
      </c>
      <c r="B5" s="263">
        <v>13</v>
      </c>
      <c r="C5" s="264">
        <v>0.14371898707449135</v>
      </c>
      <c r="D5" s="263"/>
      <c r="E5" s="263">
        <v>13</v>
      </c>
      <c r="F5" s="264">
        <v>9.8000000000000004E-2</v>
      </c>
    </row>
    <row r="6" spans="1:11" s="70" customFormat="1" ht="15" customHeight="1" x14ac:dyDescent="0.2">
      <c r="A6" s="70" t="s">
        <v>301</v>
      </c>
      <c r="B6" s="263">
        <v>18</v>
      </c>
      <c r="C6" s="264">
        <v>9.5389043386943081E-2</v>
      </c>
      <c r="D6" s="263"/>
      <c r="E6" s="263">
        <v>15</v>
      </c>
      <c r="F6" s="264">
        <v>9.6415450302849773E-2</v>
      </c>
    </row>
    <row r="7" spans="1:11" s="70" customFormat="1" ht="15" customHeight="1" x14ac:dyDescent="0.2">
      <c r="A7" s="70" t="s">
        <v>302</v>
      </c>
      <c r="B7" s="263">
        <v>19</v>
      </c>
      <c r="C7" s="264">
        <v>8.4076492599534425E-2</v>
      </c>
      <c r="D7" s="263"/>
      <c r="E7" s="263">
        <v>15</v>
      </c>
      <c r="F7" s="264">
        <v>9.7750193948797512E-2</v>
      </c>
    </row>
    <row r="8" spans="1:11" s="70" customFormat="1" ht="15" customHeight="1" x14ac:dyDescent="0.2">
      <c r="A8" s="70" t="s">
        <v>303</v>
      </c>
      <c r="B8" s="263">
        <v>18</v>
      </c>
      <c r="C8" s="264">
        <v>8.9643443352383972E-2</v>
      </c>
      <c r="D8" s="263"/>
      <c r="E8" s="263">
        <v>15</v>
      </c>
      <c r="F8" s="264">
        <v>0.10931876606683805</v>
      </c>
    </row>
    <row r="9" spans="1:11" s="70" customFormat="1" ht="15" customHeight="1" x14ac:dyDescent="0.2">
      <c r="A9" s="70" t="s">
        <v>304</v>
      </c>
      <c r="B9" s="263">
        <v>17</v>
      </c>
      <c r="C9" s="264">
        <v>9.8061290647242907E-2</v>
      </c>
      <c r="D9" s="263"/>
      <c r="E9" s="263">
        <v>15</v>
      </c>
      <c r="F9" s="264">
        <v>9.905558629615388E-2</v>
      </c>
    </row>
    <row r="10" spans="1:11" x14ac:dyDescent="0.2">
      <c r="K10" s="69"/>
    </row>
    <row r="15" spans="1:11" ht="12.6" x14ac:dyDescent="0.2">
      <c r="F15" s="70"/>
      <c r="G15" s="74"/>
      <c r="H15" s="74"/>
      <c r="I15" s="74"/>
      <c r="J15" s="74"/>
      <c r="K15" s="74"/>
    </row>
    <row r="16" spans="1:11" ht="12.6" x14ac:dyDescent="0.2">
      <c r="F16" s="70"/>
      <c r="G16" s="25"/>
      <c r="H16" s="2"/>
      <c r="I16"/>
      <c r="J16"/>
      <c r="K16" s="2"/>
    </row>
    <row r="17" spans="6:11" ht="12.6" x14ac:dyDescent="0.2">
      <c r="F17" s="70"/>
      <c r="G17"/>
      <c r="H17" s="2"/>
      <c r="I17"/>
      <c r="J17"/>
      <c r="K17" s="2"/>
    </row>
    <row r="18" spans="6:11" ht="12.6" x14ac:dyDescent="0.2">
      <c r="F18" s="70"/>
      <c r="G18"/>
      <c r="H18" s="2"/>
      <c r="I18"/>
      <c r="J18"/>
      <c r="K18" s="2"/>
    </row>
    <row r="19" spans="6:11" ht="12.6" x14ac:dyDescent="0.2">
      <c r="F19" s="70"/>
      <c r="G19"/>
      <c r="H19" s="2"/>
      <c r="I19"/>
      <c r="J19"/>
      <c r="K19" s="2"/>
    </row>
    <row r="20" spans="6:11" ht="12.6" x14ac:dyDescent="0.2">
      <c r="F20" s="70"/>
      <c r="G20"/>
      <c r="H20" s="2"/>
      <c r="I20"/>
      <c r="J20"/>
      <c r="K20" s="2"/>
    </row>
  </sheetData>
  <hyperlinks>
    <hyperlink ref="I1" location="Contents!A1" display="Contents page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RowHeight="10.199999999999999" x14ac:dyDescent="0.2"/>
  <cols>
    <col min="12" max="12" width="15.875" customWidth="1"/>
    <col min="13" max="13" width="3.75" customWidth="1"/>
    <col min="14" max="14" width="13" customWidth="1"/>
  </cols>
  <sheetData>
    <row r="1" spans="1:14" ht="24" customHeight="1" x14ac:dyDescent="0.2">
      <c r="A1" s="205" t="s">
        <v>411</v>
      </c>
      <c r="L1" s="194" t="s">
        <v>367</v>
      </c>
      <c r="M1" s="200"/>
      <c r="N1" s="194" t="s">
        <v>423</v>
      </c>
    </row>
  </sheetData>
  <hyperlinks>
    <hyperlink ref="L1" location="Contents!A1" display="Contents page"/>
    <hyperlink ref="N1" location="'Fig 6&amp;7 source'!L3" display="Source data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130" zoomScaleNormal="130" workbookViewId="0"/>
  </sheetViews>
  <sheetFormatPr defaultColWidth="9.125" defaultRowHeight="19.5" customHeight="1" x14ac:dyDescent="0.2"/>
  <cols>
    <col min="1" max="11" width="9.125" style="38"/>
    <col min="12" max="12" width="16" style="38" customWidth="1"/>
    <col min="13" max="13" width="3.875" style="38" customWidth="1"/>
    <col min="14" max="14" width="12.75" style="38" customWidth="1"/>
    <col min="15" max="16384" width="9.125" style="38"/>
  </cols>
  <sheetData>
    <row r="1" spans="1:14" ht="19.5" customHeight="1" x14ac:dyDescent="0.2">
      <c r="A1" s="205" t="s">
        <v>410</v>
      </c>
      <c r="L1" s="194" t="s">
        <v>367</v>
      </c>
      <c r="M1" s="206"/>
      <c r="N1" s="194" t="s">
        <v>374</v>
      </c>
    </row>
    <row r="5" spans="1:14" ht="19.5" customHeight="1" x14ac:dyDescent="0.2">
      <c r="L5" s="42"/>
    </row>
    <row r="6" spans="1:14" ht="19.5" customHeight="1" x14ac:dyDescent="0.2">
      <c r="K6" s="176"/>
      <c r="L6" s="42"/>
    </row>
    <row r="7" spans="1:14" ht="19.5" customHeight="1" x14ac:dyDescent="0.2">
      <c r="L7" s="167"/>
    </row>
  </sheetData>
  <hyperlinks>
    <hyperlink ref="L1" location="Contents!A1" display="Contents page"/>
    <hyperlink ref="N1" location="'Fig 6&amp;7 source'!A3" display="Data sourc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"/>
  <sheetViews>
    <sheetView workbookViewId="0"/>
  </sheetViews>
  <sheetFormatPr defaultColWidth="9.125" defaultRowHeight="10.199999999999999" x14ac:dyDescent="0.2"/>
  <cols>
    <col min="1" max="15" width="9.125" style="38"/>
    <col min="16" max="16" width="14.125" style="38" customWidth="1"/>
    <col min="17" max="17" width="2.125" style="38" customWidth="1"/>
    <col min="18" max="18" width="13.125" style="38" customWidth="1"/>
    <col min="19" max="16384" width="9.125" style="38"/>
  </cols>
  <sheetData>
    <row r="1" spans="1:18" ht="22.5" customHeight="1" x14ac:dyDescent="0.2">
      <c r="A1" s="205" t="s">
        <v>413</v>
      </c>
      <c r="P1" s="194" t="s">
        <v>367</v>
      </c>
      <c r="Q1" s="207"/>
      <c r="R1" s="194" t="s">
        <v>374</v>
      </c>
    </row>
  </sheetData>
  <hyperlinks>
    <hyperlink ref="P1" location="Contents!A1" display="Contents page"/>
    <hyperlink ref="R1" location="'Fig 4&amp;8 source'!O3" display="Data sour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"/>
  <sheetViews>
    <sheetView zoomScale="130" zoomScaleNormal="130" workbookViewId="0"/>
  </sheetViews>
  <sheetFormatPr defaultColWidth="9" defaultRowHeight="10.199999999999999" x14ac:dyDescent="0.2"/>
  <cols>
    <col min="1" max="1" width="21.25" customWidth="1"/>
    <col min="2" max="2" width="14.625" customWidth="1"/>
    <col min="3" max="3" width="15.75" customWidth="1"/>
    <col min="4" max="4" width="12.625" customWidth="1"/>
    <col min="6" max="6" width="12.75" customWidth="1"/>
    <col min="8" max="8" width="15.25" customWidth="1"/>
  </cols>
  <sheetData>
    <row r="1" spans="1:8" ht="24.75" customHeight="1" x14ac:dyDescent="0.2">
      <c r="A1" s="202" t="s">
        <v>136</v>
      </c>
      <c r="B1" s="119"/>
      <c r="C1" s="119"/>
      <c r="D1" s="119"/>
      <c r="H1" s="194" t="s">
        <v>367</v>
      </c>
    </row>
    <row r="2" spans="1:8" ht="22.5" customHeight="1" x14ac:dyDescent="0.2">
      <c r="A2" s="119" t="s">
        <v>12</v>
      </c>
      <c r="B2" s="120" t="s">
        <v>133</v>
      </c>
      <c r="C2" s="124" t="s">
        <v>137</v>
      </c>
      <c r="D2" s="124" t="s">
        <v>138</v>
      </c>
      <c r="G2" t="s">
        <v>12</v>
      </c>
    </row>
    <row r="3" spans="1:8" ht="11.4" x14ac:dyDescent="0.2">
      <c r="A3" s="119" t="s">
        <v>15</v>
      </c>
      <c r="B3" s="121">
        <v>390</v>
      </c>
      <c r="C3" s="122">
        <v>1.2259263756899008E-2</v>
      </c>
      <c r="D3" s="122">
        <v>3.2562592054377726E-2</v>
      </c>
      <c r="E3" s="23"/>
      <c r="F3" s="24"/>
    </row>
    <row r="4" spans="1:8" ht="11.4" x14ac:dyDescent="0.2">
      <c r="A4" s="119" t="s">
        <v>142</v>
      </c>
      <c r="B4" s="121">
        <v>280</v>
      </c>
      <c r="C4" s="122">
        <v>1.7995036079321958E-2</v>
      </c>
      <c r="D4" s="122">
        <v>2.3153558391871387E-2</v>
      </c>
      <c r="E4" s="23"/>
      <c r="F4" s="24"/>
    </row>
    <row r="5" spans="1:8" ht="11.4" x14ac:dyDescent="0.2">
      <c r="A5" s="119" t="s">
        <v>14</v>
      </c>
      <c r="B5" s="121">
        <v>370</v>
      </c>
      <c r="C5" s="122">
        <v>1.3390398820567695E-2</v>
      </c>
      <c r="D5" s="122">
        <v>3.1674013089870501E-2</v>
      </c>
      <c r="E5" s="23"/>
      <c r="F5" s="23"/>
    </row>
    <row r="6" spans="1:8" ht="11.4" x14ac:dyDescent="0.2">
      <c r="A6" s="121"/>
      <c r="B6" s="119" t="s">
        <v>146</v>
      </c>
      <c r="C6" s="123"/>
      <c r="D6" s="123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5"/>
  <sheetViews>
    <sheetView workbookViewId="0"/>
  </sheetViews>
  <sheetFormatPr defaultColWidth="9.125" defaultRowHeight="13.2" x14ac:dyDescent="0.25"/>
  <cols>
    <col min="1" max="1" width="9.125" style="6"/>
    <col min="2" max="2" width="24.625" style="6" customWidth="1"/>
    <col min="3" max="3" width="22" style="6" customWidth="1"/>
    <col min="4" max="8" width="12.75" style="6" customWidth="1"/>
    <col min="9" max="9" width="9.125" style="6"/>
    <col min="10" max="10" width="14.375" style="6" customWidth="1"/>
    <col min="11" max="16384" width="9.125" style="6"/>
  </cols>
  <sheetData>
    <row r="1" spans="1:10" ht="28.5" customHeight="1" x14ac:dyDescent="0.25">
      <c r="A1" s="208" t="s">
        <v>403</v>
      </c>
      <c r="D1" s="50"/>
      <c r="E1" s="50"/>
      <c r="F1" s="50"/>
      <c r="G1" s="50"/>
      <c r="J1" s="194" t="s">
        <v>367</v>
      </c>
    </row>
    <row r="2" spans="1:10" x14ac:dyDescent="0.25">
      <c r="D2" s="50"/>
      <c r="E2" s="50"/>
      <c r="F2" s="50"/>
      <c r="G2" s="50"/>
    </row>
    <row r="3" spans="1:10" s="126" customFormat="1" ht="51" customHeight="1" x14ac:dyDescent="0.2">
      <c r="B3" s="119" t="s">
        <v>42</v>
      </c>
      <c r="C3" s="127"/>
      <c r="D3" s="132" t="s">
        <v>43</v>
      </c>
      <c r="E3" s="132" t="s">
        <v>44</v>
      </c>
      <c r="F3" s="132" t="s">
        <v>45</v>
      </c>
      <c r="G3" s="132" t="s">
        <v>46</v>
      </c>
      <c r="H3" s="133" t="s">
        <v>37</v>
      </c>
    </row>
    <row r="4" spans="1:10" s="128" customFormat="1" ht="15" customHeight="1" x14ac:dyDescent="0.2">
      <c r="B4" s="119" t="s">
        <v>47</v>
      </c>
      <c r="C4" s="119"/>
      <c r="D4" s="120" t="s">
        <v>48</v>
      </c>
      <c r="E4" s="120" t="s">
        <v>49</v>
      </c>
      <c r="F4" s="120" t="s">
        <v>50</v>
      </c>
      <c r="G4" s="120" t="s">
        <v>289</v>
      </c>
      <c r="H4" s="120" t="s">
        <v>41</v>
      </c>
    </row>
    <row r="5" spans="1:10" s="128" customFormat="1" ht="15" customHeight="1" x14ac:dyDescent="0.2">
      <c r="B5" s="119" t="s">
        <v>51</v>
      </c>
      <c r="C5" s="119"/>
      <c r="D5" s="129">
        <v>261.7</v>
      </c>
      <c r="E5" s="129">
        <v>552.06624311245275</v>
      </c>
      <c r="F5" s="129">
        <v>762.86699439413542</v>
      </c>
      <c r="G5" s="129">
        <v>982.9284969575009</v>
      </c>
      <c r="H5" s="130" t="s">
        <v>41</v>
      </c>
    </row>
    <row r="6" spans="1:10" s="128" customFormat="1" ht="15" customHeight="1" x14ac:dyDescent="0.2">
      <c r="B6" s="119" t="s">
        <v>52</v>
      </c>
      <c r="C6" s="119"/>
      <c r="D6" s="129">
        <v>145</v>
      </c>
      <c r="E6" s="129">
        <v>245</v>
      </c>
      <c r="F6" s="129">
        <v>305</v>
      </c>
      <c r="G6" s="129">
        <v>385</v>
      </c>
      <c r="H6" s="130" t="s">
        <v>41</v>
      </c>
      <c r="J6" s="129"/>
    </row>
    <row r="7" spans="1:10" s="128" customFormat="1" ht="20.100000000000001" customHeight="1" x14ac:dyDescent="0.2">
      <c r="B7" s="119" t="s">
        <v>53</v>
      </c>
      <c r="C7" s="119"/>
      <c r="D7" s="125"/>
      <c r="E7" s="125"/>
      <c r="F7" s="125"/>
      <c r="G7" s="125"/>
      <c r="H7" s="125"/>
    </row>
    <row r="8" spans="1:10" s="128" customFormat="1" ht="15" customHeight="1" x14ac:dyDescent="0.2">
      <c r="B8" s="119"/>
      <c r="C8" s="119" t="s">
        <v>60</v>
      </c>
      <c r="D8" s="212">
        <v>29</v>
      </c>
      <c r="E8" s="212">
        <v>411</v>
      </c>
      <c r="F8" s="212">
        <v>1340</v>
      </c>
      <c r="G8" s="212">
        <v>1395</v>
      </c>
      <c r="H8" s="212">
        <v>3175</v>
      </c>
      <c r="J8" s="156"/>
    </row>
    <row r="9" spans="1:10" s="128" customFormat="1" ht="15" customHeight="1" x14ac:dyDescent="0.2">
      <c r="B9" s="119"/>
      <c r="C9" s="119" t="s">
        <v>142</v>
      </c>
      <c r="D9" s="212">
        <v>152</v>
      </c>
      <c r="E9" s="212">
        <v>1585</v>
      </c>
      <c r="F9" s="212">
        <v>3281</v>
      </c>
      <c r="G9" s="212">
        <v>1159</v>
      </c>
      <c r="H9" s="212">
        <v>6177</v>
      </c>
      <c r="J9" s="156"/>
    </row>
    <row r="10" spans="1:10" s="128" customFormat="1" ht="15" customHeight="1" x14ac:dyDescent="0.2">
      <c r="B10" s="119"/>
      <c r="C10" s="119" t="s">
        <v>14</v>
      </c>
      <c r="D10" s="212">
        <v>181</v>
      </c>
      <c r="E10" s="212">
        <v>1996</v>
      </c>
      <c r="F10" s="212">
        <v>4621</v>
      </c>
      <c r="G10" s="212">
        <v>2554</v>
      </c>
      <c r="H10" s="212">
        <v>9352</v>
      </c>
      <c r="J10" s="156"/>
    </row>
    <row r="11" spans="1:10" s="128" customFormat="1" ht="20.100000000000001" customHeight="1" x14ac:dyDescent="0.2">
      <c r="B11" s="119" t="s">
        <v>54</v>
      </c>
      <c r="C11" s="119"/>
      <c r="D11" s="212"/>
      <c r="E11" s="212"/>
      <c r="F11" s="212"/>
      <c r="G11" s="212"/>
      <c r="H11" s="212"/>
    </row>
    <row r="12" spans="1:10" s="128" customFormat="1" ht="15" customHeight="1" x14ac:dyDescent="0.2">
      <c r="B12" s="119"/>
      <c r="C12" s="119" t="s">
        <v>60</v>
      </c>
      <c r="D12" s="131">
        <v>3.0000000000000001E-3</v>
      </c>
      <c r="E12" s="131">
        <v>2.1999999999999999E-2</v>
      </c>
      <c r="F12" s="131">
        <v>9.2999999999999999E-2</v>
      </c>
      <c r="G12" s="131">
        <v>0.25900000000000001</v>
      </c>
      <c r="H12" s="131">
        <v>6.4000000000000001E-2</v>
      </c>
    </row>
    <row r="13" spans="1:10" s="128" customFormat="1" ht="15" customHeight="1" x14ac:dyDescent="0.2">
      <c r="B13" s="119"/>
      <c r="C13" s="119" t="s">
        <v>142</v>
      </c>
      <c r="D13" s="131">
        <v>0.21199999999999999</v>
      </c>
      <c r="E13" s="131">
        <v>0.51</v>
      </c>
      <c r="F13" s="131">
        <v>0.59299999999999997</v>
      </c>
      <c r="G13" s="131">
        <v>0.622</v>
      </c>
      <c r="H13" s="131">
        <v>0.55000000000000004</v>
      </c>
    </row>
    <row r="14" spans="1:10" s="128" customFormat="1" ht="15" customHeight="1" x14ac:dyDescent="0.2">
      <c r="B14" s="119"/>
      <c r="C14" s="119" t="s">
        <v>14</v>
      </c>
      <c r="D14" s="131">
        <v>1.4999999999999999E-2</v>
      </c>
      <c r="E14" s="131">
        <v>9.1999999999999998E-2</v>
      </c>
      <c r="F14" s="131">
        <v>0.23200000000000001</v>
      </c>
      <c r="G14" s="131">
        <v>0.35299999999999998</v>
      </c>
      <c r="H14" s="131">
        <v>0.153</v>
      </c>
    </row>
    <row r="15" spans="1:10" x14ac:dyDescent="0.25">
      <c r="B15" s="5"/>
      <c r="C15" s="5"/>
    </row>
  </sheetData>
  <phoneticPr fontId="0" type="noConversion"/>
  <hyperlinks>
    <hyperlink ref="J1" location="Contents!A1" display="Contents page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zoomScale="89" zoomScaleNormal="89" workbookViewId="0"/>
  </sheetViews>
  <sheetFormatPr defaultRowHeight="10.199999999999999" x14ac:dyDescent="0.2"/>
  <cols>
    <col min="16" max="16" width="18.25" customWidth="1"/>
  </cols>
  <sheetData>
    <row r="1" spans="1:17" ht="37.5" customHeight="1" x14ac:dyDescent="0.25">
      <c r="A1" s="193" t="s">
        <v>417</v>
      </c>
      <c r="B1" s="61"/>
      <c r="P1" s="194" t="s">
        <v>367</v>
      </c>
    </row>
    <row r="2" spans="1:17" ht="13.8" x14ac:dyDescent="0.25">
      <c r="B2" s="61"/>
    </row>
    <row r="3" spans="1:17" ht="12.6" x14ac:dyDescent="0.2">
      <c r="O3" s="110"/>
      <c r="P3" s="38"/>
      <c r="Q3" s="38"/>
    </row>
  </sheetData>
  <hyperlinks>
    <hyperlink ref="P1" location="Contents!A1" display="Contents pag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80" zoomScaleNormal="80" workbookViewId="0"/>
  </sheetViews>
  <sheetFormatPr defaultRowHeight="10.199999999999999" x14ac:dyDescent="0.2"/>
  <cols>
    <col min="14" max="14" width="18.875" customWidth="1"/>
  </cols>
  <sheetData>
    <row r="1" spans="1:14" ht="27" customHeight="1" x14ac:dyDescent="0.2">
      <c r="A1" s="193" t="s">
        <v>418</v>
      </c>
      <c r="N1" s="194" t="s">
        <v>367</v>
      </c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="110" zoomScaleNormal="110" workbookViewId="0"/>
  </sheetViews>
  <sheetFormatPr defaultColWidth="24.75" defaultRowHeight="12.6" x14ac:dyDescent="0.2"/>
  <cols>
    <col min="1" max="1" width="28.625" style="110" customWidth="1"/>
    <col min="2" max="11" width="10.75" style="110" customWidth="1"/>
    <col min="12" max="16384" width="24.75" style="110"/>
  </cols>
  <sheetData>
    <row r="1" spans="1:13" ht="30.75" customHeight="1" x14ac:dyDescent="0.25">
      <c r="A1" s="209" t="s">
        <v>404</v>
      </c>
      <c r="B1" s="108"/>
      <c r="C1" s="108"/>
      <c r="D1" s="108"/>
      <c r="E1" s="108"/>
      <c r="F1" s="108"/>
      <c r="G1" s="109"/>
      <c r="H1" s="109"/>
      <c r="I1" s="109"/>
      <c r="J1" s="109"/>
      <c r="K1" s="109"/>
      <c r="M1" s="194" t="s">
        <v>367</v>
      </c>
    </row>
    <row r="2" spans="1:13" ht="20.100000000000001" customHeight="1" x14ac:dyDescent="0.25">
      <c r="A2" s="116"/>
      <c r="B2" s="289" t="s">
        <v>55</v>
      </c>
      <c r="C2" s="289"/>
      <c r="D2" s="290" t="s">
        <v>56</v>
      </c>
      <c r="E2" s="290"/>
      <c r="F2" s="289" t="s">
        <v>57</v>
      </c>
      <c r="G2" s="289"/>
      <c r="H2" s="290" t="s">
        <v>62</v>
      </c>
      <c r="I2" s="290"/>
      <c r="J2" s="291" t="s">
        <v>37</v>
      </c>
      <c r="K2" s="291"/>
    </row>
    <row r="3" spans="1:13" ht="20.100000000000001" customHeight="1" x14ac:dyDescent="0.25">
      <c r="A3" s="118" t="s">
        <v>30</v>
      </c>
      <c r="B3" s="117" t="s">
        <v>58</v>
      </c>
      <c r="C3" s="117" t="s">
        <v>59</v>
      </c>
      <c r="D3" s="118" t="s">
        <v>58</v>
      </c>
      <c r="E3" s="118" t="s">
        <v>59</v>
      </c>
      <c r="F3" s="117" t="s">
        <v>58</v>
      </c>
      <c r="G3" s="117" t="s">
        <v>59</v>
      </c>
      <c r="H3" s="118" t="s">
        <v>58</v>
      </c>
      <c r="I3" s="118" t="s">
        <v>59</v>
      </c>
      <c r="J3" s="117" t="s">
        <v>58</v>
      </c>
      <c r="K3" s="117" t="s">
        <v>59</v>
      </c>
    </row>
    <row r="4" spans="1:13" ht="20.100000000000001" customHeight="1" x14ac:dyDescent="0.25">
      <c r="A4" s="111" t="s">
        <v>16</v>
      </c>
      <c r="B4" s="278">
        <v>6</v>
      </c>
      <c r="C4" s="279">
        <v>1E-3</v>
      </c>
      <c r="D4" s="281">
        <v>77</v>
      </c>
      <c r="E4" s="280">
        <v>1.0999999999999999E-2</v>
      </c>
      <c r="F4" s="278">
        <v>23</v>
      </c>
      <c r="G4" s="279">
        <v>1.7000000000000001E-2</v>
      </c>
      <c r="H4" s="281">
        <v>40</v>
      </c>
      <c r="I4" s="280">
        <v>0.14399999999999999</v>
      </c>
      <c r="J4" s="278">
        <v>146</v>
      </c>
      <c r="K4" s="279">
        <v>8.9999999999999993E-3</v>
      </c>
    </row>
    <row r="5" spans="1:13" ht="20.100000000000001" customHeight="1" x14ac:dyDescent="0.25">
      <c r="A5" s="111" t="s">
        <v>17</v>
      </c>
      <c r="B5" s="278">
        <v>3</v>
      </c>
      <c r="C5" s="279">
        <v>2E-3</v>
      </c>
      <c r="D5" s="281">
        <v>15</v>
      </c>
      <c r="E5" s="280">
        <v>6.0000000000000001E-3</v>
      </c>
      <c r="F5" s="278">
        <v>27</v>
      </c>
      <c r="G5" s="279">
        <v>1.2E-2</v>
      </c>
      <c r="H5" s="281">
        <v>35</v>
      </c>
      <c r="I5" s="280">
        <v>3.4000000000000002E-2</v>
      </c>
      <c r="J5" s="278">
        <v>80</v>
      </c>
      <c r="K5" s="279">
        <v>1.2E-2</v>
      </c>
    </row>
    <row r="6" spans="1:13" ht="20.100000000000001" customHeight="1" x14ac:dyDescent="0.25">
      <c r="A6" s="111" t="s">
        <v>18</v>
      </c>
      <c r="B6" s="278">
        <v>5</v>
      </c>
      <c r="C6" s="279">
        <v>6.0000000000000001E-3</v>
      </c>
      <c r="D6" s="281">
        <v>20</v>
      </c>
      <c r="E6" s="280">
        <v>1.0999999999999999E-2</v>
      </c>
      <c r="F6" s="278">
        <v>12</v>
      </c>
      <c r="G6" s="279">
        <v>0.01</v>
      </c>
      <c r="H6" s="281">
        <v>10</v>
      </c>
      <c r="I6" s="280">
        <v>2.3E-2</v>
      </c>
      <c r="J6" s="278">
        <v>47</v>
      </c>
      <c r="K6" s="279">
        <v>1.0999999999999999E-2</v>
      </c>
    </row>
    <row r="7" spans="1:13" ht="20.100000000000001" customHeight="1" x14ac:dyDescent="0.25">
      <c r="A7" s="111" t="s">
        <v>19</v>
      </c>
      <c r="B7" s="278">
        <v>4</v>
      </c>
      <c r="C7" s="279">
        <v>1.0999999999999999E-2</v>
      </c>
      <c r="D7" s="281">
        <v>95</v>
      </c>
      <c r="E7" s="280">
        <v>6.5000000000000002E-2</v>
      </c>
      <c r="F7" s="278">
        <v>621</v>
      </c>
      <c r="G7" s="279">
        <v>0.22600000000000001</v>
      </c>
      <c r="H7" s="281">
        <v>607</v>
      </c>
      <c r="I7" s="280">
        <v>0.51500000000000001</v>
      </c>
      <c r="J7" s="278">
        <v>1327</v>
      </c>
      <c r="K7" s="279">
        <v>0.23100000000000001</v>
      </c>
    </row>
    <row r="8" spans="1:13" ht="20.100000000000001" customHeight="1" x14ac:dyDescent="0.25">
      <c r="A8" s="111" t="s">
        <v>20</v>
      </c>
      <c r="B8" s="278">
        <v>3</v>
      </c>
      <c r="C8" s="279">
        <v>5.0000000000000001E-3</v>
      </c>
      <c r="D8" s="281">
        <v>23</v>
      </c>
      <c r="E8" s="280">
        <v>1.2E-2</v>
      </c>
      <c r="F8" s="278">
        <v>123</v>
      </c>
      <c r="G8" s="279">
        <v>8.2000000000000003E-2</v>
      </c>
      <c r="H8" s="281">
        <v>142</v>
      </c>
      <c r="I8" s="280">
        <v>0.33700000000000002</v>
      </c>
      <c r="J8" s="278">
        <v>291</v>
      </c>
      <c r="K8" s="279">
        <v>6.7000000000000004E-2</v>
      </c>
    </row>
    <row r="9" spans="1:13" ht="20.100000000000001" customHeight="1" x14ac:dyDescent="0.25">
      <c r="A9" s="111" t="s">
        <v>21</v>
      </c>
      <c r="B9" s="278">
        <v>2</v>
      </c>
      <c r="C9" s="279">
        <v>3.0000000000000001E-3</v>
      </c>
      <c r="D9" s="281">
        <v>27</v>
      </c>
      <c r="E9" s="280">
        <v>1.4999999999999999E-2</v>
      </c>
      <c r="F9" s="278">
        <v>95</v>
      </c>
      <c r="G9" s="279">
        <v>5.7000000000000002E-2</v>
      </c>
      <c r="H9" s="281">
        <v>196</v>
      </c>
      <c r="I9" s="280">
        <v>0.33100000000000002</v>
      </c>
      <c r="J9" s="278">
        <v>320</v>
      </c>
      <c r="K9" s="279">
        <v>6.8000000000000005E-2</v>
      </c>
    </row>
    <row r="10" spans="1:13" ht="20.100000000000001" customHeight="1" x14ac:dyDescent="0.25">
      <c r="A10" s="111" t="s">
        <v>22</v>
      </c>
      <c r="B10" s="278">
        <v>1</v>
      </c>
      <c r="C10" s="279">
        <v>1.0999999999999999E-2</v>
      </c>
      <c r="D10" s="281">
        <v>22</v>
      </c>
      <c r="E10" s="280">
        <v>3.5000000000000003E-2</v>
      </c>
      <c r="F10" s="278">
        <v>37</v>
      </c>
      <c r="G10" s="279">
        <v>3.5000000000000003E-2</v>
      </c>
      <c r="H10" s="281">
        <v>36</v>
      </c>
      <c r="I10" s="280">
        <v>0.10100000000000001</v>
      </c>
      <c r="J10" s="278">
        <v>96</v>
      </c>
      <c r="K10" s="279">
        <v>4.4999999999999998E-2</v>
      </c>
    </row>
    <row r="11" spans="1:13" ht="20.100000000000001" customHeight="1" x14ac:dyDescent="0.25">
      <c r="A11" s="111" t="s">
        <v>23</v>
      </c>
      <c r="B11" s="278">
        <v>3</v>
      </c>
      <c r="C11" s="279">
        <v>1.9E-2</v>
      </c>
      <c r="D11" s="281">
        <v>63</v>
      </c>
      <c r="E11" s="280">
        <v>7.6999999999999999E-2</v>
      </c>
      <c r="F11" s="278">
        <v>246</v>
      </c>
      <c r="G11" s="279">
        <v>0.14599999999999999</v>
      </c>
      <c r="H11" s="281">
        <v>272</v>
      </c>
      <c r="I11" s="280">
        <v>0.36399999999999999</v>
      </c>
      <c r="J11" s="278">
        <v>584</v>
      </c>
      <c r="K11" s="279">
        <v>0.17100000000000001</v>
      </c>
    </row>
    <row r="12" spans="1:13" ht="20.100000000000001" customHeight="1" x14ac:dyDescent="0.25">
      <c r="A12" s="111" t="s">
        <v>24</v>
      </c>
      <c r="B12" s="278">
        <v>2</v>
      </c>
      <c r="C12" s="279">
        <v>1.6E-2</v>
      </c>
      <c r="D12" s="281">
        <v>69</v>
      </c>
      <c r="E12" s="280">
        <v>0.13600000000000001</v>
      </c>
      <c r="F12" s="278">
        <v>156</v>
      </c>
      <c r="G12" s="279">
        <v>0.14799999999999999</v>
      </c>
      <c r="H12" s="281">
        <v>57</v>
      </c>
      <c r="I12" s="280">
        <v>0.16400000000000001</v>
      </c>
      <c r="J12" s="278">
        <v>284</v>
      </c>
      <c r="K12" s="279">
        <v>0.14000000000000001</v>
      </c>
    </row>
    <row r="13" spans="1:13" s="115" customFormat="1" ht="30" customHeight="1" x14ac:dyDescent="0.2">
      <c r="A13" s="114" t="s">
        <v>60</v>
      </c>
      <c r="B13" s="278">
        <v>29</v>
      </c>
      <c r="C13" s="279">
        <v>3.0000000000000001E-3</v>
      </c>
      <c r="D13" s="281">
        <v>411</v>
      </c>
      <c r="E13" s="280">
        <v>2.1999999999999999E-2</v>
      </c>
      <c r="F13" s="278">
        <v>1340</v>
      </c>
      <c r="G13" s="279">
        <v>9.2999999999999999E-2</v>
      </c>
      <c r="H13" s="281">
        <v>1395</v>
      </c>
      <c r="I13" s="280">
        <v>0.25900000000000001</v>
      </c>
      <c r="J13" s="278">
        <v>3175</v>
      </c>
      <c r="K13" s="279">
        <v>6.4000000000000001E-2</v>
      </c>
    </row>
    <row r="14" spans="1:13" ht="20.100000000000001" customHeight="1" x14ac:dyDescent="0.25">
      <c r="A14" s="111" t="s">
        <v>25</v>
      </c>
      <c r="B14" s="278">
        <v>20</v>
      </c>
      <c r="C14" s="279">
        <v>0.08</v>
      </c>
      <c r="D14" s="281">
        <v>266</v>
      </c>
      <c r="E14" s="280">
        <v>0.27900000000000003</v>
      </c>
      <c r="F14" s="278">
        <v>593</v>
      </c>
      <c r="G14" s="279">
        <v>0.373</v>
      </c>
      <c r="H14" s="281">
        <v>223</v>
      </c>
      <c r="I14" s="280">
        <v>0.40300000000000002</v>
      </c>
      <c r="J14" s="278">
        <v>1102</v>
      </c>
      <c r="K14" s="279">
        <v>0.32900000000000001</v>
      </c>
    </row>
    <row r="15" spans="1:13" ht="20.100000000000001" customHeight="1" x14ac:dyDescent="0.25">
      <c r="A15" s="111" t="s">
        <v>26</v>
      </c>
      <c r="B15" s="278">
        <v>41</v>
      </c>
      <c r="C15" s="279">
        <v>0.313</v>
      </c>
      <c r="D15" s="281">
        <v>334</v>
      </c>
      <c r="E15" s="280">
        <v>0.64700000000000002</v>
      </c>
      <c r="F15" s="278">
        <v>738</v>
      </c>
      <c r="G15" s="279">
        <v>0.73199999999999998</v>
      </c>
      <c r="H15" s="281">
        <v>247</v>
      </c>
      <c r="I15" s="280">
        <v>0.78700000000000003</v>
      </c>
      <c r="J15" s="278">
        <v>1360</v>
      </c>
      <c r="K15" s="279">
        <v>0.69099999999999995</v>
      </c>
    </row>
    <row r="16" spans="1:13" ht="20.100000000000001" customHeight="1" x14ac:dyDescent="0.25">
      <c r="A16" s="111" t="s">
        <v>27</v>
      </c>
      <c r="B16" s="278">
        <v>34</v>
      </c>
      <c r="C16" s="279">
        <v>0.27400000000000002</v>
      </c>
      <c r="D16" s="281">
        <v>386</v>
      </c>
      <c r="E16" s="280">
        <v>0.65500000000000003</v>
      </c>
      <c r="F16" s="278">
        <v>680</v>
      </c>
      <c r="G16" s="279">
        <v>0.66</v>
      </c>
      <c r="H16" s="281">
        <v>266</v>
      </c>
      <c r="I16" s="280">
        <v>0.69799999999999995</v>
      </c>
      <c r="J16" s="278">
        <v>1366</v>
      </c>
      <c r="K16" s="279">
        <v>0.64300000000000002</v>
      </c>
    </row>
    <row r="17" spans="1:11" ht="20.100000000000001" customHeight="1" x14ac:dyDescent="0.25">
      <c r="A17" s="111" t="s">
        <v>28</v>
      </c>
      <c r="B17" s="278">
        <v>30</v>
      </c>
      <c r="C17" s="279">
        <v>0.34499999999999997</v>
      </c>
      <c r="D17" s="281">
        <v>337</v>
      </c>
      <c r="E17" s="280">
        <v>0.56999999999999995</v>
      </c>
      <c r="F17" s="278">
        <v>641</v>
      </c>
      <c r="G17" s="279">
        <v>0.625</v>
      </c>
      <c r="H17" s="281">
        <v>233</v>
      </c>
      <c r="I17" s="280">
        <v>0.68100000000000005</v>
      </c>
      <c r="J17" s="278">
        <v>1241</v>
      </c>
      <c r="K17" s="279">
        <v>0.60699999999999998</v>
      </c>
    </row>
    <row r="18" spans="1:11" ht="20.100000000000001" customHeight="1" x14ac:dyDescent="0.25">
      <c r="A18" s="111" t="s">
        <v>29</v>
      </c>
      <c r="B18" s="278">
        <v>27</v>
      </c>
      <c r="C18" s="279">
        <v>0.216</v>
      </c>
      <c r="D18" s="281">
        <v>262</v>
      </c>
      <c r="E18" s="280">
        <v>0.56699999999999995</v>
      </c>
      <c r="F18" s="278">
        <v>629</v>
      </c>
      <c r="G18" s="279">
        <v>0.71599999999999997</v>
      </c>
      <c r="H18" s="281">
        <v>190</v>
      </c>
      <c r="I18" s="280">
        <v>0.69899999999999995</v>
      </c>
      <c r="J18" s="278">
        <v>1108</v>
      </c>
      <c r="K18" s="279">
        <v>0.63800000000000001</v>
      </c>
    </row>
    <row r="19" spans="1:11" s="113" customFormat="1" ht="30" customHeight="1" x14ac:dyDescent="0.2">
      <c r="A19" s="112" t="s">
        <v>142</v>
      </c>
      <c r="B19" s="278">
        <v>152</v>
      </c>
      <c r="C19" s="279">
        <v>0.21199999999999999</v>
      </c>
      <c r="D19" s="281">
        <v>1585</v>
      </c>
      <c r="E19" s="280">
        <v>0.51</v>
      </c>
      <c r="F19" s="278">
        <v>3281</v>
      </c>
      <c r="G19" s="279">
        <v>0.59299999999999997</v>
      </c>
      <c r="H19" s="281">
        <v>1159</v>
      </c>
      <c r="I19" s="280">
        <v>0.622</v>
      </c>
      <c r="J19" s="278">
        <v>6177</v>
      </c>
      <c r="K19" s="279">
        <v>0.55000000000000004</v>
      </c>
    </row>
    <row r="20" spans="1:11" s="113" customFormat="1" ht="30" customHeight="1" x14ac:dyDescent="0.2">
      <c r="A20" s="112" t="s">
        <v>14</v>
      </c>
      <c r="B20" s="278">
        <v>181</v>
      </c>
      <c r="C20" s="279">
        <v>1.4999999999999999E-2</v>
      </c>
      <c r="D20" s="281">
        <v>1996</v>
      </c>
      <c r="E20" s="280">
        <v>9.1999999999999998E-2</v>
      </c>
      <c r="F20" s="278">
        <v>4621</v>
      </c>
      <c r="G20" s="279">
        <v>0.23200000000000001</v>
      </c>
      <c r="H20" s="281">
        <v>2554</v>
      </c>
      <c r="I20" s="280">
        <v>0.35299999999999998</v>
      </c>
      <c r="J20" s="278">
        <v>9352</v>
      </c>
      <c r="K20" s="279">
        <v>0.153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4"/>
  <sheetViews>
    <sheetView zoomScale="130" zoomScaleNormal="130" workbookViewId="0">
      <pane xSplit="2" ySplit="4" topLeftCell="C5" activePane="bottomRight" state="frozen"/>
      <selection activeCell="B5" sqref="B5"/>
      <selection pane="topRight" activeCell="B5" sqref="B5"/>
      <selection pane="bottomLeft" activeCell="B5" sqref="B5"/>
      <selection pane="bottomRight" activeCell="C5" sqref="C5"/>
    </sheetView>
  </sheetViews>
  <sheetFormatPr defaultColWidth="8" defaultRowHeight="13.2" outlineLevelCol="1" x14ac:dyDescent="0.25"/>
  <cols>
    <col min="1" max="1" width="19" style="38" bestFit="1" customWidth="1"/>
    <col min="2" max="2" width="28.25" style="43" bestFit="1" customWidth="1"/>
    <col min="3" max="4" width="8.75" style="38" customWidth="1"/>
    <col min="5" max="9" width="8.75" style="150" customWidth="1"/>
    <col min="10" max="11" width="8.75" style="38" customWidth="1"/>
    <col min="12" max="16" width="8.75" style="150" customWidth="1"/>
    <col min="17" max="18" width="8.75" style="38" customWidth="1" outlineLevel="1"/>
    <col min="19" max="23" width="8.75" style="150" customWidth="1" outlineLevel="1"/>
    <col min="24" max="25" width="8.75" style="38" customWidth="1"/>
    <col min="26" max="30" width="8.75" style="150" customWidth="1"/>
    <col min="31" max="32" width="8.75" style="38" customWidth="1"/>
    <col min="33" max="36" width="8.75" style="150" customWidth="1"/>
    <col min="37" max="37" width="10.875" style="150" customWidth="1" collapsed="1"/>
    <col min="38" max="39" width="8.75" style="38" hidden="1" customWidth="1" outlineLevel="1"/>
    <col min="40" max="43" width="8.75" style="150" hidden="1" customWidth="1" outlineLevel="1"/>
    <col min="44" max="44" width="8.75" style="150" hidden="1" customWidth="1" outlineLevel="1" collapsed="1"/>
    <col min="45" max="45" width="9.875" style="38" customWidth="1" collapsed="1"/>
    <col min="46" max="256" width="8" style="38"/>
    <col min="257" max="257" width="19" style="38" bestFit="1" customWidth="1"/>
    <col min="258" max="258" width="28.25" style="38" bestFit="1" customWidth="1"/>
    <col min="259" max="300" width="8.75" style="38" customWidth="1"/>
    <col min="301" max="512" width="8" style="38"/>
    <col min="513" max="513" width="19" style="38" bestFit="1" customWidth="1"/>
    <col min="514" max="514" width="28.25" style="38" bestFit="1" customWidth="1"/>
    <col min="515" max="556" width="8.75" style="38" customWidth="1"/>
    <col min="557" max="768" width="8" style="38"/>
    <col min="769" max="769" width="19" style="38" bestFit="1" customWidth="1"/>
    <col min="770" max="770" width="28.25" style="38" bestFit="1" customWidth="1"/>
    <col min="771" max="812" width="8.75" style="38" customWidth="1"/>
    <col min="813" max="1024" width="8" style="38"/>
    <col min="1025" max="1025" width="19" style="38" bestFit="1" customWidth="1"/>
    <col min="1026" max="1026" width="28.25" style="38" bestFit="1" customWidth="1"/>
    <col min="1027" max="1068" width="8.75" style="38" customWidth="1"/>
    <col min="1069" max="1280" width="8" style="38"/>
    <col min="1281" max="1281" width="19" style="38" bestFit="1" customWidth="1"/>
    <col min="1282" max="1282" width="28.25" style="38" bestFit="1" customWidth="1"/>
    <col min="1283" max="1324" width="8.75" style="38" customWidth="1"/>
    <col min="1325" max="1536" width="8" style="38"/>
    <col min="1537" max="1537" width="19" style="38" bestFit="1" customWidth="1"/>
    <col min="1538" max="1538" width="28.25" style="38" bestFit="1" customWidth="1"/>
    <col min="1539" max="1580" width="8.75" style="38" customWidth="1"/>
    <col min="1581" max="1792" width="8" style="38"/>
    <col min="1793" max="1793" width="19" style="38" bestFit="1" customWidth="1"/>
    <col min="1794" max="1794" width="28.25" style="38" bestFit="1" customWidth="1"/>
    <col min="1795" max="1836" width="8.75" style="38" customWidth="1"/>
    <col min="1837" max="2048" width="8" style="38"/>
    <col min="2049" max="2049" width="19" style="38" bestFit="1" customWidth="1"/>
    <col min="2050" max="2050" width="28.25" style="38" bestFit="1" customWidth="1"/>
    <col min="2051" max="2092" width="8.75" style="38" customWidth="1"/>
    <col min="2093" max="2304" width="8" style="38"/>
    <col min="2305" max="2305" width="19" style="38" bestFit="1" customWidth="1"/>
    <col min="2306" max="2306" width="28.25" style="38" bestFit="1" customWidth="1"/>
    <col min="2307" max="2348" width="8.75" style="38" customWidth="1"/>
    <col min="2349" max="2560" width="8" style="38"/>
    <col min="2561" max="2561" width="19" style="38" bestFit="1" customWidth="1"/>
    <col min="2562" max="2562" width="28.25" style="38" bestFit="1" customWidth="1"/>
    <col min="2563" max="2604" width="8.75" style="38" customWidth="1"/>
    <col min="2605" max="2816" width="8" style="38"/>
    <col min="2817" max="2817" width="19" style="38" bestFit="1" customWidth="1"/>
    <col min="2818" max="2818" width="28.25" style="38" bestFit="1" customWidth="1"/>
    <col min="2819" max="2860" width="8.75" style="38" customWidth="1"/>
    <col min="2861" max="3072" width="8" style="38"/>
    <col min="3073" max="3073" width="19" style="38" bestFit="1" customWidth="1"/>
    <col min="3074" max="3074" width="28.25" style="38" bestFit="1" customWidth="1"/>
    <col min="3075" max="3116" width="8.75" style="38" customWidth="1"/>
    <col min="3117" max="3328" width="8" style="38"/>
    <col min="3329" max="3329" width="19" style="38" bestFit="1" customWidth="1"/>
    <col min="3330" max="3330" width="28.25" style="38" bestFit="1" customWidth="1"/>
    <col min="3331" max="3372" width="8.75" style="38" customWidth="1"/>
    <col min="3373" max="3584" width="8" style="38"/>
    <col min="3585" max="3585" width="19" style="38" bestFit="1" customWidth="1"/>
    <col min="3586" max="3586" width="28.25" style="38" bestFit="1" customWidth="1"/>
    <col min="3587" max="3628" width="8.75" style="38" customWidth="1"/>
    <col min="3629" max="3840" width="8" style="38"/>
    <col min="3841" max="3841" width="19" style="38" bestFit="1" customWidth="1"/>
    <col min="3842" max="3842" width="28.25" style="38" bestFit="1" customWidth="1"/>
    <col min="3843" max="3884" width="8.75" style="38" customWidth="1"/>
    <col min="3885" max="4096" width="8" style="38"/>
    <col min="4097" max="4097" width="19" style="38" bestFit="1" customWidth="1"/>
    <col min="4098" max="4098" width="28.25" style="38" bestFit="1" customWidth="1"/>
    <col min="4099" max="4140" width="8.75" style="38" customWidth="1"/>
    <col min="4141" max="4352" width="8" style="38"/>
    <col min="4353" max="4353" width="19" style="38" bestFit="1" customWidth="1"/>
    <col min="4354" max="4354" width="28.25" style="38" bestFit="1" customWidth="1"/>
    <col min="4355" max="4396" width="8.75" style="38" customWidth="1"/>
    <col min="4397" max="4608" width="8" style="38"/>
    <col min="4609" max="4609" width="19" style="38" bestFit="1" customWidth="1"/>
    <col min="4610" max="4610" width="28.25" style="38" bestFit="1" customWidth="1"/>
    <col min="4611" max="4652" width="8.75" style="38" customWidth="1"/>
    <col min="4653" max="4864" width="8" style="38"/>
    <col min="4865" max="4865" width="19" style="38" bestFit="1" customWidth="1"/>
    <col min="4866" max="4866" width="28.25" style="38" bestFit="1" customWidth="1"/>
    <col min="4867" max="4908" width="8.75" style="38" customWidth="1"/>
    <col min="4909" max="5120" width="8" style="38"/>
    <col min="5121" max="5121" width="19" style="38" bestFit="1" customWidth="1"/>
    <col min="5122" max="5122" width="28.25" style="38" bestFit="1" customWidth="1"/>
    <col min="5123" max="5164" width="8.75" style="38" customWidth="1"/>
    <col min="5165" max="5376" width="8" style="38"/>
    <col min="5377" max="5377" width="19" style="38" bestFit="1" customWidth="1"/>
    <col min="5378" max="5378" width="28.25" style="38" bestFit="1" customWidth="1"/>
    <col min="5379" max="5420" width="8.75" style="38" customWidth="1"/>
    <col min="5421" max="5632" width="8" style="38"/>
    <col min="5633" max="5633" width="19" style="38" bestFit="1" customWidth="1"/>
    <col min="5634" max="5634" width="28.25" style="38" bestFit="1" customWidth="1"/>
    <col min="5635" max="5676" width="8.75" style="38" customWidth="1"/>
    <col min="5677" max="5888" width="8" style="38"/>
    <col min="5889" max="5889" width="19" style="38" bestFit="1" customWidth="1"/>
    <col min="5890" max="5890" width="28.25" style="38" bestFit="1" customWidth="1"/>
    <col min="5891" max="5932" width="8.75" style="38" customWidth="1"/>
    <col min="5933" max="6144" width="8" style="38"/>
    <col min="6145" max="6145" width="19" style="38" bestFit="1" customWidth="1"/>
    <col min="6146" max="6146" width="28.25" style="38" bestFit="1" customWidth="1"/>
    <col min="6147" max="6188" width="8.75" style="38" customWidth="1"/>
    <col min="6189" max="6400" width="8" style="38"/>
    <col min="6401" max="6401" width="19" style="38" bestFit="1" customWidth="1"/>
    <col min="6402" max="6402" width="28.25" style="38" bestFit="1" customWidth="1"/>
    <col min="6403" max="6444" width="8.75" style="38" customWidth="1"/>
    <col min="6445" max="6656" width="8" style="38"/>
    <col min="6657" max="6657" width="19" style="38" bestFit="1" customWidth="1"/>
    <col min="6658" max="6658" width="28.25" style="38" bestFit="1" customWidth="1"/>
    <col min="6659" max="6700" width="8.75" style="38" customWidth="1"/>
    <col min="6701" max="6912" width="8" style="38"/>
    <col min="6913" max="6913" width="19" style="38" bestFit="1" customWidth="1"/>
    <col min="6914" max="6914" width="28.25" style="38" bestFit="1" customWidth="1"/>
    <col min="6915" max="6956" width="8.75" style="38" customWidth="1"/>
    <col min="6957" max="7168" width="8" style="38"/>
    <col min="7169" max="7169" width="19" style="38" bestFit="1" customWidth="1"/>
    <col min="7170" max="7170" width="28.25" style="38" bestFit="1" customWidth="1"/>
    <col min="7171" max="7212" width="8.75" style="38" customWidth="1"/>
    <col min="7213" max="7424" width="8" style="38"/>
    <col min="7425" max="7425" width="19" style="38" bestFit="1" customWidth="1"/>
    <col min="7426" max="7426" width="28.25" style="38" bestFit="1" customWidth="1"/>
    <col min="7427" max="7468" width="8.75" style="38" customWidth="1"/>
    <col min="7469" max="7680" width="8" style="38"/>
    <col min="7681" max="7681" width="19" style="38" bestFit="1" customWidth="1"/>
    <col min="7682" max="7682" width="28.25" style="38" bestFit="1" customWidth="1"/>
    <col min="7683" max="7724" width="8.75" style="38" customWidth="1"/>
    <col min="7725" max="7936" width="8" style="38"/>
    <col min="7937" max="7937" width="19" style="38" bestFit="1" customWidth="1"/>
    <col min="7938" max="7938" width="28.25" style="38" bestFit="1" customWidth="1"/>
    <col min="7939" max="7980" width="8.75" style="38" customWidth="1"/>
    <col min="7981" max="8192" width="8" style="38"/>
    <col min="8193" max="8193" width="19" style="38" bestFit="1" customWidth="1"/>
    <col min="8194" max="8194" width="28.25" style="38" bestFit="1" customWidth="1"/>
    <col min="8195" max="8236" width="8.75" style="38" customWidth="1"/>
    <col min="8237" max="8448" width="8" style="38"/>
    <col min="8449" max="8449" width="19" style="38" bestFit="1" customWidth="1"/>
    <col min="8450" max="8450" width="28.25" style="38" bestFit="1" customWidth="1"/>
    <col min="8451" max="8492" width="8.75" style="38" customWidth="1"/>
    <col min="8493" max="8704" width="8" style="38"/>
    <col min="8705" max="8705" width="19" style="38" bestFit="1" customWidth="1"/>
    <col min="8706" max="8706" width="28.25" style="38" bestFit="1" customWidth="1"/>
    <col min="8707" max="8748" width="8.75" style="38" customWidth="1"/>
    <col min="8749" max="8960" width="8" style="38"/>
    <col min="8961" max="8961" width="19" style="38" bestFit="1" customWidth="1"/>
    <col min="8962" max="8962" width="28.25" style="38" bestFit="1" customWidth="1"/>
    <col min="8963" max="9004" width="8.75" style="38" customWidth="1"/>
    <col min="9005" max="9216" width="8" style="38"/>
    <col min="9217" max="9217" width="19" style="38" bestFit="1" customWidth="1"/>
    <col min="9218" max="9218" width="28.25" style="38" bestFit="1" customWidth="1"/>
    <col min="9219" max="9260" width="8.75" style="38" customWidth="1"/>
    <col min="9261" max="9472" width="8" style="38"/>
    <col min="9473" max="9473" width="19" style="38" bestFit="1" customWidth="1"/>
    <col min="9474" max="9474" width="28.25" style="38" bestFit="1" customWidth="1"/>
    <col min="9475" max="9516" width="8.75" style="38" customWidth="1"/>
    <col min="9517" max="9728" width="8" style="38"/>
    <col min="9729" max="9729" width="19" style="38" bestFit="1" customWidth="1"/>
    <col min="9730" max="9730" width="28.25" style="38" bestFit="1" customWidth="1"/>
    <col min="9731" max="9772" width="8.75" style="38" customWidth="1"/>
    <col min="9773" max="9984" width="8" style="38"/>
    <col min="9985" max="9985" width="19" style="38" bestFit="1" customWidth="1"/>
    <col min="9986" max="9986" width="28.25" style="38" bestFit="1" customWidth="1"/>
    <col min="9987" max="10028" width="8.75" style="38" customWidth="1"/>
    <col min="10029" max="10240" width="8" style="38"/>
    <col min="10241" max="10241" width="19" style="38" bestFit="1" customWidth="1"/>
    <col min="10242" max="10242" width="28.25" style="38" bestFit="1" customWidth="1"/>
    <col min="10243" max="10284" width="8.75" style="38" customWidth="1"/>
    <col min="10285" max="10496" width="8" style="38"/>
    <col min="10497" max="10497" width="19" style="38" bestFit="1" customWidth="1"/>
    <col min="10498" max="10498" width="28.25" style="38" bestFit="1" customWidth="1"/>
    <col min="10499" max="10540" width="8.75" style="38" customWidth="1"/>
    <col min="10541" max="10752" width="8" style="38"/>
    <col min="10753" max="10753" width="19" style="38" bestFit="1" customWidth="1"/>
    <col min="10754" max="10754" width="28.25" style="38" bestFit="1" customWidth="1"/>
    <col min="10755" max="10796" width="8.75" style="38" customWidth="1"/>
    <col min="10797" max="11008" width="8" style="38"/>
    <col min="11009" max="11009" width="19" style="38" bestFit="1" customWidth="1"/>
    <col min="11010" max="11010" width="28.25" style="38" bestFit="1" customWidth="1"/>
    <col min="11011" max="11052" width="8.75" style="38" customWidth="1"/>
    <col min="11053" max="11264" width="8" style="38"/>
    <col min="11265" max="11265" width="19" style="38" bestFit="1" customWidth="1"/>
    <col min="11266" max="11266" width="28.25" style="38" bestFit="1" customWidth="1"/>
    <col min="11267" max="11308" width="8.75" style="38" customWidth="1"/>
    <col min="11309" max="11520" width="8" style="38"/>
    <col min="11521" max="11521" width="19" style="38" bestFit="1" customWidth="1"/>
    <col min="11522" max="11522" width="28.25" style="38" bestFit="1" customWidth="1"/>
    <col min="11523" max="11564" width="8.75" style="38" customWidth="1"/>
    <col min="11565" max="11776" width="8" style="38"/>
    <col min="11777" max="11777" width="19" style="38" bestFit="1" customWidth="1"/>
    <col min="11778" max="11778" width="28.25" style="38" bestFit="1" customWidth="1"/>
    <col min="11779" max="11820" width="8.75" style="38" customWidth="1"/>
    <col min="11821" max="12032" width="8" style="38"/>
    <col min="12033" max="12033" width="19" style="38" bestFit="1" customWidth="1"/>
    <col min="12034" max="12034" width="28.25" style="38" bestFit="1" customWidth="1"/>
    <col min="12035" max="12076" width="8.75" style="38" customWidth="1"/>
    <col min="12077" max="12288" width="8" style="38"/>
    <col min="12289" max="12289" width="19" style="38" bestFit="1" customWidth="1"/>
    <col min="12290" max="12290" width="28.25" style="38" bestFit="1" customWidth="1"/>
    <col min="12291" max="12332" width="8.75" style="38" customWidth="1"/>
    <col min="12333" max="12544" width="8" style="38"/>
    <col min="12545" max="12545" width="19" style="38" bestFit="1" customWidth="1"/>
    <col min="12546" max="12546" width="28.25" style="38" bestFit="1" customWidth="1"/>
    <col min="12547" max="12588" width="8.75" style="38" customWidth="1"/>
    <col min="12589" max="12800" width="8" style="38"/>
    <col min="12801" max="12801" width="19" style="38" bestFit="1" customWidth="1"/>
    <col min="12802" max="12802" width="28.25" style="38" bestFit="1" customWidth="1"/>
    <col min="12803" max="12844" width="8.75" style="38" customWidth="1"/>
    <col min="12845" max="13056" width="8" style="38"/>
    <col min="13057" max="13057" width="19" style="38" bestFit="1" customWidth="1"/>
    <col min="13058" max="13058" width="28.25" style="38" bestFit="1" customWidth="1"/>
    <col min="13059" max="13100" width="8.75" style="38" customWidth="1"/>
    <col min="13101" max="13312" width="8" style="38"/>
    <col min="13313" max="13313" width="19" style="38" bestFit="1" customWidth="1"/>
    <col min="13314" max="13314" width="28.25" style="38" bestFit="1" customWidth="1"/>
    <col min="13315" max="13356" width="8.75" style="38" customWidth="1"/>
    <col min="13357" max="13568" width="8" style="38"/>
    <col min="13569" max="13569" width="19" style="38" bestFit="1" customWidth="1"/>
    <col min="13570" max="13570" width="28.25" style="38" bestFit="1" customWidth="1"/>
    <col min="13571" max="13612" width="8.75" style="38" customWidth="1"/>
    <col min="13613" max="13824" width="8" style="38"/>
    <col min="13825" max="13825" width="19" style="38" bestFit="1" customWidth="1"/>
    <col min="13826" max="13826" width="28.25" style="38" bestFit="1" customWidth="1"/>
    <col min="13827" max="13868" width="8.75" style="38" customWidth="1"/>
    <col min="13869" max="14080" width="8" style="38"/>
    <col min="14081" max="14081" width="19" style="38" bestFit="1" customWidth="1"/>
    <col min="14082" max="14082" width="28.25" style="38" bestFit="1" customWidth="1"/>
    <col min="14083" max="14124" width="8.75" style="38" customWidth="1"/>
    <col min="14125" max="14336" width="8" style="38"/>
    <col min="14337" max="14337" width="19" style="38" bestFit="1" customWidth="1"/>
    <col min="14338" max="14338" width="28.25" style="38" bestFit="1" customWidth="1"/>
    <col min="14339" max="14380" width="8.75" style="38" customWidth="1"/>
    <col min="14381" max="14592" width="8" style="38"/>
    <col min="14593" max="14593" width="19" style="38" bestFit="1" customWidth="1"/>
    <col min="14594" max="14594" width="28.25" style="38" bestFit="1" customWidth="1"/>
    <col min="14595" max="14636" width="8.75" style="38" customWidth="1"/>
    <col min="14637" max="14848" width="8" style="38"/>
    <col min="14849" max="14849" width="19" style="38" bestFit="1" customWidth="1"/>
    <col min="14850" max="14850" width="28.25" style="38" bestFit="1" customWidth="1"/>
    <col min="14851" max="14892" width="8.75" style="38" customWidth="1"/>
    <col min="14893" max="15104" width="8" style="38"/>
    <col min="15105" max="15105" width="19" style="38" bestFit="1" customWidth="1"/>
    <col min="15106" max="15106" width="28.25" style="38" bestFit="1" customWidth="1"/>
    <col min="15107" max="15148" width="8.75" style="38" customWidth="1"/>
    <col min="15149" max="15360" width="8" style="38"/>
    <col min="15361" max="15361" width="19" style="38" bestFit="1" customWidth="1"/>
    <col min="15362" max="15362" width="28.25" style="38" bestFit="1" customWidth="1"/>
    <col min="15363" max="15404" width="8.75" style="38" customWidth="1"/>
    <col min="15405" max="15616" width="8" style="38"/>
    <col min="15617" max="15617" width="19" style="38" bestFit="1" customWidth="1"/>
    <col min="15618" max="15618" width="28.25" style="38" bestFit="1" customWidth="1"/>
    <col min="15619" max="15660" width="8.75" style="38" customWidth="1"/>
    <col min="15661" max="15872" width="8" style="38"/>
    <col min="15873" max="15873" width="19" style="38" bestFit="1" customWidth="1"/>
    <col min="15874" max="15874" width="28.25" style="38" bestFit="1" customWidth="1"/>
    <col min="15875" max="15916" width="8.75" style="38" customWidth="1"/>
    <col min="15917" max="16128" width="8" style="38"/>
    <col min="16129" max="16129" width="19" style="38" bestFit="1" customWidth="1"/>
    <col min="16130" max="16130" width="28.25" style="38" bestFit="1" customWidth="1"/>
    <col min="16131" max="16172" width="8.75" style="38" customWidth="1"/>
    <col min="16173" max="16384" width="8" style="38"/>
  </cols>
  <sheetData>
    <row r="1" spans="1:45" ht="33.75" customHeight="1" x14ac:dyDescent="0.25">
      <c r="A1" s="210" t="s">
        <v>406</v>
      </c>
      <c r="K1" s="223" t="s">
        <v>367</v>
      </c>
      <c r="L1" s="224"/>
    </row>
    <row r="2" spans="1:45" ht="10.199999999999999" x14ac:dyDescent="0.2">
      <c r="A2" s="157"/>
      <c r="B2" s="143"/>
      <c r="C2" s="144" t="s">
        <v>31</v>
      </c>
      <c r="D2" s="145"/>
      <c r="E2" s="146"/>
      <c r="F2" s="146"/>
      <c r="G2" s="146"/>
      <c r="H2" s="146"/>
      <c r="I2" s="146"/>
      <c r="J2" s="144" t="s">
        <v>32</v>
      </c>
      <c r="K2" s="145"/>
      <c r="L2" s="146"/>
      <c r="M2" s="146"/>
      <c r="N2" s="146"/>
      <c r="O2" s="146"/>
      <c r="P2" s="146"/>
      <c r="Q2" s="144" t="s">
        <v>33</v>
      </c>
      <c r="R2" s="145"/>
      <c r="S2" s="146"/>
      <c r="T2" s="146"/>
      <c r="U2" s="146"/>
      <c r="V2" s="146"/>
      <c r="W2" s="146"/>
      <c r="X2" s="144" t="s">
        <v>34</v>
      </c>
      <c r="Y2" s="145"/>
      <c r="Z2" s="146"/>
      <c r="AA2" s="146"/>
      <c r="AB2" s="146"/>
      <c r="AC2" s="146"/>
      <c r="AD2" s="146"/>
      <c r="AE2" s="144" t="s">
        <v>35</v>
      </c>
      <c r="AF2" s="145"/>
      <c r="AG2" s="146"/>
      <c r="AH2" s="146"/>
      <c r="AI2" s="146"/>
      <c r="AJ2" s="146"/>
      <c r="AK2" s="146"/>
      <c r="AL2" s="144" t="s">
        <v>36</v>
      </c>
      <c r="AM2" s="145"/>
      <c r="AN2" s="146"/>
      <c r="AO2" s="146"/>
      <c r="AP2" s="146"/>
      <c r="AQ2" s="146"/>
      <c r="AR2" s="146"/>
    </row>
    <row r="3" spans="1:45" ht="10.199999999999999" x14ac:dyDescent="0.2">
      <c r="B3" s="147" t="s">
        <v>38</v>
      </c>
      <c r="C3" s="43" t="s">
        <v>39</v>
      </c>
      <c r="D3" s="43" t="s">
        <v>13</v>
      </c>
      <c r="E3" s="148" t="s">
        <v>40</v>
      </c>
      <c r="F3" s="148" t="s">
        <v>371</v>
      </c>
      <c r="G3" s="148" t="s">
        <v>372</v>
      </c>
      <c r="H3" s="148" t="s">
        <v>298</v>
      </c>
      <c r="I3" s="148" t="s">
        <v>145</v>
      </c>
      <c r="J3" s="43" t="s">
        <v>39</v>
      </c>
      <c r="K3" s="43" t="s">
        <v>13</v>
      </c>
      <c r="L3" s="148" t="s">
        <v>40</v>
      </c>
      <c r="M3" s="148" t="s">
        <v>371</v>
      </c>
      <c r="N3" s="148" t="s">
        <v>372</v>
      </c>
      <c r="O3" s="148" t="s">
        <v>298</v>
      </c>
      <c r="P3" s="148" t="s">
        <v>145</v>
      </c>
      <c r="Q3" s="43" t="s">
        <v>39</v>
      </c>
      <c r="R3" s="43" t="s">
        <v>13</v>
      </c>
      <c r="S3" s="148" t="s">
        <v>40</v>
      </c>
      <c r="T3" s="148" t="s">
        <v>371</v>
      </c>
      <c r="U3" s="148" t="s">
        <v>372</v>
      </c>
      <c r="V3" s="148" t="s">
        <v>298</v>
      </c>
      <c r="W3" s="148" t="s">
        <v>145</v>
      </c>
      <c r="X3" s="43" t="s">
        <v>39</v>
      </c>
      <c r="Y3" s="43" t="s">
        <v>13</v>
      </c>
      <c r="Z3" s="148" t="s">
        <v>40</v>
      </c>
      <c r="AA3" s="148" t="s">
        <v>371</v>
      </c>
      <c r="AB3" s="148" t="s">
        <v>372</v>
      </c>
      <c r="AC3" s="148" t="s">
        <v>298</v>
      </c>
      <c r="AD3" s="148" t="s">
        <v>145</v>
      </c>
      <c r="AE3" s="43" t="s">
        <v>39</v>
      </c>
      <c r="AF3" s="43" t="s">
        <v>13</v>
      </c>
      <c r="AG3" s="148" t="s">
        <v>40</v>
      </c>
      <c r="AH3" s="148" t="s">
        <v>371</v>
      </c>
      <c r="AI3" s="148" t="s">
        <v>372</v>
      </c>
      <c r="AJ3" s="148" t="s">
        <v>298</v>
      </c>
      <c r="AK3" s="148" t="s">
        <v>145</v>
      </c>
      <c r="AL3" s="43" t="s">
        <v>39</v>
      </c>
      <c r="AM3" s="43" t="s">
        <v>13</v>
      </c>
      <c r="AN3" s="148" t="s">
        <v>40</v>
      </c>
      <c r="AO3" s="148" t="s">
        <v>371</v>
      </c>
      <c r="AP3" s="148" t="s">
        <v>372</v>
      </c>
      <c r="AQ3" s="148" t="s">
        <v>298</v>
      </c>
      <c r="AR3" s="148" t="s">
        <v>145</v>
      </c>
      <c r="AS3" s="148" t="s">
        <v>436</v>
      </c>
    </row>
    <row r="4" spans="1:45" ht="10.199999999999999" x14ac:dyDescent="0.2">
      <c r="B4" s="149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 t="s">
        <v>434</v>
      </c>
      <c r="AM4" s="42" t="s">
        <v>434</v>
      </c>
      <c r="AN4" s="42" t="s">
        <v>434</v>
      </c>
      <c r="AO4" s="42" t="s">
        <v>434</v>
      </c>
      <c r="AP4" s="42" t="s">
        <v>434</v>
      </c>
      <c r="AQ4" s="42" t="s">
        <v>434</v>
      </c>
      <c r="AR4" s="42" t="s">
        <v>434</v>
      </c>
    </row>
    <row r="5" spans="1:45" ht="10.199999999999999" x14ac:dyDescent="0.2">
      <c r="A5" s="43" t="s">
        <v>16</v>
      </c>
      <c r="B5" s="43" t="s">
        <v>148</v>
      </c>
      <c r="C5" s="154">
        <v>273</v>
      </c>
      <c r="D5" s="151">
        <v>325</v>
      </c>
      <c r="E5" s="152">
        <v>1.5625E-2</v>
      </c>
      <c r="F5" s="151">
        <v>290</v>
      </c>
      <c r="G5" s="151">
        <v>365</v>
      </c>
      <c r="H5" s="152">
        <v>1.5625E-2</v>
      </c>
      <c r="I5" s="152">
        <v>3.1250000000000002E-3</v>
      </c>
      <c r="J5" s="154">
        <v>233</v>
      </c>
      <c r="K5" s="151">
        <v>450</v>
      </c>
      <c r="L5" s="152">
        <v>0</v>
      </c>
      <c r="M5" s="151">
        <v>395</v>
      </c>
      <c r="N5" s="151">
        <v>550</v>
      </c>
      <c r="O5" s="152">
        <v>2.2727272727272728E-2</v>
      </c>
      <c r="P5" s="152">
        <v>4.5454545454545452E-3</v>
      </c>
      <c r="Q5" s="154">
        <v>30</v>
      </c>
      <c r="R5" s="151">
        <v>750</v>
      </c>
      <c r="S5" s="152">
        <v>0.11940298507462686</v>
      </c>
      <c r="T5" s="151">
        <v>620</v>
      </c>
      <c r="U5" s="151">
        <v>875</v>
      </c>
      <c r="V5" s="152">
        <v>5.6338028169014086E-2</v>
      </c>
      <c r="W5" s="152">
        <v>1.1267605633802818E-2</v>
      </c>
      <c r="X5" s="154">
        <v>134</v>
      </c>
      <c r="Y5" s="151">
        <v>630</v>
      </c>
      <c r="Z5" s="152">
        <v>7.6923076923076927E-2</v>
      </c>
      <c r="AA5" s="151">
        <v>540</v>
      </c>
      <c r="AB5" s="151">
        <v>720</v>
      </c>
      <c r="AC5" s="152">
        <v>7.6923076923076927E-2</v>
      </c>
      <c r="AD5" s="152">
        <v>1.5384615384615385E-2</v>
      </c>
      <c r="AE5" s="154">
        <v>150</v>
      </c>
      <c r="AF5" s="151">
        <v>870</v>
      </c>
      <c r="AG5" s="152">
        <v>9.4339622641509441E-2</v>
      </c>
      <c r="AH5" s="151">
        <v>731</v>
      </c>
      <c r="AI5" s="151">
        <v>990</v>
      </c>
      <c r="AJ5" s="152">
        <v>8.7499999999999994E-2</v>
      </c>
      <c r="AK5" s="152">
        <v>1.7499999999999998E-2</v>
      </c>
      <c r="AL5" s="154">
        <v>35</v>
      </c>
      <c r="AM5" s="151">
        <v>1200</v>
      </c>
      <c r="AN5" s="152">
        <v>0.2</v>
      </c>
      <c r="AO5" s="151">
        <v>990</v>
      </c>
      <c r="AP5" s="151">
        <v>1495</v>
      </c>
      <c r="AQ5" s="152">
        <v>9.0909090909090912E-2</v>
      </c>
      <c r="AR5" s="152">
        <v>1.8181818181818181E-2</v>
      </c>
      <c r="AS5" s="218" t="s">
        <v>346</v>
      </c>
    </row>
    <row r="6" spans="1:45" ht="10.199999999999999" x14ac:dyDescent="0.2">
      <c r="B6" s="43" t="s">
        <v>149</v>
      </c>
      <c r="C6" s="154">
        <v>159</v>
      </c>
      <c r="D6" s="151">
        <v>310</v>
      </c>
      <c r="E6" s="152">
        <v>0</v>
      </c>
      <c r="F6" s="151">
        <v>295</v>
      </c>
      <c r="G6" s="151">
        <v>340</v>
      </c>
      <c r="H6" s="152">
        <v>0</v>
      </c>
      <c r="I6" s="152">
        <v>0</v>
      </c>
      <c r="J6" s="154">
        <v>309</v>
      </c>
      <c r="K6" s="151">
        <v>400</v>
      </c>
      <c r="L6" s="152">
        <v>2.564102564102564E-2</v>
      </c>
      <c r="M6" s="151">
        <v>360</v>
      </c>
      <c r="N6" s="151">
        <v>450</v>
      </c>
      <c r="O6" s="152">
        <v>0</v>
      </c>
      <c r="P6" s="152">
        <v>0</v>
      </c>
      <c r="Q6" s="154">
        <v>44</v>
      </c>
      <c r="R6" s="151">
        <v>593</v>
      </c>
      <c r="S6" s="152">
        <v>-3.3613445378151263E-3</v>
      </c>
      <c r="T6" s="151">
        <v>515</v>
      </c>
      <c r="U6" s="151">
        <v>705</v>
      </c>
      <c r="V6" s="152">
        <v>-1.1666666666666667E-2</v>
      </c>
      <c r="W6" s="152">
        <v>-2.3333333333333335E-3</v>
      </c>
      <c r="X6" s="154">
        <v>40</v>
      </c>
      <c r="Y6" s="151">
        <v>590</v>
      </c>
      <c r="Z6" s="152">
        <v>7.2727272727272724E-2</v>
      </c>
      <c r="AA6" s="151">
        <v>510</v>
      </c>
      <c r="AB6" s="151">
        <v>698</v>
      </c>
      <c r="AC6" s="152">
        <v>-1.6666666666666666E-2</v>
      </c>
      <c r="AD6" s="152">
        <v>-3.3333333333333331E-3</v>
      </c>
      <c r="AE6" s="154">
        <v>51</v>
      </c>
      <c r="AF6" s="151">
        <v>800</v>
      </c>
      <c r="AG6" s="152">
        <v>-5.8823529411764705E-2</v>
      </c>
      <c r="AH6" s="151">
        <v>650</v>
      </c>
      <c r="AI6" s="151">
        <v>1200</v>
      </c>
      <c r="AJ6" s="152">
        <v>-8.0459770114942528E-2</v>
      </c>
      <c r="AK6" s="152">
        <v>-1.6091954022988506E-2</v>
      </c>
      <c r="AL6" s="154">
        <v>17</v>
      </c>
      <c r="AM6" s="151">
        <v>1400</v>
      </c>
      <c r="AN6" s="152">
        <v>0.16666666666666666</v>
      </c>
      <c r="AO6" s="151">
        <v>1200</v>
      </c>
      <c r="AP6" s="151">
        <v>1587</v>
      </c>
      <c r="AQ6" s="152">
        <v>0.14285714285714285</v>
      </c>
      <c r="AR6" s="152">
        <v>2.8571428571428571E-2</v>
      </c>
      <c r="AS6" s="218" t="s">
        <v>346</v>
      </c>
    </row>
    <row r="7" spans="1:45" ht="10.199999999999999" x14ac:dyDescent="0.2">
      <c r="B7" s="43" t="s">
        <v>150</v>
      </c>
      <c r="C7" s="154">
        <v>68</v>
      </c>
      <c r="D7" s="151">
        <v>350</v>
      </c>
      <c r="E7" s="152">
        <v>9.375E-2</v>
      </c>
      <c r="F7" s="151">
        <v>310</v>
      </c>
      <c r="G7" s="151">
        <v>380</v>
      </c>
      <c r="H7" s="152">
        <v>9.375E-2</v>
      </c>
      <c r="I7" s="152">
        <v>1.8749999999999999E-2</v>
      </c>
      <c r="J7" s="154">
        <v>108</v>
      </c>
      <c r="K7" s="151">
        <v>440</v>
      </c>
      <c r="L7" s="152">
        <v>2.8037383177570093E-2</v>
      </c>
      <c r="M7" s="151">
        <v>393</v>
      </c>
      <c r="N7" s="151">
        <v>488</v>
      </c>
      <c r="O7" s="152">
        <v>2.3255813953488372E-2</v>
      </c>
      <c r="P7" s="152">
        <v>4.6511627906976744E-3</v>
      </c>
      <c r="Q7" s="154">
        <v>19</v>
      </c>
      <c r="R7" s="151">
        <v>605</v>
      </c>
      <c r="S7" s="152">
        <v>-1.6260162601626018E-2</v>
      </c>
      <c r="T7" s="151">
        <v>480</v>
      </c>
      <c r="U7" s="151">
        <v>700</v>
      </c>
      <c r="V7" s="152">
        <v>-3.968253968253968E-2</v>
      </c>
      <c r="W7" s="152">
        <v>-7.9365079365079361E-3</v>
      </c>
      <c r="X7" s="154">
        <v>110</v>
      </c>
      <c r="Y7" s="151">
        <v>540</v>
      </c>
      <c r="Z7" s="152">
        <v>1.8867924528301886E-2</v>
      </c>
      <c r="AA7" s="151">
        <v>470</v>
      </c>
      <c r="AB7" s="151">
        <v>600</v>
      </c>
      <c r="AC7" s="152">
        <v>3.7174721189591076E-3</v>
      </c>
      <c r="AD7" s="152">
        <v>7.4349442379182155E-4</v>
      </c>
      <c r="AE7" s="154">
        <v>61</v>
      </c>
      <c r="AF7" s="151">
        <v>640</v>
      </c>
      <c r="AG7" s="152">
        <v>-4.4776119402985072E-2</v>
      </c>
      <c r="AH7" s="151">
        <v>590</v>
      </c>
      <c r="AI7" s="151">
        <v>820</v>
      </c>
      <c r="AJ7" s="152">
        <v>-1.5384615384615385E-2</v>
      </c>
      <c r="AK7" s="152">
        <v>-3.0769230769230769E-3</v>
      </c>
      <c r="AL7" s="154">
        <v>22</v>
      </c>
      <c r="AM7" s="151">
        <v>890</v>
      </c>
      <c r="AN7" s="152">
        <v>4.7058823529411764E-2</v>
      </c>
      <c r="AO7" s="151">
        <v>820</v>
      </c>
      <c r="AP7" s="151">
        <v>950</v>
      </c>
      <c r="AQ7" s="152">
        <v>1.7142857142857144E-2</v>
      </c>
      <c r="AR7" s="152">
        <v>3.4285714285714288E-3</v>
      </c>
      <c r="AS7" s="218" t="s">
        <v>346</v>
      </c>
    </row>
    <row r="8" spans="1:45" ht="10.199999999999999" x14ac:dyDescent="0.2">
      <c r="B8" s="43" t="s">
        <v>151</v>
      </c>
      <c r="C8" s="154">
        <v>3224</v>
      </c>
      <c r="D8" s="151">
        <v>330</v>
      </c>
      <c r="E8" s="152">
        <v>3.0395136778115501E-3</v>
      </c>
      <c r="F8" s="151">
        <v>300</v>
      </c>
      <c r="G8" s="151">
        <v>370</v>
      </c>
      <c r="H8" s="152">
        <v>0</v>
      </c>
      <c r="I8" s="152">
        <v>0</v>
      </c>
      <c r="J8" s="154">
        <v>1525</v>
      </c>
      <c r="K8" s="151">
        <v>485</v>
      </c>
      <c r="L8" s="152">
        <v>5.434782608695652E-2</v>
      </c>
      <c r="M8" s="151">
        <v>435</v>
      </c>
      <c r="N8" s="151">
        <v>550</v>
      </c>
      <c r="O8" s="152">
        <v>4.3010752688172046E-2</v>
      </c>
      <c r="P8" s="152">
        <v>8.6021505376344086E-3</v>
      </c>
      <c r="Q8" s="154">
        <v>106</v>
      </c>
      <c r="R8" s="151">
        <v>650</v>
      </c>
      <c r="S8" s="152">
        <v>3.1746031746031744E-2</v>
      </c>
      <c r="T8" s="151">
        <v>550</v>
      </c>
      <c r="U8" s="151">
        <v>725</v>
      </c>
      <c r="V8" s="152">
        <v>1.8808777429467086E-2</v>
      </c>
      <c r="W8" s="152">
        <v>3.761755485893417E-3</v>
      </c>
      <c r="X8" s="154">
        <v>54</v>
      </c>
      <c r="Y8" s="151">
        <v>523</v>
      </c>
      <c r="Z8" s="152">
        <v>6.7346938775510207E-2</v>
      </c>
      <c r="AA8" s="151">
        <v>475</v>
      </c>
      <c r="AB8" s="151">
        <v>600</v>
      </c>
      <c r="AC8" s="152">
        <v>6.7346938775510207E-2</v>
      </c>
      <c r="AD8" s="152">
        <v>1.3469387755102041E-2</v>
      </c>
      <c r="AE8" s="154">
        <v>61</v>
      </c>
      <c r="AF8" s="151">
        <v>720</v>
      </c>
      <c r="AG8" s="152">
        <v>2.8571428571428571E-2</v>
      </c>
      <c r="AH8" s="151">
        <v>650</v>
      </c>
      <c r="AI8" s="151">
        <v>795</v>
      </c>
      <c r="AJ8" s="152">
        <v>2.8571428571428571E-2</v>
      </c>
      <c r="AK8" s="152">
        <v>5.7142857142857143E-3</v>
      </c>
      <c r="AL8" s="154">
        <v>35</v>
      </c>
      <c r="AM8" s="151">
        <v>850</v>
      </c>
      <c r="AN8" s="152">
        <v>0</v>
      </c>
      <c r="AO8" s="151">
        <v>795</v>
      </c>
      <c r="AP8" s="151">
        <v>1000</v>
      </c>
      <c r="AQ8" s="152">
        <v>2.4096385542168676E-2</v>
      </c>
      <c r="AR8" s="152">
        <v>4.8192771084337354E-3</v>
      </c>
      <c r="AS8" s="218" t="s">
        <v>346</v>
      </c>
    </row>
    <row r="9" spans="1:45" ht="10.199999999999999" x14ac:dyDescent="0.2">
      <c r="B9" s="43" t="s">
        <v>152</v>
      </c>
      <c r="C9" s="154">
        <v>4849</v>
      </c>
      <c r="D9" s="151">
        <v>380</v>
      </c>
      <c r="E9" s="152">
        <v>0</v>
      </c>
      <c r="F9" s="151">
        <v>337</v>
      </c>
      <c r="G9" s="151">
        <v>420</v>
      </c>
      <c r="H9" s="152">
        <v>0</v>
      </c>
      <c r="I9" s="152">
        <v>0</v>
      </c>
      <c r="J9" s="154">
        <v>4265</v>
      </c>
      <c r="K9" s="151">
        <v>530</v>
      </c>
      <c r="L9" s="152">
        <v>1.9230769230769232E-2</v>
      </c>
      <c r="M9" s="151">
        <v>480</v>
      </c>
      <c r="N9" s="151">
        <v>590</v>
      </c>
      <c r="O9" s="152">
        <v>9.5238095238095247E-3</v>
      </c>
      <c r="P9" s="152">
        <v>1.904761904761905E-3</v>
      </c>
      <c r="Q9" s="154">
        <v>431</v>
      </c>
      <c r="R9" s="151">
        <v>760</v>
      </c>
      <c r="S9" s="152">
        <v>1.3333333333333334E-2</v>
      </c>
      <c r="T9" s="151">
        <v>670</v>
      </c>
      <c r="U9" s="151">
        <v>900</v>
      </c>
      <c r="V9" s="152">
        <v>1.3333333333333334E-2</v>
      </c>
      <c r="W9" s="152">
        <v>2.666666666666667E-3</v>
      </c>
      <c r="X9" s="154" t="s">
        <v>41</v>
      </c>
      <c r="Y9" s="151" t="s">
        <v>41</v>
      </c>
      <c r="Z9" s="152" t="s">
        <v>41</v>
      </c>
      <c r="AA9" s="151" t="s">
        <v>41</v>
      </c>
      <c r="AB9" s="151" t="s">
        <v>41</v>
      </c>
      <c r="AC9" s="152" t="s">
        <v>41</v>
      </c>
      <c r="AD9" s="152" t="s">
        <v>41</v>
      </c>
      <c r="AE9" s="154" t="s">
        <v>41</v>
      </c>
      <c r="AF9" s="151" t="s">
        <v>41</v>
      </c>
      <c r="AG9" s="152" t="s">
        <v>41</v>
      </c>
      <c r="AH9" s="151" t="s">
        <v>41</v>
      </c>
      <c r="AI9" s="151">
        <v>900</v>
      </c>
      <c r="AJ9" s="152" t="s">
        <v>41</v>
      </c>
      <c r="AK9" s="152" t="s">
        <v>41</v>
      </c>
      <c r="AL9" s="154" t="s">
        <v>41</v>
      </c>
      <c r="AM9" s="151" t="s">
        <v>41</v>
      </c>
      <c r="AN9" s="152" t="s">
        <v>41</v>
      </c>
      <c r="AO9" s="151" t="s">
        <v>41</v>
      </c>
      <c r="AP9" s="151" t="s">
        <v>41</v>
      </c>
      <c r="AQ9" s="152" t="s">
        <v>41</v>
      </c>
      <c r="AR9" s="152" t="s">
        <v>41</v>
      </c>
      <c r="AS9" s="218" t="s">
        <v>346</v>
      </c>
    </row>
    <row r="10" spans="1:45" ht="10.199999999999999" x14ac:dyDescent="0.2">
      <c r="B10" s="43" t="s">
        <v>153</v>
      </c>
      <c r="C10" s="154">
        <v>851</v>
      </c>
      <c r="D10" s="151">
        <v>375</v>
      </c>
      <c r="E10" s="152">
        <v>4.1666666666666664E-2</v>
      </c>
      <c r="F10" s="151">
        <v>337</v>
      </c>
      <c r="G10" s="151">
        <v>400</v>
      </c>
      <c r="H10" s="152">
        <v>4.1666666666666664E-2</v>
      </c>
      <c r="I10" s="152">
        <v>8.3333333333333332E-3</v>
      </c>
      <c r="J10" s="154">
        <v>897</v>
      </c>
      <c r="K10" s="151">
        <v>500</v>
      </c>
      <c r="L10" s="152">
        <v>4.1666666666666664E-2</v>
      </c>
      <c r="M10" s="151">
        <v>450</v>
      </c>
      <c r="N10" s="151">
        <v>540</v>
      </c>
      <c r="O10" s="152">
        <v>0</v>
      </c>
      <c r="P10" s="152">
        <v>0</v>
      </c>
      <c r="Q10" s="154">
        <v>44</v>
      </c>
      <c r="R10" s="151">
        <v>728</v>
      </c>
      <c r="S10" s="152">
        <v>0.04</v>
      </c>
      <c r="T10" s="151">
        <v>640</v>
      </c>
      <c r="U10" s="151">
        <v>805</v>
      </c>
      <c r="V10" s="152">
        <v>-2.9333333333333333E-2</v>
      </c>
      <c r="W10" s="152">
        <v>-5.8666666666666667E-3</v>
      </c>
      <c r="X10" s="154">
        <v>119</v>
      </c>
      <c r="Y10" s="151">
        <v>525</v>
      </c>
      <c r="Z10" s="152">
        <v>9.6153846153846159E-3</v>
      </c>
      <c r="AA10" s="151">
        <v>450</v>
      </c>
      <c r="AB10" s="151">
        <v>600</v>
      </c>
      <c r="AC10" s="152">
        <v>1.3513513513513514E-2</v>
      </c>
      <c r="AD10" s="152">
        <v>2.7027027027027029E-3</v>
      </c>
      <c r="AE10" s="154">
        <v>77</v>
      </c>
      <c r="AF10" s="151">
        <v>660</v>
      </c>
      <c r="AG10" s="152">
        <v>1.5384615384615385E-2</v>
      </c>
      <c r="AH10" s="151">
        <v>600</v>
      </c>
      <c r="AI10" s="151">
        <v>630</v>
      </c>
      <c r="AJ10" s="152">
        <v>-1.9316493313521546E-2</v>
      </c>
      <c r="AK10" s="152">
        <v>-3.8632986627043092E-3</v>
      </c>
      <c r="AL10" s="154" t="s">
        <v>41</v>
      </c>
      <c r="AM10" s="151" t="s">
        <v>41</v>
      </c>
      <c r="AN10" s="152" t="s">
        <v>41</v>
      </c>
      <c r="AO10" s="151" t="s">
        <v>41</v>
      </c>
      <c r="AP10" s="151" t="s">
        <v>41</v>
      </c>
      <c r="AQ10" s="152" t="s">
        <v>41</v>
      </c>
      <c r="AR10" s="152" t="s">
        <v>41</v>
      </c>
      <c r="AS10" s="218" t="s">
        <v>346</v>
      </c>
    </row>
    <row r="11" spans="1:45" ht="10.199999999999999" x14ac:dyDescent="0.2">
      <c r="B11" s="43" t="s">
        <v>154</v>
      </c>
      <c r="C11" s="154">
        <v>581</v>
      </c>
      <c r="D11" s="151">
        <v>430</v>
      </c>
      <c r="E11" s="152">
        <v>3.864734299516908E-2</v>
      </c>
      <c r="F11" s="151">
        <v>400</v>
      </c>
      <c r="G11" s="151">
        <v>480</v>
      </c>
      <c r="H11" s="152">
        <v>2.3809523809523808E-2</v>
      </c>
      <c r="I11" s="152">
        <v>4.7619047619047615E-3</v>
      </c>
      <c r="J11" s="154">
        <v>939</v>
      </c>
      <c r="K11" s="151">
        <v>550</v>
      </c>
      <c r="L11" s="152">
        <v>3.7735849056603772E-2</v>
      </c>
      <c r="M11" s="151">
        <v>500</v>
      </c>
      <c r="N11" s="151">
        <v>650</v>
      </c>
      <c r="O11" s="152">
        <v>0</v>
      </c>
      <c r="P11" s="152">
        <v>0</v>
      </c>
      <c r="Q11" s="154">
        <v>133</v>
      </c>
      <c r="R11" s="151">
        <v>950</v>
      </c>
      <c r="S11" s="152">
        <v>0.11764705882352941</v>
      </c>
      <c r="T11" s="151">
        <v>800</v>
      </c>
      <c r="U11" s="151">
        <v>1065</v>
      </c>
      <c r="V11" s="152">
        <v>0.1111111111111111</v>
      </c>
      <c r="W11" s="152">
        <v>2.222222222222222E-2</v>
      </c>
      <c r="X11" s="154" t="s">
        <v>41</v>
      </c>
      <c r="Y11" s="151" t="s">
        <v>41</v>
      </c>
      <c r="Z11" s="152" t="s">
        <v>41</v>
      </c>
      <c r="AA11" s="151" t="s">
        <v>41</v>
      </c>
      <c r="AB11" s="151" t="s">
        <v>41</v>
      </c>
      <c r="AC11" s="152" t="s">
        <v>41</v>
      </c>
      <c r="AD11" s="152" t="s">
        <v>41</v>
      </c>
      <c r="AE11" s="154" t="s">
        <v>41</v>
      </c>
      <c r="AF11" s="151" t="s">
        <v>41</v>
      </c>
      <c r="AG11" s="152" t="s">
        <v>41</v>
      </c>
      <c r="AH11" s="151" t="s">
        <v>41</v>
      </c>
      <c r="AI11" s="151" t="s">
        <v>41</v>
      </c>
      <c r="AJ11" s="152" t="s">
        <v>41</v>
      </c>
      <c r="AK11" s="152" t="s">
        <v>41</v>
      </c>
      <c r="AL11" s="154" t="s">
        <v>41</v>
      </c>
      <c r="AM11" s="151" t="s">
        <v>41</v>
      </c>
      <c r="AN11" s="152" t="s">
        <v>41</v>
      </c>
      <c r="AO11" s="151" t="s">
        <v>41</v>
      </c>
      <c r="AP11" s="151" t="s">
        <v>41</v>
      </c>
      <c r="AQ11" s="152" t="s">
        <v>41</v>
      </c>
      <c r="AR11" s="152" t="s">
        <v>41</v>
      </c>
      <c r="AS11" s="218" t="s">
        <v>346</v>
      </c>
    </row>
    <row r="12" spans="1:45" ht="10.199999999999999" x14ac:dyDescent="0.2">
      <c r="B12" s="43" t="s">
        <v>155</v>
      </c>
      <c r="C12" s="154">
        <v>206</v>
      </c>
      <c r="D12" s="151">
        <v>375</v>
      </c>
      <c r="E12" s="152">
        <v>4.1666666666666664E-2</v>
      </c>
      <c r="F12" s="151">
        <v>320</v>
      </c>
      <c r="G12" s="151">
        <v>425</v>
      </c>
      <c r="H12" s="152">
        <v>1.3513513513513514E-2</v>
      </c>
      <c r="I12" s="152">
        <v>2.7027027027027029E-3</v>
      </c>
      <c r="J12" s="154">
        <v>197</v>
      </c>
      <c r="K12" s="151">
        <v>520</v>
      </c>
      <c r="L12" s="152">
        <v>0.04</v>
      </c>
      <c r="M12" s="151">
        <v>470</v>
      </c>
      <c r="N12" s="151">
        <v>600</v>
      </c>
      <c r="O12" s="152">
        <v>5.0505050505050504E-2</v>
      </c>
      <c r="P12" s="152">
        <v>1.01010101010101E-2</v>
      </c>
      <c r="Q12" s="154">
        <v>31</v>
      </c>
      <c r="R12" s="151">
        <v>780</v>
      </c>
      <c r="S12" s="152">
        <v>1.2987012987012988E-2</v>
      </c>
      <c r="T12" s="151">
        <v>700</v>
      </c>
      <c r="U12" s="151">
        <v>900</v>
      </c>
      <c r="V12" s="152">
        <v>-2.5000000000000001E-2</v>
      </c>
      <c r="W12" s="152">
        <v>-5.0000000000000001E-3</v>
      </c>
      <c r="X12" s="154" t="s">
        <v>41</v>
      </c>
      <c r="Y12" s="151" t="s">
        <v>41</v>
      </c>
      <c r="Z12" s="152" t="s">
        <v>41</v>
      </c>
      <c r="AA12" s="151" t="s">
        <v>41</v>
      </c>
      <c r="AB12" s="151" t="s">
        <v>41</v>
      </c>
      <c r="AC12" s="152" t="s">
        <v>41</v>
      </c>
      <c r="AD12" s="152" t="s">
        <v>41</v>
      </c>
      <c r="AE12" s="154">
        <v>12</v>
      </c>
      <c r="AF12" s="151">
        <v>910</v>
      </c>
      <c r="AG12" s="152">
        <v>5.4461181923522596E-2</v>
      </c>
      <c r="AH12" s="151">
        <v>750</v>
      </c>
      <c r="AI12" s="151">
        <v>1100</v>
      </c>
      <c r="AJ12" s="152">
        <v>-4.0084388185654012E-2</v>
      </c>
      <c r="AK12" s="152">
        <v>-8.0168776371308016E-3</v>
      </c>
      <c r="AL12" s="154" t="s">
        <v>41</v>
      </c>
      <c r="AM12" s="151" t="s">
        <v>41</v>
      </c>
      <c r="AN12" s="152" t="s">
        <v>41</v>
      </c>
      <c r="AO12" s="151" t="s">
        <v>41</v>
      </c>
      <c r="AP12" s="151" t="s">
        <v>41</v>
      </c>
      <c r="AQ12" s="152" t="s">
        <v>41</v>
      </c>
      <c r="AR12" s="152" t="s">
        <v>41</v>
      </c>
      <c r="AS12" s="218" t="s">
        <v>346</v>
      </c>
    </row>
    <row r="13" spans="1:45" ht="10.199999999999999" x14ac:dyDescent="0.2">
      <c r="B13" s="43" t="s">
        <v>156</v>
      </c>
      <c r="C13" s="154">
        <v>525</v>
      </c>
      <c r="D13" s="151">
        <v>300</v>
      </c>
      <c r="E13" s="152">
        <v>3.4482758620689655E-2</v>
      </c>
      <c r="F13" s="151">
        <v>270</v>
      </c>
      <c r="G13" s="151">
        <v>350</v>
      </c>
      <c r="H13" s="152">
        <v>3.4482758620689655E-2</v>
      </c>
      <c r="I13" s="152">
        <v>6.8965517241379309E-3</v>
      </c>
      <c r="J13" s="154">
        <v>899</v>
      </c>
      <c r="K13" s="151">
        <v>395</v>
      </c>
      <c r="L13" s="152">
        <v>3.9473684210526314E-2</v>
      </c>
      <c r="M13" s="151">
        <v>350</v>
      </c>
      <c r="N13" s="151">
        <v>450</v>
      </c>
      <c r="O13" s="152">
        <v>3.9473684210526314E-2</v>
      </c>
      <c r="P13" s="152">
        <v>7.8947368421052634E-3</v>
      </c>
      <c r="Q13" s="154">
        <v>108</v>
      </c>
      <c r="R13" s="151">
        <v>550</v>
      </c>
      <c r="S13" s="152">
        <v>3.7735849056603772E-2</v>
      </c>
      <c r="T13" s="151">
        <v>465</v>
      </c>
      <c r="U13" s="151">
        <v>623</v>
      </c>
      <c r="V13" s="152">
        <v>3.7735849056603772E-2</v>
      </c>
      <c r="W13" s="152">
        <v>7.5471698113207548E-3</v>
      </c>
      <c r="X13" s="154">
        <v>78</v>
      </c>
      <c r="Y13" s="151">
        <v>555</v>
      </c>
      <c r="Z13" s="152">
        <v>9.0909090909090905E-3</v>
      </c>
      <c r="AA13" s="151">
        <v>475</v>
      </c>
      <c r="AB13" s="151">
        <v>620</v>
      </c>
      <c r="AC13" s="152">
        <v>9.0909090909090905E-3</v>
      </c>
      <c r="AD13" s="152">
        <v>1.8181818181818182E-3</v>
      </c>
      <c r="AE13" s="154">
        <v>71</v>
      </c>
      <c r="AF13" s="151">
        <v>700</v>
      </c>
      <c r="AG13" s="152">
        <v>3.7037037037037035E-2</v>
      </c>
      <c r="AH13" s="151">
        <v>620</v>
      </c>
      <c r="AI13" s="151">
        <v>750</v>
      </c>
      <c r="AJ13" s="152">
        <v>3.2448377581120944E-2</v>
      </c>
      <c r="AK13" s="152">
        <v>6.4896755162241887E-3</v>
      </c>
      <c r="AL13" s="154">
        <v>18</v>
      </c>
      <c r="AM13" s="151">
        <v>850</v>
      </c>
      <c r="AN13" s="152">
        <v>6.25E-2</v>
      </c>
      <c r="AO13" s="151">
        <v>750</v>
      </c>
      <c r="AP13" s="151">
        <v>900</v>
      </c>
      <c r="AQ13" s="152">
        <v>0.21428571428571427</v>
      </c>
      <c r="AR13" s="152">
        <v>4.2857142857142858E-2</v>
      </c>
      <c r="AS13" s="218" t="s">
        <v>346</v>
      </c>
    </row>
    <row r="14" spans="1:45" ht="10.199999999999999" x14ac:dyDescent="0.2">
      <c r="B14" s="43" t="s">
        <v>157</v>
      </c>
      <c r="C14" s="154">
        <v>561</v>
      </c>
      <c r="D14" s="151">
        <v>310</v>
      </c>
      <c r="E14" s="152">
        <v>3.3333333333333333E-2</v>
      </c>
      <c r="F14" s="151">
        <v>285</v>
      </c>
      <c r="G14" s="151">
        <v>350</v>
      </c>
      <c r="H14" s="152">
        <v>3.3333333333333333E-2</v>
      </c>
      <c r="I14" s="152">
        <v>6.6666666666666662E-3</v>
      </c>
      <c r="J14" s="154">
        <v>986</v>
      </c>
      <c r="K14" s="151">
        <v>430</v>
      </c>
      <c r="L14" s="152">
        <v>4.878048780487805E-2</v>
      </c>
      <c r="M14" s="151">
        <v>380</v>
      </c>
      <c r="N14" s="151">
        <v>495</v>
      </c>
      <c r="O14" s="152">
        <v>2.3809523809523808E-2</v>
      </c>
      <c r="P14" s="152">
        <v>4.7619047619047615E-3</v>
      </c>
      <c r="Q14" s="154">
        <v>85</v>
      </c>
      <c r="R14" s="151">
        <v>620</v>
      </c>
      <c r="S14" s="152">
        <v>0.12727272727272726</v>
      </c>
      <c r="T14" s="151">
        <v>520</v>
      </c>
      <c r="U14" s="151">
        <v>780</v>
      </c>
      <c r="V14" s="152">
        <v>0.12727272727272726</v>
      </c>
      <c r="W14" s="152">
        <v>2.5454545454545452E-2</v>
      </c>
      <c r="X14" s="154">
        <v>25</v>
      </c>
      <c r="Y14" s="151">
        <v>630</v>
      </c>
      <c r="Z14" s="152">
        <v>9.5652173913043481E-2</v>
      </c>
      <c r="AA14" s="151">
        <v>575</v>
      </c>
      <c r="AB14" s="151">
        <v>675</v>
      </c>
      <c r="AC14" s="152">
        <v>0.05</v>
      </c>
      <c r="AD14" s="152">
        <v>0.01</v>
      </c>
      <c r="AE14" s="154">
        <v>74</v>
      </c>
      <c r="AF14" s="151">
        <v>803</v>
      </c>
      <c r="AG14" s="152">
        <v>3.7499999999999999E-3</v>
      </c>
      <c r="AH14" s="151">
        <v>675</v>
      </c>
      <c r="AI14" s="151">
        <v>900</v>
      </c>
      <c r="AJ14" s="152">
        <v>1.2610340479192938E-2</v>
      </c>
      <c r="AK14" s="152">
        <v>2.5220680958385876E-3</v>
      </c>
      <c r="AL14" s="154">
        <v>17</v>
      </c>
      <c r="AM14" s="151">
        <v>1100</v>
      </c>
      <c r="AN14" s="152">
        <v>0.12820512820512819</v>
      </c>
      <c r="AO14" s="151">
        <v>900</v>
      </c>
      <c r="AP14" s="151">
        <v>1400</v>
      </c>
      <c r="AQ14" s="152">
        <v>4.7619047619047616E-2</v>
      </c>
      <c r="AR14" s="152">
        <v>9.5238095238095229E-3</v>
      </c>
      <c r="AS14" s="218" t="s">
        <v>346</v>
      </c>
    </row>
    <row r="15" spans="1:45" ht="10.199999999999999" x14ac:dyDescent="0.2">
      <c r="B15" s="43" t="s">
        <v>158</v>
      </c>
      <c r="C15" s="154">
        <v>246</v>
      </c>
      <c r="D15" s="151">
        <v>370</v>
      </c>
      <c r="E15" s="152">
        <v>8.8235294117647065E-2</v>
      </c>
      <c r="F15" s="151">
        <v>320</v>
      </c>
      <c r="G15" s="151">
        <v>430</v>
      </c>
      <c r="H15" s="152">
        <v>2.7777777777777776E-2</v>
      </c>
      <c r="I15" s="152">
        <v>5.5555555555555549E-3</v>
      </c>
      <c r="J15" s="154">
        <v>257</v>
      </c>
      <c r="K15" s="151">
        <v>535</v>
      </c>
      <c r="L15" s="152">
        <v>2.8846153846153848E-2</v>
      </c>
      <c r="M15" s="151">
        <v>460</v>
      </c>
      <c r="N15" s="151">
        <v>600</v>
      </c>
      <c r="O15" s="152">
        <v>9.433962264150943E-3</v>
      </c>
      <c r="P15" s="152">
        <v>1.8867924528301887E-3</v>
      </c>
      <c r="Q15" s="154">
        <v>35</v>
      </c>
      <c r="R15" s="151">
        <v>737</v>
      </c>
      <c r="S15" s="152">
        <v>-1.7333333333333333E-2</v>
      </c>
      <c r="T15" s="151">
        <v>640</v>
      </c>
      <c r="U15" s="151">
        <v>925</v>
      </c>
      <c r="V15" s="152">
        <v>-1.7333333333333333E-2</v>
      </c>
      <c r="W15" s="152">
        <v>-3.4666666666666665E-3</v>
      </c>
      <c r="X15" s="154">
        <v>69</v>
      </c>
      <c r="Y15" s="151">
        <v>600</v>
      </c>
      <c r="Z15" s="152">
        <v>5.6338028169014086E-2</v>
      </c>
      <c r="AA15" s="151">
        <v>550</v>
      </c>
      <c r="AB15" s="151">
        <v>670</v>
      </c>
      <c r="AC15" s="152">
        <v>4.3478260869565216E-2</v>
      </c>
      <c r="AD15" s="152">
        <v>8.6956521739130436E-3</v>
      </c>
      <c r="AE15" s="154">
        <v>55</v>
      </c>
      <c r="AF15" s="151">
        <v>730</v>
      </c>
      <c r="AG15" s="152">
        <v>1.3888888888888888E-2</v>
      </c>
      <c r="AH15" s="151">
        <v>675</v>
      </c>
      <c r="AI15" s="151">
        <v>900</v>
      </c>
      <c r="AJ15" s="152">
        <v>-5.1948051948051951E-2</v>
      </c>
      <c r="AK15" s="152">
        <v>-1.038961038961039E-2</v>
      </c>
      <c r="AL15" s="154">
        <v>14</v>
      </c>
      <c r="AM15" s="151">
        <v>971</v>
      </c>
      <c r="AN15" s="152">
        <v>0.12906976744186047</v>
      </c>
      <c r="AO15" s="151">
        <v>900</v>
      </c>
      <c r="AP15" s="151">
        <v>1100</v>
      </c>
      <c r="AQ15" s="152">
        <v>6.7032967032967031E-2</v>
      </c>
      <c r="AR15" s="152">
        <v>1.3406593406593406E-2</v>
      </c>
      <c r="AS15" s="218" t="s">
        <v>346</v>
      </c>
    </row>
    <row r="16" spans="1:45" ht="10.199999999999999" x14ac:dyDescent="0.2">
      <c r="B16" s="43" t="s">
        <v>159</v>
      </c>
      <c r="C16" s="154">
        <v>244</v>
      </c>
      <c r="D16" s="151">
        <v>320</v>
      </c>
      <c r="E16" s="152">
        <v>0</v>
      </c>
      <c r="F16" s="151">
        <v>280</v>
      </c>
      <c r="G16" s="151">
        <v>353</v>
      </c>
      <c r="H16" s="152">
        <v>0</v>
      </c>
      <c r="I16" s="152">
        <v>0</v>
      </c>
      <c r="J16" s="154">
        <v>273</v>
      </c>
      <c r="K16" s="151">
        <v>450</v>
      </c>
      <c r="L16" s="152">
        <v>2.7397260273972601E-2</v>
      </c>
      <c r="M16" s="151">
        <v>380</v>
      </c>
      <c r="N16" s="151">
        <v>510</v>
      </c>
      <c r="O16" s="152">
        <v>0</v>
      </c>
      <c r="P16" s="152">
        <v>0</v>
      </c>
      <c r="Q16" s="154">
        <v>37</v>
      </c>
      <c r="R16" s="151">
        <v>690</v>
      </c>
      <c r="S16" s="152">
        <v>9.5238095238095233E-2</v>
      </c>
      <c r="T16" s="151">
        <v>600</v>
      </c>
      <c r="U16" s="151">
        <v>750</v>
      </c>
      <c r="V16" s="152">
        <v>0.13114754098360656</v>
      </c>
      <c r="W16" s="152">
        <v>2.6229508196721311E-2</v>
      </c>
      <c r="X16" s="154">
        <v>163</v>
      </c>
      <c r="Y16" s="151">
        <v>545</v>
      </c>
      <c r="Z16" s="152">
        <v>4.807692307692308E-2</v>
      </c>
      <c r="AA16" s="151">
        <v>490</v>
      </c>
      <c r="AB16" s="151">
        <v>600</v>
      </c>
      <c r="AC16" s="152">
        <v>2.8301886792452831E-2</v>
      </c>
      <c r="AD16" s="152">
        <v>5.6603773584905665E-3</v>
      </c>
      <c r="AE16" s="154">
        <v>146</v>
      </c>
      <c r="AF16" s="151">
        <v>700</v>
      </c>
      <c r="AG16" s="152">
        <v>2.9411764705882353E-2</v>
      </c>
      <c r="AH16" s="151">
        <v>630</v>
      </c>
      <c r="AI16" s="151">
        <v>800</v>
      </c>
      <c r="AJ16" s="152">
        <v>7.1942446043165471E-3</v>
      </c>
      <c r="AK16" s="152">
        <v>1.4388489208633094E-3</v>
      </c>
      <c r="AL16" s="154">
        <v>34</v>
      </c>
      <c r="AM16" s="151">
        <v>950</v>
      </c>
      <c r="AN16" s="152">
        <v>0.15853658536585366</v>
      </c>
      <c r="AO16" s="151">
        <v>800</v>
      </c>
      <c r="AP16" s="151">
        <v>995</v>
      </c>
      <c r="AQ16" s="152">
        <v>0.11764705882352941</v>
      </c>
      <c r="AR16" s="152">
        <v>2.3529411764705882E-2</v>
      </c>
      <c r="AS16" s="218" t="s">
        <v>346</v>
      </c>
    </row>
    <row r="17" spans="1:45" ht="10.199999999999999" x14ac:dyDescent="0.2">
      <c r="B17" s="43" t="s">
        <v>160</v>
      </c>
      <c r="C17" s="154">
        <v>305</v>
      </c>
      <c r="D17" s="151">
        <v>320</v>
      </c>
      <c r="E17" s="152">
        <v>3.2258064516129031E-2</v>
      </c>
      <c r="F17" s="151">
        <v>270</v>
      </c>
      <c r="G17" s="151">
        <v>350</v>
      </c>
      <c r="H17" s="152">
        <v>3.2258064516129031E-2</v>
      </c>
      <c r="I17" s="152">
        <v>6.4516129032258064E-3</v>
      </c>
      <c r="J17" s="154">
        <v>618</v>
      </c>
      <c r="K17" s="151">
        <v>380</v>
      </c>
      <c r="L17" s="152">
        <v>0</v>
      </c>
      <c r="M17" s="151">
        <v>360</v>
      </c>
      <c r="N17" s="151">
        <v>410</v>
      </c>
      <c r="O17" s="152">
        <v>0</v>
      </c>
      <c r="P17" s="152">
        <v>0</v>
      </c>
      <c r="Q17" s="154">
        <v>31</v>
      </c>
      <c r="R17" s="151">
        <v>500</v>
      </c>
      <c r="S17" s="152">
        <v>6.3829787234042548E-2</v>
      </c>
      <c r="T17" s="151">
        <v>440</v>
      </c>
      <c r="U17" s="151">
        <v>600</v>
      </c>
      <c r="V17" s="152">
        <v>0</v>
      </c>
      <c r="W17" s="152">
        <v>0</v>
      </c>
      <c r="X17" s="154">
        <v>202</v>
      </c>
      <c r="Y17" s="151">
        <v>470</v>
      </c>
      <c r="Z17" s="152">
        <v>5.6179775280898875E-2</v>
      </c>
      <c r="AA17" s="151">
        <v>425</v>
      </c>
      <c r="AB17" s="151">
        <v>500</v>
      </c>
      <c r="AC17" s="152">
        <v>4.4444444444444446E-2</v>
      </c>
      <c r="AD17" s="152">
        <v>8.8888888888888889E-3</v>
      </c>
      <c r="AE17" s="154">
        <v>169</v>
      </c>
      <c r="AF17" s="151">
        <v>565</v>
      </c>
      <c r="AG17" s="152">
        <v>4.6296296296296294E-2</v>
      </c>
      <c r="AH17" s="151">
        <v>520</v>
      </c>
      <c r="AI17" s="151">
        <v>650</v>
      </c>
      <c r="AJ17" s="152">
        <v>8.9285714285714281E-3</v>
      </c>
      <c r="AK17" s="152">
        <v>1.7857142857142857E-3</v>
      </c>
      <c r="AL17" s="154">
        <v>25</v>
      </c>
      <c r="AM17" s="151">
        <v>700</v>
      </c>
      <c r="AN17" s="152">
        <v>9.375E-2</v>
      </c>
      <c r="AO17" s="151">
        <v>650</v>
      </c>
      <c r="AP17" s="151">
        <v>775</v>
      </c>
      <c r="AQ17" s="152">
        <v>1.4492753623188406E-2</v>
      </c>
      <c r="AR17" s="152">
        <v>2.8985507246376812E-3</v>
      </c>
      <c r="AS17" s="218" t="s">
        <v>346</v>
      </c>
    </row>
    <row r="18" spans="1:45" ht="10.199999999999999" x14ac:dyDescent="0.2">
      <c r="B18" s="43" t="s">
        <v>161</v>
      </c>
      <c r="C18" s="154">
        <v>1111</v>
      </c>
      <c r="D18" s="151">
        <v>320</v>
      </c>
      <c r="E18" s="152">
        <v>6.6666666666666666E-2</v>
      </c>
      <c r="F18" s="151">
        <v>290</v>
      </c>
      <c r="G18" s="151">
        <v>375</v>
      </c>
      <c r="H18" s="152">
        <v>5.6105610561056105E-2</v>
      </c>
      <c r="I18" s="152">
        <v>1.1221122112211221E-2</v>
      </c>
      <c r="J18" s="154">
        <v>731</v>
      </c>
      <c r="K18" s="151">
        <v>450</v>
      </c>
      <c r="L18" s="152">
        <v>0</v>
      </c>
      <c r="M18" s="151">
        <v>400</v>
      </c>
      <c r="N18" s="151">
        <v>510</v>
      </c>
      <c r="O18" s="152">
        <v>2.2727272727272728E-2</v>
      </c>
      <c r="P18" s="152">
        <v>4.5454545454545452E-3</v>
      </c>
      <c r="Q18" s="154">
        <v>99</v>
      </c>
      <c r="R18" s="151">
        <v>650</v>
      </c>
      <c r="S18" s="152">
        <v>0</v>
      </c>
      <c r="T18" s="151">
        <v>550</v>
      </c>
      <c r="U18" s="151">
        <v>750</v>
      </c>
      <c r="V18" s="152">
        <v>0</v>
      </c>
      <c r="W18" s="152">
        <v>0</v>
      </c>
      <c r="X18" s="154">
        <v>96</v>
      </c>
      <c r="Y18" s="151">
        <v>490</v>
      </c>
      <c r="Z18" s="152">
        <v>4.0983606557377051E-3</v>
      </c>
      <c r="AA18" s="151">
        <v>448</v>
      </c>
      <c r="AB18" s="151">
        <v>575</v>
      </c>
      <c r="AC18" s="152">
        <v>2.0833333333333332E-2</v>
      </c>
      <c r="AD18" s="152">
        <v>4.1666666666666666E-3</v>
      </c>
      <c r="AE18" s="154">
        <v>80</v>
      </c>
      <c r="AF18" s="151">
        <v>650</v>
      </c>
      <c r="AG18" s="152">
        <v>4.6698872785829307E-2</v>
      </c>
      <c r="AH18" s="151">
        <v>560</v>
      </c>
      <c r="AI18" s="151">
        <v>750</v>
      </c>
      <c r="AJ18" s="152">
        <v>6.5573770491803282E-2</v>
      </c>
      <c r="AK18" s="152">
        <v>1.3114754098360656E-2</v>
      </c>
      <c r="AL18" s="154">
        <v>22</v>
      </c>
      <c r="AM18" s="151">
        <v>800</v>
      </c>
      <c r="AN18" s="152">
        <v>-4.5346062052505964E-2</v>
      </c>
      <c r="AO18" s="151">
        <v>750</v>
      </c>
      <c r="AP18" s="151">
        <v>850</v>
      </c>
      <c r="AQ18" s="152">
        <v>-7.3001158748551565E-2</v>
      </c>
      <c r="AR18" s="152">
        <v>-1.4600231749710313E-2</v>
      </c>
      <c r="AS18" s="218" t="s">
        <v>346</v>
      </c>
    </row>
    <row r="19" spans="1:45" ht="10.199999999999999" x14ac:dyDescent="0.2">
      <c r="B19" s="43" t="s">
        <v>162</v>
      </c>
      <c r="C19" s="154">
        <v>318</v>
      </c>
      <c r="D19" s="151">
        <v>420</v>
      </c>
      <c r="E19" s="152">
        <v>2.4390243902439025E-2</v>
      </c>
      <c r="F19" s="151">
        <v>399</v>
      </c>
      <c r="G19" s="151">
        <v>450</v>
      </c>
      <c r="H19" s="152">
        <v>2.4390243902439025E-2</v>
      </c>
      <c r="I19" s="152">
        <v>4.8780487804878049E-3</v>
      </c>
      <c r="J19" s="154">
        <v>590</v>
      </c>
      <c r="K19" s="151">
        <v>570</v>
      </c>
      <c r="L19" s="152">
        <v>3.6363636363636362E-2</v>
      </c>
      <c r="M19" s="151">
        <v>500</v>
      </c>
      <c r="N19" s="151">
        <v>650</v>
      </c>
      <c r="O19" s="152">
        <v>0</v>
      </c>
      <c r="P19" s="152">
        <v>0</v>
      </c>
      <c r="Q19" s="154">
        <v>93</v>
      </c>
      <c r="R19" s="151">
        <v>890</v>
      </c>
      <c r="S19" s="152">
        <v>8.5365853658536592E-2</v>
      </c>
      <c r="T19" s="151">
        <v>775</v>
      </c>
      <c r="U19" s="151">
        <v>1100</v>
      </c>
      <c r="V19" s="152">
        <v>0.1125</v>
      </c>
      <c r="W19" s="152">
        <v>2.2499999999999999E-2</v>
      </c>
      <c r="X19" s="154">
        <v>125</v>
      </c>
      <c r="Y19" s="151">
        <v>530</v>
      </c>
      <c r="Z19" s="152">
        <v>0</v>
      </c>
      <c r="AA19" s="151">
        <v>470</v>
      </c>
      <c r="AB19" s="151">
        <v>650</v>
      </c>
      <c r="AC19" s="152">
        <v>-1.8518518518518517E-2</v>
      </c>
      <c r="AD19" s="152">
        <v>-3.7037037037037034E-3</v>
      </c>
      <c r="AE19" s="154">
        <v>138</v>
      </c>
      <c r="AF19" s="151">
        <v>800</v>
      </c>
      <c r="AG19" s="152">
        <v>3.2258064516129031E-2</v>
      </c>
      <c r="AH19" s="151">
        <v>650</v>
      </c>
      <c r="AI19" s="151">
        <v>950</v>
      </c>
      <c r="AJ19" s="152">
        <v>1.9108280254777069E-2</v>
      </c>
      <c r="AK19" s="152">
        <v>3.821656050955414E-3</v>
      </c>
      <c r="AL19" s="154">
        <v>31</v>
      </c>
      <c r="AM19" s="151">
        <v>1015</v>
      </c>
      <c r="AN19" s="152">
        <v>-9.7560975609756097E-3</v>
      </c>
      <c r="AO19" s="151">
        <v>950</v>
      </c>
      <c r="AP19" s="151">
        <v>1200</v>
      </c>
      <c r="AQ19" s="152">
        <v>-7.3059360730593603E-2</v>
      </c>
      <c r="AR19" s="152">
        <v>-1.4611872146118721E-2</v>
      </c>
      <c r="AS19" s="218" t="s">
        <v>346</v>
      </c>
    </row>
    <row r="20" spans="1:45" ht="10.199999999999999" x14ac:dyDescent="0.2">
      <c r="B20" s="43" t="s">
        <v>163</v>
      </c>
      <c r="C20" s="154">
        <v>1223</v>
      </c>
      <c r="D20" s="151">
        <v>320</v>
      </c>
      <c r="E20" s="152">
        <v>5.2631578947368418E-2</v>
      </c>
      <c r="F20" s="151">
        <v>250</v>
      </c>
      <c r="G20" s="151">
        <v>370</v>
      </c>
      <c r="H20" s="152">
        <v>2.564102564102564E-2</v>
      </c>
      <c r="I20" s="152">
        <v>5.1282051282051282E-3</v>
      </c>
      <c r="J20" s="154">
        <v>809</v>
      </c>
      <c r="K20" s="151">
        <v>450</v>
      </c>
      <c r="L20" s="152">
        <v>2.2727272727272728E-2</v>
      </c>
      <c r="M20" s="151">
        <v>395</v>
      </c>
      <c r="N20" s="151">
        <v>510</v>
      </c>
      <c r="O20" s="152">
        <v>0</v>
      </c>
      <c r="P20" s="152">
        <v>0</v>
      </c>
      <c r="Q20" s="154">
        <v>70</v>
      </c>
      <c r="R20" s="151">
        <v>620</v>
      </c>
      <c r="S20" s="152">
        <v>3.3333333333333333E-2</v>
      </c>
      <c r="T20" s="151">
        <v>530</v>
      </c>
      <c r="U20" s="151">
        <v>750</v>
      </c>
      <c r="V20" s="152">
        <v>3.3333333333333333E-2</v>
      </c>
      <c r="W20" s="152">
        <v>6.6666666666666662E-3</v>
      </c>
      <c r="X20" s="154">
        <v>215</v>
      </c>
      <c r="Y20" s="151">
        <v>550</v>
      </c>
      <c r="Z20" s="152">
        <v>0</v>
      </c>
      <c r="AA20" s="151">
        <v>495</v>
      </c>
      <c r="AB20" s="151">
        <v>645</v>
      </c>
      <c r="AC20" s="152">
        <v>0</v>
      </c>
      <c r="AD20" s="152">
        <v>0</v>
      </c>
      <c r="AE20" s="154">
        <v>165</v>
      </c>
      <c r="AF20" s="151">
        <v>730</v>
      </c>
      <c r="AG20" s="152">
        <v>8.1481481481481488E-2</v>
      </c>
      <c r="AH20" s="151">
        <v>630</v>
      </c>
      <c r="AI20" s="151">
        <v>700</v>
      </c>
      <c r="AJ20" s="152">
        <v>5.0359712230215826E-2</v>
      </c>
      <c r="AK20" s="152">
        <v>1.0071942446043165E-2</v>
      </c>
      <c r="AL20" s="154">
        <v>23</v>
      </c>
      <c r="AM20" s="151">
        <v>900</v>
      </c>
      <c r="AN20" s="152">
        <v>-1.6393442622950821E-2</v>
      </c>
      <c r="AO20" s="151">
        <v>700</v>
      </c>
      <c r="AP20" s="151">
        <v>1300</v>
      </c>
      <c r="AQ20" s="152">
        <v>2.2727272727272728E-2</v>
      </c>
      <c r="AR20" s="152">
        <v>4.5454545454545452E-3</v>
      </c>
      <c r="AS20" s="218" t="s">
        <v>346</v>
      </c>
    </row>
    <row r="21" spans="1:45" ht="10.199999999999999" x14ac:dyDescent="0.2">
      <c r="B21" s="43" t="s">
        <v>164</v>
      </c>
      <c r="C21" s="154">
        <v>881</v>
      </c>
      <c r="D21" s="151">
        <v>360</v>
      </c>
      <c r="E21" s="152">
        <v>0</v>
      </c>
      <c r="F21" s="151">
        <v>300</v>
      </c>
      <c r="G21" s="151">
        <v>400</v>
      </c>
      <c r="H21" s="152">
        <v>0</v>
      </c>
      <c r="I21" s="152">
        <v>0</v>
      </c>
      <c r="J21" s="154">
        <v>856</v>
      </c>
      <c r="K21" s="151">
        <v>500</v>
      </c>
      <c r="L21" s="152">
        <v>1.0101010101010102E-2</v>
      </c>
      <c r="M21" s="151">
        <v>430</v>
      </c>
      <c r="N21" s="151">
        <v>560</v>
      </c>
      <c r="O21" s="152">
        <v>1.0101010101010102E-2</v>
      </c>
      <c r="P21" s="152">
        <v>2.0202020202020202E-3</v>
      </c>
      <c r="Q21" s="154">
        <v>91</v>
      </c>
      <c r="R21" s="151">
        <v>750</v>
      </c>
      <c r="S21" s="152">
        <v>7.1428571428571425E-2</v>
      </c>
      <c r="T21" s="151">
        <v>650</v>
      </c>
      <c r="U21" s="151">
        <v>850</v>
      </c>
      <c r="V21" s="152">
        <v>4.456824512534819E-2</v>
      </c>
      <c r="W21" s="152">
        <v>8.9136490250696383E-3</v>
      </c>
      <c r="X21" s="154">
        <v>384</v>
      </c>
      <c r="Y21" s="151">
        <v>560</v>
      </c>
      <c r="Z21" s="152">
        <v>1.8181818181818181E-2</v>
      </c>
      <c r="AA21" s="151">
        <v>500</v>
      </c>
      <c r="AB21" s="151">
        <v>633</v>
      </c>
      <c r="AC21" s="152">
        <v>0</v>
      </c>
      <c r="AD21" s="152">
        <v>0</v>
      </c>
      <c r="AE21" s="154">
        <v>285</v>
      </c>
      <c r="AF21" s="151">
        <v>700</v>
      </c>
      <c r="AG21" s="152">
        <v>1.4492753623188406E-2</v>
      </c>
      <c r="AH21" s="151">
        <v>600</v>
      </c>
      <c r="AI21" s="151">
        <v>370</v>
      </c>
      <c r="AJ21" s="152">
        <v>0</v>
      </c>
      <c r="AK21" s="152">
        <v>0</v>
      </c>
      <c r="AL21" s="154">
        <v>42</v>
      </c>
      <c r="AM21" s="151">
        <v>740</v>
      </c>
      <c r="AN21" s="152">
        <v>-0.13953488372093023</v>
      </c>
      <c r="AO21" s="151">
        <v>370</v>
      </c>
      <c r="AP21" s="151">
        <v>950</v>
      </c>
      <c r="AQ21" s="152">
        <v>-0.17318435754189945</v>
      </c>
      <c r="AR21" s="152">
        <v>-3.4636871508379893E-2</v>
      </c>
      <c r="AS21" s="218" t="s">
        <v>346</v>
      </c>
    </row>
    <row r="22" spans="1:45" ht="10.199999999999999" x14ac:dyDescent="0.2">
      <c r="B22" s="43" t="s">
        <v>165</v>
      </c>
      <c r="C22" s="154">
        <v>361</v>
      </c>
      <c r="D22" s="151">
        <v>395</v>
      </c>
      <c r="E22" s="152">
        <v>1.282051282051282E-2</v>
      </c>
      <c r="F22" s="151">
        <v>360</v>
      </c>
      <c r="G22" s="151">
        <v>430</v>
      </c>
      <c r="H22" s="152">
        <v>1.282051282051282E-2</v>
      </c>
      <c r="I22" s="152">
        <v>2.5641025641025641E-3</v>
      </c>
      <c r="J22" s="154">
        <v>416</v>
      </c>
      <c r="K22" s="151">
        <v>510</v>
      </c>
      <c r="L22" s="152">
        <v>0</v>
      </c>
      <c r="M22" s="151">
        <v>480</v>
      </c>
      <c r="N22" s="151">
        <v>580</v>
      </c>
      <c r="O22" s="152">
        <v>0.02</v>
      </c>
      <c r="P22" s="152">
        <v>4.0000000000000001E-3</v>
      </c>
      <c r="Q22" s="154">
        <v>75</v>
      </c>
      <c r="R22" s="151">
        <v>695</v>
      </c>
      <c r="S22" s="152">
        <v>0</v>
      </c>
      <c r="T22" s="151">
        <v>650</v>
      </c>
      <c r="U22" s="151">
        <v>800</v>
      </c>
      <c r="V22" s="152">
        <v>1.4598540145985401E-2</v>
      </c>
      <c r="W22" s="152">
        <v>2.9197080291970801E-3</v>
      </c>
      <c r="X22" s="154">
        <v>103</v>
      </c>
      <c r="Y22" s="151">
        <v>560</v>
      </c>
      <c r="Z22" s="152">
        <v>1.8181818181818181E-2</v>
      </c>
      <c r="AA22" s="151">
        <v>500</v>
      </c>
      <c r="AB22" s="151">
        <v>650</v>
      </c>
      <c r="AC22" s="152">
        <v>1.8181818181818181E-2</v>
      </c>
      <c r="AD22" s="152">
        <v>3.6363636363636364E-3</v>
      </c>
      <c r="AE22" s="154">
        <v>66</v>
      </c>
      <c r="AF22" s="151">
        <v>795</v>
      </c>
      <c r="AG22" s="152">
        <v>0.06</v>
      </c>
      <c r="AH22" s="151">
        <v>660</v>
      </c>
      <c r="AI22" s="151">
        <v>900</v>
      </c>
      <c r="AJ22" s="152">
        <v>-6.2500000000000003E-3</v>
      </c>
      <c r="AK22" s="152">
        <v>-1.25E-3</v>
      </c>
      <c r="AL22" s="154" t="s">
        <v>41</v>
      </c>
      <c r="AM22" s="151" t="s">
        <v>41</v>
      </c>
      <c r="AN22" s="152" t="s">
        <v>41</v>
      </c>
      <c r="AO22" s="151" t="s">
        <v>41</v>
      </c>
      <c r="AP22" s="151" t="s">
        <v>41</v>
      </c>
      <c r="AQ22" s="152" t="s">
        <v>41</v>
      </c>
      <c r="AR22" s="152" t="s">
        <v>41</v>
      </c>
      <c r="AS22" s="218" t="s">
        <v>346</v>
      </c>
    </row>
    <row r="23" spans="1:45" ht="10.199999999999999" x14ac:dyDescent="0.2">
      <c r="B23" s="43" t="s">
        <v>166</v>
      </c>
      <c r="C23" s="154">
        <v>1856</v>
      </c>
      <c r="D23" s="151">
        <v>360</v>
      </c>
      <c r="E23" s="152">
        <v>2.8571428571428571E-2</v>
      </c>
      <c r="F23" s="151">
        <v>320</v>
      </c>
      <c r="G23" s="151">
        <v>400</v>
      </c>
      <c r="H23" s="152">
        <v>2.8571428571428571E-2</v>
      </c>
      <c r="I23" s="152">
        <v>5.7142857142857143E-3</v>
      </c>
      <c r="J23" s="154">
        <v>1760</v>
      </c>
      <c r="K23" s="151">
        <v>500</v>
      </c>
      <c r="L23" s="152">
        <v>2.0408163265306121E-2</v>
      </c>
      <c r="M23" s="151">
        <v>450</v>
      </c>
      <c r="N23" s="151">
        <v>580</v>
      </c>
      <c r="O23" s="152">
        <v>1.0101010101010102E-2</v>
      </c>
      <c r="P23" s="152">
        <v>2.0202020202020202E-3</v>
      </c>
      <c r="Q23" s="154">
        <v>135</v>
      </c>
      <c r="R23" s="151">
        <v>750</v>
      </c>
      <c r="S23" s="152">
        <v>0.10294117647058823</v>
      </c>
      <c r="T23" s="151">
        <v>620</v>
      </c>
      <c r="U23" s="151">
        <v>850</v>
      </c>
      <c r="V23" s="152">
        <v>0.1111111111111111</v>
      </c>
      <c r="W23" s="152">
        <v>2.222222222222222E-2</v>
      </c>
      <c r="X23" s="154">
        <v>123</v>
      </c>
      <c r="Y23" s="151">
        <v>600</v>
      </c>
      <c r="Z23" s="152">
        <v>8.4033613445378148E-3</v>
      </c>
      <c r="AA23" s="151">
        <v>500</v>
      </c>
      <c r="AB23" s="151">
        <v>650</v>
      </c>
      <c r="AC23" s="152">
        <v>0</v>
      </c>
      <c r="AD23" s="152">
        <v>0</v>
      </c>
      <c r="AE23" s="154">
        <v>98</v>
      </c>
      <c r="AF23" s="151">
        <v>898</v>
      </c>
      <c r="AG23" s="152">
        <v>0.1225</v>
      </c>
      <c r="AH23" s="151">
        <v>725</v>
      </c>
      <c r="AI23" s="151">
        <v>795</v>
      </c>
      <c r="AJ23" s="152">
        <v>0.14394904458598726</v>
      </c>
      <c r="AK23" s="152">
        <v>2.878980891719745E-2</v>
      </c>
      <c r="AL23" s="154">
        <v>30</v>
      </c>
      <c r="AM23" s="151">
        <v>1150</v>
      </c>
      <c r="AN23" s="152">
        <v>0.25958378970427165</v>
      </c>
      <c r="AO23" s="151">
        <v>795</v>
      </c>
      <c r="AP23" s="151">
        <v>1750</v>
      </c>
      <c r="AQ23" s="152">
        <v>4.5454545454545456E-2</v>
      </c>
      <c r="AR23" s="152">
        <v>9.0909090909090905E-3</v>
      </c>
      <c r="AS23" s="218" t="s">
        <v>346</v>
      </c>
    </row>
    <row r="24" spans="1:45" ht="10.199999999999999" x14ac:dyDescent="0.2">
      <c r="B24" s="43" t="s">
        <v>167</v>
      </c>
      <c r="C24" s="154">
        <v>1017</v>
      </c>
      <c r="D24" s="151">
        <v>425</v>
      </c>
      <c r="E24" s="152">
        <v>2.4096385542168676E-2</v>
      </c>
      <c r="F24" s="151">
        <v>390</v>
      </c>
      <c r="G24" s="151">
        <v>470</v>
      </c>
      <c r="H24" s="152">
        <v>1.1904761904761904E-2</v>
      </c>
      <c r="I24" s="152">
        <v>2.3809523809523807E-3</v>
      </c>
      <c r="J24" s="154">
        <v>1700</v>
      </c>
      <c r="K24" s="151">
        <v>550</v>
      </c>
      <c r="L24" s="152">
        <v>1.8518518518518517E-2</v>
      </c>
      <c r="M24" s="151">
        <v>510</v>
      </c>
      <c r="N24" s="151">
        <v>630</v>
      </c>
      <c r="O24" s="152">
        <v>0</v>
      </c>
      <c r="P24" s="152">
        <v>0</v>
      </c>
      <c r="Q24" s="154">
        <v>278</v>
      </c>
      <c r="R24" s="151">
        <v>740</v>
      </c>
      <c r="S24" s="152">
        <v>2.7777777777777776E-2</v>
      </c>
      <c r="T24" s="151">
        <v>680</v>
      </c>
      <c r="U24" s="151">
        <v>895</v>
      </c>
      <c r="V24" s="152">
        <v>-1.3333333333333334E-2</v>
      </c>
      <c r="W24" s="152">
        <v>-2.666666666666667E-3</v>
      </c>
      <c r="X24" s="154" t="s">
        <v>41</v>
      </c>
      <c r="Y24" s="151" t="s">
        <v>41</v>
      </c>
      <c r="Z24" s="152" t="s">
        <v>41</v>
      </c>
      <c r="AA24" s="151" t="s">
        <v>41</v>
      </c>
      <c r="AB24" s="151" t="s">
        <v>41</v>
      </c>
      <c r="AC24" s="152" t="s">
        <v>41</v>
      </c>
      <c r="AD24" s="152" t="s">
        <v>41</v>
      </c>
      <c r="AE24" s="154" t="s">
        <v>41</v>
      </c>
      <c r="AF24" s="151" t="s">
        <v>41</v>
      </c>
      <c r="AG24" s="152" t="s">
        <v>41</v>
      </c>
      <c r="AH24" s="151" t="s">
        <v>41</v>
      </c>
      <c r="AI24" s="151" t="s">
        <v>41</v>
      </c>
      <c r="AJ24" s="152" t="s">
        <v>41</v>
      </c>
      <c r="AK24" s="152" t="s">
        <v>41</v>
      </c>
      <c r="AL24" s="154" t="s">
        <v>41</v>
      </c>
      <c r="AM24" s="151" t="s">
        <v>41</v>
      </c>
      <c r="AN24" s="152" t="s">
        <v>41</v>
      </c>
      <c r="AO24" s="151" t="s">
        <v>41</v>
      </c>
      <c r="AP24" s="151" t="s">
        <v>41</v>
      </c>
      <c r="AQ24" s="152" t="s">
        <v>41</v>
      </c>
      <c r="AR24" s="152" t="s">
        <v>41</v>
      </c>
      <c r="AS24" s="218" t="s">
        <v>346</v>
      </c>
    </row>
    <row r="25" spans="1:45" ht="10.199999999999999" x14ac:dyDescent="0.2">
      <c r="B25" s="43" t="s">
        <v>168</v>
      </c>
      <c r="C25" s="154">
        <v>1400</v>
      </c>
      <c r="D25" s="151">
        <v>340</v>
      </c>
      <c r="E25" s="152">
        <v>3.0303030303030304E-2</v>
      </c>
      <c r="F25" s="151">
        <v>285</v>
      </c>
      <c r="G25" s="151">
        <v>385</v>
      </c>
      <c r="H25" s="152">
        <v>3.0303030303030304E-2</v>
      </c>
      <c r="I25" s="152">
        <v>6.0606060606060606E-3</v>
      </c>
      <c r="J25" s="154">
        <v>1257</v>
      </c>
      <c r="K25" s="151">
        <v>435</v>
      </c>
      <c r="L25" s="152">
        <v>2.3529411764705882E-2</v>
      </c>
      <c r="M25" s="151">
        <v>380</v>
      </c>
      <c r="N25" s="151">
        <v>500</v>
      </c>
      <c r="O25" s="152">
        <v>1.1627906976744186E-2</v>
      </c>
      <c r="P25" s="152">
        <v>2.3255813953488372E-3</v>
      </c>
      <c r="Q25" s="154">
        <v>89</v>
      </c>
      <c r="R25" s="151">
        <v>650</v>
      </c>
      <c r="S25" s="152">
        <v>8.3333333333333329E-2</v>
      </c>
      <c r="T25" s="151">
        <v>550</v>
      </c>
      <c r="U25" s="151">
        <v>790</v>
      </c>
      <c r="V25" s="152">
        <v>8.3333333333333329E-2</v>
      </c>
      <c r="W25" s="152">
        <v>1.6666666666666666E-2</v>
      </c>
      <c r="X25" s="154">
        <v>53</v>
      </c>
      <c r="Y25" s="151">
        <v>580</v>
      </c>
      <c r="Z25" s="152">
        <v>9.4339622641509441E-2</v>
      </c>
      <c r="AA25" s="151">
        <v>495</v>
      </c>
      <c r="AB25" s="151">
        <v>625</v>
      </c>
      <c r="AC25" s="152">
        <v>3.5714285714285712E-2</v>
      </c>
      <c r="AD25" s="152">
        <v>7.1428571428571426E-3</v>
      </c>
      <c r="AE25" s="154">
        <v>49</v>
      </c>
      <c r="AF25" s="151">
        <v>680</v>
      </c>
      <c r="AG25" s="152">
        <v>3.0303030303030304E-2</v>
      </c>
      <c r="AH25" s="151">
        <v>600</v>
      </c>
      <c r="AI25" s="151">
        <v>650</v>
      </c>
      <c r="AJ25" s="152">
        <v>-2.1582733812949641E-2</v>
      </c>
      <c r="AK25" s="152">
        <v>-4.3165467625899279E-3</v>
      </c>
      <c r="AL25" s="154">
        <v>14</v>
      </c>
      <c r="AM25" s="151">
        <v>850</v>
      </c>
      <c r="AN25" s="152">
        <v>6.25E-2</v>
      </c>
      <c r="AO25" s="151">
        <v>650</v>
      </c>
      <c r="AP25" s="151">
        <v>970</v>
      </c>
      <c r="AQ25" s="152">
        <v>-0.130879345603272</v>
      </c>
      <c r="AR25" s="152">
        <v>-2.6175869120654401E-2</v>
      </c>
      <c r="AS25" s="218" t="s">
        <v>346</v>
      </c>
    </row>
    <row r="26" spans="1:45" ht="10.199999999999999" x14ac:dyDescent="0.2">
      <c r="B26" s="43" t="s">
        <v>169</v>
      </c>
      <c r="C26" s="154">
        <v>198</v>
      </c>
      <c r="D26" s="151">
        <v>310</v>
      </c>
      <c r="E26" s="152">
        <v>3.3333333333333333E-2</v>
      </c>
      <c r="F26" s="151">
        <v>285</v>
      </c>
      <c r="G26" s="151">
        <v>350</v>
      </c>
      <c r="H26" s="152">
        <v>3.3333333333333333E-2</v>
      </c>
      <c r="I26" s="152">
        <v>6.6666666666666662E-3</v>
      </c>
      <c r="J26" s="154">
        <v>309</v>
      </c>
      <c r="K26" s="151">
        <v>450</v>
      </c>
      <c r="L26" s="152">
        <v>0</v>
      </c>
      <c r="M26" s="151">
        <v>400</v>
      </c>
      <c r="N26" s="151">
        <v>520</v>
      </c>
      <c r="O26" s="152">
        <v>1.580135440180587E-2</v>
      </c>
      <c r="P26" s="152">
        <v>3.1602708803611739E-3</v>
      </c>
      <c r="Q26" s="154">
        <v>108</v>
      </c>
      <c r="R26" s="151">
        <v>673</v>
      </c>
      <c r="S26" s="152">
        <v>8.5483870967741932E-2</v>
      </c>
      <c r="T26" s="151">
        <v>550</v>
      </c>
      <c r="U26" s="151">
        <v>800</v>
      </c>
      <c r="V26" s="152">
        <v>6.8253968253968247E-2</v>
      </c>
      <c r="W26" s="152">
        <v>1.3650793650793649E-2</v>
      </c>
      <c r="X26" s="154">
        <v>16</v>
      </c>
      <c r="Y26" s="151">
        <v>620</v>
      </c>
      <c r="Z26" s="152">
        <v>0.13761467889908258</v>
      </c>
      <c r="AA26" s="151">
        <v>518</v>
      </c>
      <c r="AB26" s="151">
        <v>698</v>
      </c>
      <c r="AC26" s="152">
        <v>0.13761467889908258</v>
      </c>
      <c r="AD26" s="152">
        <v>2.7522935779816515E-2</v>
      </c>
      <c r="AE26" s="154">
        <v>51</v>
      </c>
      <c r="AF26" s="151">
        <v>850</v>
      </c>
      <c r="AG26" s="152">
        <v>-0.10526315789473684</v>
      </c>
      <c r="AH26" s="151">
        <v>700</v>
      </c>
      <c r="AI26" s="151">
        <v>1000</v>
      </c>
      <c r="AJ26" s="152">
        <v>-0.16666666666666666</v>
      </c>
      <c r="AK26" s="152">
        <v>-3.3333333333333333E-2</v>
      </c>
      <c r="AL26" s="154">
        <v>34</v>
      </c>
      <c r="AM26" s="151">
        <v>1385</v>
      </c>
      <c r="AN26" s="152">
        <v>-0.18529411764705883</v>
      </c>
      <c r="AO26" s="151">
        <v>1000</v>
      </c>
      <c r="AP26" s="151">
        <v>2000</v>
      </c>
      <c r="AQ26" s="152">
        <v>-0.25135135135135134</v>
      </c>
      <c r="AR26" s="152">
        <v>-5.027027027027027E-2</v>
      </c>
      <c r="AS26" s="218" t="s">
        <v>346</v>
      </c>
    </row>
    <row r="27" spans="1:45" s="164" customFormat="1" ht="10.199999999999999" x14ac:dyDescent="0.2">
      <c r="A27" s="149"/>
      <c r="B27" s="149" t="s">
        <v>37</v>
      </c>
      <c r="C27" s="154">
        <v>20457</v>
      </c>
      <c r="D27" s="151">
        <v>355</v>
      </c>
      <c r="E27" s="152">
        <v>1.4285714285714285E-2</v>
      </c>
      <c r="F27" s="151">
        <v>305</v>
      </c>
      <c r="G27" s="151">
        <v>400</v>
      </c>
      <c r="H27" s="152">
        <v>1.4285714285714285E-2</v>
      </c>
      <c r="I27" s="152">
        <v>2.8571428571428571E-3</v>
      </c>
      <c r="J27" s="154">
        <v>19934</v>
      </c>
      <c r="K27" s="151">
        <v>500</v>
      </c>
      <c r="L27" s="152">
        <v>4.1666666666666664E-2</v>
      </c>
      <c r="M27" s="151">
        <v>420</v>
      </c>
      <c r="N27" s="151">
        <v>560</v>
      </c>
      <c r="O27" s="152">
        <v>2.0408163265306121E-2</v>
      </c>
      <c r="P27" s="152">
        <v>4.081632653061224E-3</v>
      </c>
      <c r="Q27" s="154">
        <v>2172</v>
      </c>
      <c r="R27" s="151">
        <v>720</v>
      </c>
      <c r="S27" s="152">
        <v>3.5971223021582732E-2</v>
      </c>
      <c r="T27" s="151">
        <v>610</v>
      </c>
      <c r="U27" s="151">
        <v>850</v>
      </c>
      <c r="V27" s="152">
        <v>2.8571428571428571E-2</v>
      </c>
      <c r="W27" s="152">
        <v>5.7142857142857143E-3</v>
      </c>
      <c r="X27" s="154">
        <v>2138</v>
      </c>
      <c r="Y27" s="151">
        <v>550</v>
      </c>
      <c r="Z27" s="152">
        <v>2.8037383177570093E-2</v>
      </c>
      <c r="AA27" s="151">
        <v>480</v>
      </c>
      <c r="AB27" s="151">
        <v>630</v>
      </c>
      <c r="AC27" s="152">
        <v>0</v>
      </c>
      <c r="AD27" s="152">
        <v>0</v>
      </c>
      <c r="AE27" s="154">
        <v>1868</v>
      </c>
      <c r="AF27" s="151">
        <v>715</v>
      </c>
      <c r="AG27" s="152">
        <v>2.1428571428571429E-2</v>
      </c>
      <c r="AH27" s="151">
        <v>600</v>
      </c>
      <c r="AI27" s="151">
        <v>790</v>
      </c>
      <c r="AJ27" s="152">
        <v>2.1428571428571429E-2</v>
      </c>
      <c r="AK27" s="152">
        <v>4.2857142857142859E-3</v>
      </c>
      <c r="AL27" s="154">
        <v>446</v>
      </c>
      <c r="AM27" s="151">
        <v>950</v>
      </c>
      <c r="AN27" s="152">
        <v>6.741573033707865E-2</v>
      </c>
      <c r="AO27" s="151">
        <v>790</v>
      </c>
      <c r="AP27" s="151">
        <v>1200</v>
      </c>
      <c r="AQ27" s="152">
        <v>5.5555555555555552E-2</v>
      </c>
      <c r="AR27" s="152">
        <v>1.111111111111111E-2</v>
      </c>
      <c r="AS27" s="218"/>
    </row>
    <row r="28" spans="1:45" ht="10.199999999999999" x14ac:dyDescent="0.2">
      <c r="A28" s="43" t="s">
        <v>17</v>
      </c>
      <c r="B28" s="43" t="s">
        <v>170</v>
      </c>
      <c r="C28" s="154">
        <v>39</v>
      </c>
      <c r="D28" s="151">
        <v>360</v>
      </c>
      <c r="E28" s="152">
        <v>0.2</v>
      </c>
      <c r="F28" s="151">
        <v>325</v>
      </c>
      <c r="G28" s="151">
        <v>400</v>
      </c>
      <c r="H28" s="152">
        <v>0.2</v>
      </c>
      <c r="I28" s="152">
        <v>0.04</v>
      </c>
      <c r="J28" s="154">
        <v>284</v>
      </c>
      <c r="K28" s="151">
        <v>395</v>
      </c>
      <c r="L28" s="152">
        <v>3.9473684210526314E-2</v>
      </c>
      <c r="M28" s="151">
        <v>360</v>
      </c>
      <c r="N28" s="151">
        <v>450</v>
      </c>
      <c r="O28" s="152">
        <v>3.9473684210526314E-2</v>
      </c>
      <c r="P28" s="152">
        <v>7.8947368421052634E-3</v>
      </c>
      <c r="Q28" s="154">
        <v>86</v>
      </c>
      <c r="R28" s="151">
        <v>550</v>
      </c>
      <c r="S28" s="152">
        <v>0.1111111111111111</v>
      </c>
      <c r="T28" s="151">
        <v>460</v>
      </c>
      <c r="U28" s="151">
        <v>625</v>
      </c>
      <c r="V28" s="152">
        <v>0.1</v>
      </c>
      <c r="W28" s="152">
        <v>0.02</v>
      </c>
      <c r="X28" s="154">
        <v>34</v>
      </c>
      <c r="Y28" s="151">
        <v>400</v>
      </c>
      <c r="Z28" s="152">
        <v>3.0927835051546393E-2</v>
      </c>
      <c r="AA28" s="151">
        <v>360</v>
      </c>
      <c r="AB28" s="151">
        <v>450</v>
      </c>
      <c r="AC28" s="152">
        <v>3.0927835051546393E-2</v>
      </c>
      <c r="AD28" s="152">
        <v>6.1855670103092789E-3</v>
      </c>
      <c r="AE28" s="154">
        <v>216</v>
      </c>
      <c r="AF28" s="151">
        <v>525</v>
      </c>
      <c r="AG28" s="152">
        <v>0.05</v>
      </c>
      <c r="AH28" s="151">
        <v>450</v>
      </c>
      <c r="AI28" s="151">
        <v>598</v>
      </c>
      <c r="AJ28" s="152">
        <v>9.6153846153846159E-3</v>
      </c>
      <c r="AK28" s="152">
        <v>1.9230769230769232E-3</v>
      </c>
      <c r="AL28" s="154">
        <v>168</v>
      </c>
      <c r="AM28" s="151">
        <v>700</v>
      </c>
      <c r="AN28" s="152">
        <v>2.9411764705882353E-2</v>
      </c>
      <c r="AO28" s="151">
        <v>598</v>
      </c>
      <c r="AP28" s="151">
        <v>900</v>
      </c>
      <c r="AQ28" s="152">
        <v>7.6923076923076927E-2</v>
      </c>
      <c r="AR28" s="152">
        <v>1.5384615384615385E-2</v>
      </c>
      <c r="AS28" s="218" t="s">
        <v>346</v>
      </c>
    </row>
    <row r="29" spans="1:45" ht="10.199999999999999" x14ac:dyDescent="0.2">
      <c r="A29" s="43"/>
      <c r="B29" s="43" t="s">
        <v>171</v>
      </c>
      <c r="C29" s="154">
        <v>107</v>
      </c>
      <c r="D29" s="151">
        <v>320</v>
      </c>
      <c r="E29" s="152">
        <v>2.2364217252396165E-2</v>
      </c>
      <c r="F29" s="151">
        <v>290</v>
      </c>
      <c r="G29" s="151">
        <v>340</v>
      </c>
      <c r="H29" s="152">
        <v>6.6666666666666666E-2</v>
      </c>
      <c r="I29" s="152">
        <v>1.3333333333333332E-2</v>
      </c>
      <c r="J29" s="154">
        <v>208</v>
      </c>
      <c r="K29" s="151">
        <v>380</v>
      </c>
      <c r="L29" s="152">
        <v>2.7027027027027029E-2</v>
      </c>
      <c r="M29" s="151">
        <v>350</v>
      </c>
      <c r="N29" s="151">
        <v>400</v>
      </c>
      <c r="O29" s="152">
        <v>5.5555555555555552E-2</v>
      </c>
      <c r="P29" s="152">
        <v>1.111111111111111E-2</v>
      </c>
      <c r="Q29" s="154">
        <v>68</v>
      </c>
      <c r="R29" s="151">
        <v>440</v>
      </c>
      <c r="S29" s="152">
        <v>6.5375302663438259E-2</v>
      </c>
      <c r="T29" s="151">
        <v>410</v>
      </c>
      <c r="U29" s="151">
        <v>510</v>
      </c>
      <c r="V29" s="152">
        <v>6.0240963855421686E-2</v>
      </c>
      <c r="W29" s="152">
        <v>1.2048192771084338E-2</v>
      </c>
      <c r="X29" s="154">
        <v>30</v>
      </c>
      <c r="Y29" s="151">
        <v>370</v>
      </c>
      <c r="Z29" s="152">
        <v>2.7777777777777776E-2</v>
      </c>
      <c r="AA29" s="151">
        <v>350</v>
      </c>
      <c r="AB29" s="151">
        <v>390</v>
      </c>
      <c r="AC29" s="152">
        <v>1.3698630136986301E-2</v>
      </c>
      <c r="AD29" s="152">
        <v>2.7397260273972603E-3</v>
      </c>
      <c r="AE29" s="154">
        <v>278</v>
      </c>
      <c r="AF29" s="151">
        <v>410</v>
      </c>
      <c r="AG29" s="152">
        <v>3.015075376884422E-2</v>
      </c>
      <c r="AH29" s="151">
        <v>375</v>
      </c>
      <c r="AI29" s="151">
        <v>493</v>
      </c>
      <c r="AJ29" s="152">
        <v>2.5000000000000001E-2</v>
      </c>
      <c r="AK29" s="152">
        <v>5.0000000000000001E-3</v>
      </c>
      <c r="AL29" s="154">
        <v>84</v>
      </c>
      <c r="AM29" s="151">
        <v>550</v>
      </c>
      <c r="AN29" s="152">
        <v>0.14583333333333334</v>
      </c>
      <c r="AO29" s="151">
        <v>493</v>
      </c>
      <c r="AP29" s="151">
        <v>645</v>
      </c>
      <c r="AQ29" s="152">
        <v>0.12244897959183673</v>
      </c>
      <c r="AR29" s="152">
        <v>2.4489795918367346E-2</v>
      </c>
      <c r="AS29" s="218" t="s">
        <v>346</v>
      </c>
    </row>
    <row r="30" spans="1:45" ht="10.199999999999999" x14ac:dyDescent="0.2">
      <c r="B30" s="43" t="s">
        <v>172</v>
      </c>
      <c r="C30" s="154">
        <v>437</v>
      </c>
      <c r="D30" s="151">
        <v>235</v>
      </c>
      <c r="E30" s="152">
        <v>2.1739130434782608E-2</v>
      </c>
      <c r="F30" s="151">
        <v>210</v>
      </c>
      <c r="G30" s="151">
        <v>290</v>
      </c>
      <c r="H30" s="152">
        <v>2.1739130434782608E-2</v>
      </c>
      <c r="I30" s="152">
        <v>4.3478260869565218E-3</v>
      </c>
      <c r="J30" s="154">
        <v>708</v>
      </c>
      <c r="K30" s="151">
        <v>380</v>
      </c>
      <c r="L30" s="152">
        <v>7.0422535211267609E-2</v>
      </c>
      <c r="M30" s="151">
        <v>340</v>
      </c>
      <c r="N30" s="151">
        <v>430</v>
      </c>
      <c r="O30" s="152">
        <v>5.5555555555555552E-2</v>
      </c>
      <c r="P30" s="152">
        <v>1.111111111111111E-2</v>
      </c>
      <c r="Q30" s="154">
        <v>204</v>
      </c>
      <c r="R30" s="151">
        <v>480</v>
      </c>
      <c r="S30" s="152">
        <v>4.3478260869565216E-2</v>
      </c>
      <c r="T30" s="151">
        <v>410</v>
      </c>
      <c r="U30" s="151">
        <v>550</v>
      </c>
      <c r="V30" s="152">
        <v>3.2258064516129031E-2</v>
      </c>
      <c r="W30" s="152">
        <v>6.4516129032258064E-3</v>
      </c>
      <c r="X30" s="154">
        <v>69</v>
      </c>
      <c r="Y30" s="151">
        <v>380</v>
      </c>
      <c r="Z30" s="152">
        <v>5.5555555555555552E-2</v>
      </c>
      <c r="AA30" s="151">
        <v>355</v>
      </c>
      <c r="AB30" s="151">
        <v>400</v>
      </c>
      <c r="AC30" s="152">
        <v>8.5714285714285715E-2</v>
      </c>
      <c r="AD30" s="152">
        <v>1.7142857142857144E-2</v>
      </c>
      <c r="AE30" s="154">
        <v>297</v>
      </c>
      <c r="AF30" s="151">
        <v>445</v>
      </c>
      <c r="AG30" s="152">
        <v>6.205250596658711E-2</v>
      </c>
      <c r="AH30" s="151">
        <v>395</v>
      </c>
      <c r="AI30" s="151">
        <v>470</v>
      </c>
      <c r="AJ30" s="152">
        <v>3.4883720930232558E-2</v>
      </c>
      <c r="AK30" s="152">
        <v>6.9767441860465115E-3</v>
      </c>
      <c r="AL30" s="154">
        <v>122</v>
      </c>
      <c r="AM30" s="151">
        <v>560</v>
      </c>
      <c r="AN30" s="152">
        <v>6.6666666666666666E-2</v>
      </c>
      <c r="AO30" s="151">
        <v>470</v>
      </c>
      <c r="AP30" s="151">
        <v>650</v>
      </c>
      <c r="AQ30" s="152">
        <v>2.1897810218978103E-2</v>
      </c>
      <c r="AR30" s="152">
        <v>4.3795620437956208E-3</v>
      </c>
      <c r="AS30" s="218" t="s">
        <v>346</v>
      </c>
    </row>
    <row r="31" spans="1:45" ht="10.199999999999999" x14ac:dyDescent="0.2">
      <c r="B31" s="43" t="s">
        <v>173</v>
      </c>
      <c r="C31" s="154">
        <v>104</v>
      </c>
      <c r="D31" s="151">
        <v>350</v>
      </c>
      <c r="E31" s="152">
        <v>0</v>
      </c>
      <c r="F31" s="151">
        <v>333</v>
      </c>
      <c r="G31" s="151">
        <v>370</v>
      </c>
      <c r="H31" s="152">
        <v>0</v>
      </c>
      <c r="I31" s="152">
        <v>0</v>
      </c>
      <c r="J31" s="154">
        <v>332</v>
      </c>
      <c r="K31" s="151">
        <v>400</v>
      </c>
      <c r="L31" s="152">
        <v>2.564102564102564E-2</v>
      </c>
      <c r="M31" s="151">
        <v>360</v>
      </c>
      <c r="N31" s="151">
        <v>450</v>
      </c>
      <c r="O31" s="152">
        <v>1.2658227848101266E-2</v>
      </c>
      <c r="P31" s="152">
        <v>2.5316455696202532E-3</v>
      </c>
      <c r="Q31" s="154">
        <v>179</v>
      </c>
      <c r="R31" s="151">
        <v>480</v>
      </c>
      <c r="S31" s="152">
        <v>6.6666666666666666E-2</v>
      </c>
      <c r="T31" s="151">
        <v>420</v>
      </c>
      <c r="U31" s="151">
        <v>530</v>
      </c>
      <c r="V31" s="152">
        <v>4.3478260869565216E-2</v>
      </c>
      <c r="W31" s="152">
        <v>8.6956521739130436E-3</v>
      </c>
      <c r="X31" s="154">
        <v>30</v>
      </c>
      <c r="Y31" s="151">
        <v>363</v>
      </c>
      <c r="Z31" s="152">
        <v>3.7142857142857144E-2</v>
      </c>
      <c r="AA31" s="151">
        <v>350</v>
      </c>
      <c r="AB31" s="151">
        <v>380</v>
      </c>
      <c r="AC31" s="152">
        <v>3.7142857142857144E-2</v>
      </c>
      <c r="AD31" s="152">
        <v>7.4285714285714285E-3</v>
      </c>
      <c r="AE31" s="154">
        <v>412</v>
      </c>
      <c r="AF31" s="151">
        <v>440</v>
      </c>
      <c r="AG31" s="152">
        <v>4.7619047619047616E-2</v>
      </c>
      <c r="AH31" s="151">
        <v>400</v>
      </c>
      <c r="AI31" s="151">
        <v>475</v>
      </c>
      <c r="AJ31" s="152">
        <v>2.564102564102564E-2</v>
      </c>
      <c r="AK31" s="152">
        <v>5.1282051282051282E-3</v>
      </c>
      <c r="AL31" s="154">
        <v>321</v>
      </c>
      <c r="AM31" s="151">
        <v>530</v>
      </c>
      <c r="AN31" s="152">
        <v>1.338432122370937E-2</v>
      </c>
      <c r="AO31" s="151">
        <v>475</v>
      </c>
      <c r="AP31" s="151">
        <v>600</v>
      </c>
      <c r="AQ31" s="152">
        <v>0</v>
      </c>
      <c r="AR31" s="152">
        <v>0</v>
      </c>
      <c r="AS31" s="218" t="s">
        <v>346</v>
      </c>
    </row>
    <row r="32" spans="1:45" ht="10.199999999999999" x14ac:dyDescent="0.2">
      <c r="B32" s="43" t="s">
        <v>174</v>
      </c>
      <c r="C32" s="154">
        <v>244</v>
      </c>
      <c r="D32" s="151">
        <v>220</v>
      </c>
      <c r="E32" s="152">
        <v>0</v>
      </c>
      <c r="F32" s="151">
        <v>213</v>
      </c>
      <c r="G32" s="151">
        <v>250</v>
      </c>
      <c r="H32" s="152">
        <v>2.3255813953488372E-2</v>
      </c>
      <c r="I32" s="152">
        <v>4.6511627906976744E-3</v>
      </c>
      <c r="J32" s="154">
        <v>190</v>
      </c>
      <c r="K32" s="151">
        <v>400</v>
      </c>
      <c r="L32" s="152">
        <v>1.2658227848101266E-2</v>
      </c>
      <c r="M32" s="151">
        <v>370</v>
      </c>
      <c r="N32" s="151">
        <v>435</v>
      </c>
      <c r="O32" s="152">
        <v>1.2658227848101266E-2</v>
      </c>
      <c r="P32" s="152">
        <v>2.5316455696202532E-3</v>
      </c>
      <c r="Q32" s="154">
        <v>155</v>
      </c>
      <c r="R32" s="151">
        <v>535</v>
      </c>
      <c r="S32" s="152">
        <v>0.11458333333333333</v>
      </c>
      <c r="T32" s="151">
        <v>460</v>
      </c>
      <c r="U32" s="151">
        <v>600</v>
      </c>
      <c r="V32" s="152">
        <v>8.5192697768762676E-2</v>
      </c>
      <c r="W32" s="152">
        <v>1.7038539553752535E-2</v>
      </c>
      <c r="X32" s="154">
        <v>70</v>
      </c>
      <c r="Y32" s="151">
        <v>390</v>
      </c>
      <c r="Z32" s="152">
        <v>-2.0100502512562814E-2</v>
      </c>
      <c r="AA32" s="151">
        <v>360</v>
      </c>
      <c r="AB32" s="151">
        <v>430</v>
      </c>
      <c r="AC32" s="152">
        <v>5.1546391752577319E-3</v>
      </c>
      <c r="AD32" s="152">
        <v>1.0309278350515464E-3</v>
      </c>
      <c r="AE32" s="154">
        <v>285</v>
      </c>
      <c r="AF32" s="151">
        <v>450</v>
      </c>
      <c r="AG32" s="152">
        <v>2.2727272727272728E-2</v>
      </c>
      <c r="AH32" s="151">
        <v>400</v>
      </c>
      <c r="AI32" s="151">
        <v>490</v>
      </c>
      <c r="AJ32" s="152">
        <v>0</v>
      </c>
      <c r="AK32" s="152">
        <v>0</v>
      </c>
      <c r="AL32" s="154">
        <v>114</v>
      </c>
      <c r="AM32" s="151">
        <v>600</v>
      </c>
      <c r="AN32" s="152">
        <v>5.2631578947368418E-2</v>
      </c>
      <c r="AO32" s="151">
        <v>490</v>
      </c>
      <c r="AP32" s="151">
        <v>700</v>
      </c>
      <c r="AQ32" s="152">
        <v>3.4482758620689655E-2</v>
      </c>
      <c r="AR32" s="152">
        <v>6.8965517241379309E-3</v>
      </c>
      <c r="AS32" s="218" t="s">
        <v>346</v>
      </c>
    </row>
    <row r="33" spans="1:45" ht="10.199999999999999" x14ac:dyDescent="0.2">
      <c r="B33" s="43" t="s">
        <v>175</v>
      </c>
      <c r="C33" s="154">
        <v>341</v>
      </c>
      <c r="D33" s="151">
        <v>330</v>
      </c>
      <c r="E33" s="152">
        <v>0.1</v>
      </c>
      <c r="F33" s="151">
        <v>280</v>
      </c>
      <c r="G33" s="151">
        <v>370</v>
      </c>
      <c r="H33" s="152">
        <v>0.1</v>
      </c>
      <c r="I33" s="152">
        <v>0.02</v>
      </c>
      <c r="J33" s="154">
        <v>774</v>
      </c>
      <c r="K33" s="151">
        <v>405</v>
      </c>
      <c r="L33" s="152">
        <v>2.5316455696202531E-2</v>
      </c>
      <c r="M33" s="151">
        <v>370</v>
      </c>
      <c r="N33" s="151">
        <v>450</v>
      </c>
      <c r="O33" s="152">
        <v>1.2500000000000001E-2</v>
      </c>
      <c r="P33" s="152">
        <v>2.5000000000000001E-3</v>
      </c>
      <c r="Q33" s="154">
        <v>153</v>
      </c>
      <c r="R33" s="151">
        <v>550</v>
      </c>
      <c r="S33" s="152">
        <v>2.8037383177570093E-2</v>
      </c>
      <c r="T33" s="151">
        <v>490</v>
      </c>
      <c r="U33" s="151">
        <v>660</v>
      </c>
      <c r="V33" s="152">
        <v>3.1894934333958722E-2</v>
      </c>
      <c r="W33" s="152">
        <v>6.378986866791744E-3</v>
      </c>
      <c r="X33" s="154">
        <v>61</v>
      </c>
      <c r="Y33" s="151">
        <v>480</v>
      </c>
      <c r="Z33" s="152">
        <v>3.6717062634989202E-2</v>
      </c>
      <c r="AA33" s="151">
        <v>430</v>
      </c>
      <c r="AB33" s="151">
        <v>500</v>
      </c>
      <c r="AC33" s="152">
        <v>3.6717062634989202E-2</v>
      </c>
      <c r="AD33" s="152">
        <v>7.34341252699784E-3</v>
      </c>
      <c r="AE33" s="154">
        <v>225</v>
      </c>
      <c r="AF33" s="151">
        <v>625</v>
      </c>
      <c r="AG33" s="152">
        <v>3.3057851239669422E-2</v>
      </c>
      <c r="AH33" s="151">
        <v>525</v>
      </c>
      <c r="AI33" s="151">
        <v>710</v>
      </c>
      <c r="AJ33" s="152">
        <v>-2.037617554858934E-2</v>
      </c>
      <c r="AK33" s="152">
        <v>-4.0752351097178684E-3</v>
      </c>
      <c r="AL33" s="154">
        <v>181</v>
      </c>
      <c r="AM33" s="151">
        <v>850</v>
      </c>
      <c r="AN33" s="152">
        <v>0</v>
      </c>
      <c r="AO33" s="151">
        <v>710</v>
      </c>
      <c r="AP33" s="151">
        <v>1000</v>
      </c>
      <c r="AQ33" s="152">
        <v>0</v>
      </c>
      <c r="AR33" s="152">
        <v>0</v>
      </c>
      <c r="AS33" s="218" t="s">
        <v>346</v>
      </c>
    </row>
    <row r="34" spans="1:45" ht="10.199999999999999" x14ac:dyDescent="0.2">
      <c r="B34" s="43" t="s">
        <v>176</v>
      </c>
      <c r="C34" s="154">
        <v>20</v>
      </c>
      <c r="D34" s="151">
        <v>350</v>
      </c>
      <c r="E34" s="152">
        <v>-5.4054054054054057E-2</v>
      </c>
      <c r="F34" s="151">
        <v>308</v>
      </c>
      <c r="G34" s="151">
        <v>390</v>
      </c>
      <c r="H34" s="152">
        <v>-2.7777777777777776E-2</v>
      </c>
      <c r="I34" s="152">
        <v>-5.5555555555555549E-3</v>
      </c>
      <c r="J34" s="154">
        <v>340</v>
      </c>
      <c r="K34" s="151">
        <v>395</v>
      </c>
      <c r="L34" s="152">
        <v>1.282051282051282E-2</v>
      </c>
      <c r="M34" s="151">
        <v>360</v>
      </c>
      <c r="N34" s="151">
        <v>430</v>
      </c>
      <c r="O34" s="152">
        <v>1.282051282051282E-2</v>
      </c>
      <c r="P34" s="152">
        <v>2.5641025641025641E-3</v>
      </c>
      <c r="Q34" s="154">
        <v>64</v>
      </c>
      <c r="R34" s="151">
        <v>514</v>
      </c>
      <c r="S34" s="152">
        <v>-1.532567049808429E-2</v>
      </c>
      <c r="T34" s="151">
        <v>450</v>
      </c>
      <c r="U34" s="151">
        <v>620</v>
      </c>
      <c r="V34" s="152">
        <v>3.4205231388329982E-2</v>
      </c>
      <c r="W34" s="152">
        <v>6.841046277665996E-3</v>
      </c>
      <c r="X34" s="154">
        <v>38</v>
      </c>
      <c r="Y34" s="151">
        <v>423</v>
      </c>
      <c r="Z34" s="152">
        <v>-4.9438202247191011E-2</v>
      </c>
      <c r="AA34" s="151">
        <v>375</v>
      </c>
      <c r="AB34" s="151">
        <v>465</v>
      </c>
      <c r="AC34" s="152">
        <v>0</v>
      </c>
      <c r="AD34" s="152">
        <v>0</v>
      </c>
      <c r="AE34" s="154">
        <v>117</v>
      </c>
      <c r="AF34" s="151">
        <v>600</v>
      </c>
      <c r="AG34" s="152">
        <v>4.3478260869565216E-2</v>
      </c>
      <c r="AH34" s="151">
        <v>540</v>
      </c>
      <c r="AI34" s="151">
        <v>650</v>
      </c>
      <c r="AJ34" s="152">
        <v>9.0909090909090912E-2</v>
      </c>
      <c r="AK34" s="152">
        <v>1.8181818181818181E-2</v>
      </c>
      <c r="AL34" s="154">
        <v>79</v>
      </c>
      <c r="AM34" s="151">
        <v>850</v>
      </c>
      <c r="AN34" s="152">
        <v>7.5949367088607597E-2</v>
      </c>
      <c r="AO34" s="151">
        <v>650</v>
      </c>
      <c r="AP34" s="151">
        <v>1100</v>
      </c>
      <c r="AQ34" s="152">
        <v>6.25E-2</v>
      </c>
      <c r="AR34" s="152">
        <v>1.2500000000000001E-2</v>
      </c>
      <c r="AS34" s="218" t="s">
        <v>346</v>
      </c>
    </row>
    <row r="35" spans="1:45" ht="10.199999999999999" x14ac:dyDescent="0.2">
      <c r="B35" s="43" t="s">
        <v>177</v>
      </c>
      <c r="C35" s="154">
        <v>47</v>
      </c>
      <c r="D35" s="151">
        <v>310</v>
      </c>
      <c r="E35" s="152">
        <v>6.8965517241379309E-2</v>
      </c>
      <c r="F35" s="151">
        <v>260</v>
      </c>
      <c r="G35" s="151">
        <v>350</v>
      </c>
      <c r="H35" s="152">
        <v>-6.0606060606060608E-2</v>
      </c>
      <c r="I35" s="152">
        <v>-1.2121212121212121E-2</v>
      </c>
      <c r="J35" s="154">
        <v>295</v>
      </c>
      <c r="K35" s="151">
        <v>360</v>
      </c>
      <c r="L35" s="152">
        <v>2.8571428571428571E-2</v>
      </c>
      <c r="M35" s="151">
        <v>330</v>
      </c>
      <c r="N35" s="151">
        <v>400</v>
      </c>
      <c r="O35" s="152">
        <v>1.1235955056179775E-2</v>
      </c>
      <c r="P35" s="152">
        <v>2.2471910112359548E-3</v>
      </c>
      <c r="Q35" s="154">
        <v>184</v>
      </c>
      <c r="R35" s="151">
        <v>483</v>
      </c>
      <c r="S35" s="152">
        <v>7.3333333333333334E-2</v>
      </c>
      <c r="T35" s="151">
        <v>423</v>
      </c>
      <c r="U35" s="151">
        <v>550</v>
      </c>
      <c r="V35" s="152">
        <v>7.3333333333333334E-2</v>
      </c>
      <c r="W35" s="152">
        <v>1.4666666666666666E-2</v>
      </c>
      <c r="X35" s="154">
        <v>61</v>
      </c>
      <c r="Y35" s="151">
        <v>380</v>
      </c>
      <c r="Z35" s="152">
        <v>5.5555555555555552E-2</v>
      </c>
      <c r="AA35" s="151">
        <v>350</v>
      </c>
      <c r="AB35" s="151">
        <v>400</v>
      </c>
      <c r="AC35" s="152">
        <v>1.3333333333333334E-2</v>
      </c>
      <c r="AD35" s="152">
        <v>2.666666666666667E-3</v>
      </c>
      <c r="AE35" s="154">
        <v>274</v>
      </c>
      <c r="AF35" s="151">
        <v>430</v>
      </c>
      <c r="AG35" s="152">
        <v>7.4999999999999997E-2</v>
      </c>
      <c r="AH35" s="151">
        <v>385</v>
      </c>
      <c r="AI35" s="151">
        <v>450</v>
      </c>
      <c r="AJ35" s="152">
        <v>3.614457831325301E-2</v>
      </c>
      <c r="AK35" s="152">
        <v>7.2289156626506017E-3</v>
      </c>
      <c r="AL35" s="154">
        <v>45</v>
      </c>
      <c r="AM35" s="151">
        <v>580</v>
      </c>
      <c r="AN35" s="152">
        <v>0.17171717171717171</v>
      </c>
      <c r="AO35" s="151">
        <v>450</v>
      </c>
      <c r="AP35" s="151">
        <v>640</v>
      </c>
      <c r="AQ35" s="152">
        <v>0.15308151093439365</v>
      </c>
      <c r="AR35" s="152">
        <v>3.0616302186878729E-2</v>
      </c>
      <c r="AS35" s="218" t="s">
        <v>346</v>
      </c>
    </row>
    <row r="36" spans="1:45" ht="10.199999999999999" x14ac:dyDescent="0.2">
      <c r="B36" s="43" t="s">
        <v>178</v>
      </c>
      <c r="C36" s="154">
        <v>431</v>
      </c>
      <c r="D36" s="151">
        <v>275</v>
      </c>
      <c r="E36" s="152">
        <v>0.14583333333333334</v>
      </c>
      <c r="F36" s="151">
        <v>240</v>
      </c>
      <c r="G36" s="151">
        <v>320</v>
      </c>
      <c r="H36" s="152">
        <v>0.1</v>
      </c>
      <c r="I36" s="152">
        <v>0.02</v>
      </c>
      <c r="J36" s="154">
        <v>684</v>
      </c>
      <c r="K36" s="151">
        <v>360</v>
      </c>
      <c r="L36" s="152">
        <v>2.8571428571428571E-2</v>
      </c>
      <c r="M36" s="151">
        <v>330</v>
      </c>
      <c r="N36" s="151">
        <v>380</v>
      </c>
      <c r="O36" s="152">
        <v>2.8571428571428571E-2</v>
      </c>
      <c r="P36" s="152">
        <v>5.7142857142857143E-3</v>
      </c>
      <c r="Q36" s="154">
        <v>307</v>
      </c>
      <c r="R36" s="151">
        <v>430</v>
      </c>
      <c r="S36" s="152">
        <v>4.878048780487805E-2</v>
      </c>
      <c r="T36" s="151">
        <v>390</v>
      </c>
      <c r="U36" s="151">
        <v>480</v>
      </c>
      <c r="V36" s="152">
        <v>3.614457831325301E-2</v>
      </c>
      <c r="W36" s="152">
        <v>7.2289156626506017E-3</v>
      </c>
      <c r="X36" s="154">
        <v>44</v>
      </c>
      <c r="Y36" s="151">
        <v>368</v>
      </c>
      <c r="Z36" s="152">
        <v>6.6666666666666666E-2</v>
      </c>
      <c r="AA36" s="151">
        <v>348</v>
      </c>
      <c r="AB36" s="151">
        <v>390</v>
      </c>
      <c r="AC36" s="152">
        <v>2.2222222222222223E-2</v>
      </c>
      <c r="AD36" s="152">
        <v>4.4444444444444444E-3</v>
      </c>
      <c r="AE36" s="154">
        <v>241</v>
      </c>
      <c r="AF36" s="151">
        <v>400</v>
      </c>
      <c r="AG36" s="152">
        <v>5.2631578947368418E-2</v>
      </c>
      <c r="AH36" s="151">
        <v>370</v>
      </c>
      <c r="AI36" s="151">
        <v>440</v>
      </c>
      <c r="AJ36" s="152">
        <v>2.564102564102564E-2</v>
      </c>
      <c r="AK36" s="152">
        <v>5.1282051282051282E-3</v>
      </c>
      <c r="AL36" s="154">
        <v>88</v>
      </c>
      <c r="AM36" s="151">
        <v>520</v>
      </c>
      <c r="AN36" s="152">
        <v>9.4736842105263161E-2</v>
      </c>
      <c r="AO36" s="151">
        <v>440</v>
      </c>
      <c r="AP36" s="151">
        <v>580</v>
      </c>
      <c r="AQ36" s="152">
        <v>0.10638297872340426</v>
      </c>
      <c r="AR36" s="152">
        <v>2.1276595744680851E-2</v>
      </c>
      <c r="AS36" s="218" t="s">
        <v>346</v>
      </c>
    </row>
    <row r="37" spans="1:45" ht="10.199999999999999" x14ac:dyDescent="0.2">
      <c r="B37" s="43" t="s">
        <v>179</v>
      </c>
      <c r="C37" s="154">
        <v>26</v>
      </c>
      <c r="D37" s="151">
        <v>368</v>
      </c>
      <c r="E37" s="152">
        <v>5.1428571428571428E-2</v>
      </c>
      <c r="F37" s="151">
        <v>350</v>
      </c>
      <c r="G37" s="151">
        <v>395</v>
      </c>
      <c r="H37" s="152">
        <v>8.8757396449704137E-2</v>
      </c>
      <c r="I37" s="152">
        <v>1.7751479289940829E-2</v>
      </c>
      <c r="J37" s="154">
        <v>218</v>
      </c>
      <c r="K37" s="151">
        <v>398</v>
      </c>
      <c r="L37" s="152">
        <v>0.10555555555555556</v>
      </c>
      <c r="M37" s="151">
        <v>350</v>
      </c>
      <c r="N37" s="151">
        <v>450</v>
      </c>
      <c r="O37" s="152">
        <v>9.0410958904109592E-2</v>
      </c>
      <c r="P37" s="152">
        <v>1.8082191780821918E-2</v>
      </c>
      <c r="Q37" s="154">
        <v>176</v>
      </c>
      <c r="R37" s="151">
        <v>450</v>
      </c>
      <c r="S37" s="152">
        <v>4.6511627906976744E-2</v>
      </c>
      <c r="T37" s="151">
        <v>420</v>
      </c>
      <c r="U37" s="151">
        <v>520</v>
      </c>
      <c r="V37" s="152">
        <v>0</v>
      </c>
      <c r="W37" s="152">
        <v>0</v>
      </c>
      <c r="X37" s="154">
        <v>14</v>
      </c>
      <c r="Y37" s="151">
        <v>380</v>
      </c>
      <c r="Z37" s="152">
        <v>8.5714285714285715E-2</v>
      </c>
      <c r="AA37" s="151">
        <v>330</v>
      </c>
      <c r="AB37" s="151">
        <v>410</v>
      </c>
      <c r="AC37" s="152">
        <v>4.1095890410958902E-2</v>
      </c>
      <c r="AD37" s="152">
        <v>8.21917808219178E-3</v>
      </c>
      <c r="AE37" s="154">
        <v>273</v>
      </c>
      <c r="AF37" s="151">
        <v>440</v>
      </c>
      <c r="AG37" s="152">
        <v>4.7619047619047616E-2</v>
      </c>
      <c r="AH37" s="151">
        <v>400</v>
      </c>
      <c r="AI37" s="151">
        <v>480</v>
      </c>
      <c r="AJ37" s="152">
        <v>2.3255813953488372E-2</v>
      </c>
      <c r="AK37" s="152">
        <v>4.6511627906976744E-3</v>
      </c>
      <c r="AL37" s="154">
        <v>179</v>
      </c>
      <c r="AM37" s="151">
        <v>550</v>
      </c>
      <c r="AN37" s="152">
        <v>5.7692307692307696E-2</v>
      </c>
      <c r="AO37" s="151">
        <v>480</v>
      </c>
      <c r="AP37" s="151">
        <v>600</v>
      </c>
      <c r="AQ37" s="152">
        <v>5.7692307692307696E-2</v>
      </c>
      <c r="AR37" s="152">
        <v>1.1538461538461539E-2</v>
      </c>
      <c r="AS37" s="218" t="s">
        <v>346</v>
      </c>
    </row>
    <row r="38" spans="1:45" ht="10.199999999999999" x14ac:dyDescent="0.2">
      <c r="B38" s="43" t="s">
        <v>180</v>
      </c>
      <c r="C38" s="154">
        <v>419</v>
      </c>
      <c r="D38" s="151">
        <v>340</v>
      </c>
      <c r="E38" s="152">
        <v>0.13333333333333333</v>
      </c>
      <c r="F38" s="151">
        <v>255</v>
      </c>
      <c r="G38" s="151">
        <v>380</v>
      </c>
      <c r="H38" s="152">
        <v>0.13333333333333333</v>
      </c>
      <c r="I38" s="152">
        <v>2.6666666666666665E-2</v>
      </c>
      <c r="J38" s="154">
        <v>520</v>
      </c>
      <c r="K38" s="151">
        <v>420</v>
      </c>
      <c r="L38" s="152">
        <v>7.6923076923076927E-2</v>
      </c>
      <c r="M38" s="151">
        <v>380</v>
      </c>
      <c r="N38" s="151">
        <v>490</v>
      </c>
      <c r="O38" s="152">
        <v>6.3291139240506333E-2</v>
      </c>
      <c r="P38" s="152">
        <v>1.2658227848101267E-2</v>
      </c>
      <c r="Q38" s="154">
        <v>67</v>
      </c>
      <c r="R38" s="151">
        <v>565</v>
      </c>
      <c r="S38" s="152">
        <v>2.7272727272727271E-2</v>
      </c>
      <c r="T38" s="151">
        <v>495</v>
      </c>
      <c r="U38" s="151">
        <v>665</v>
      </c>
      <c r="V38" s="152">
        <v>6.6037735849056603E-2</v>
      </c>
      <c r="W38" s="152">
        <v>1.3207547169811321E-2</v>
      </c>
      <c r="X38" s="154">
        <v>54</v>
      </c>
      <c r="Y38" s="151">
        <v>523</v>
      </c>
      <c r="Z38" s="152">
        <v>2.5490196078431372E-2</v>
      </c>
      <c r="AA38" s="151">
        <v>460</v>
      </c>
      <c r="AB38" s="151">
        <v>600</v>
      </c>
      <c r="AC38" s="152">
        <v>6.7346938775510207E-2</v>
      </c>
      <c r="AD38" s="152">
        <v>1.3469387755102041E-2</v>
      </c>
      <c r="AE38" s="154">
        <v>79</v>
      </c>
      <c r="AF38" s="151">
        <v>680</v>
      </c>
      <c r="AG38" s="152">
        <v>4.6153846153846156E-2</v>
      </c>
      <c r="AH38" s="151">
        <v>580</v>
      </c>
      <c r="AI38" s="151">
        <v>850</v>
      </c>
      <c r="AJ38" s="152">
        <v>4.6153846153846156E-2</v>
      </c>
      <c r="AK38" s="152">
        <v>9.2307692307692316E-3</v>
      </c>
      <c r="AL38" s="154">
        <v>30</v>
      </c>
      <c r="AM38" s="151">
        <v>959</v>
      </c>
      <c r="AN38" s="152">
        <v>6.5555555555555561E-2</v>
      </c>
      <c r="AO38" s="151">
        <v>850</v>
      </c>
      <c r="AP38" s="151">
        <v>1100</v>
      </c>
      <c r="AQ38" s="152">
        <v>-0.10790697674418605</v>
      </c>
      <c r="AR38" s="152">
        <v>-2.1581395348837209E-2</v>
      </c>
      <c r="AS38" s="218" t="s">
        <v>346</v>
      </c>
    </row>
    <row r="39" spans="1:45" ht="10.199999999999999" x14ac:dyDescent="0.2">
      <c r="B39" s="43" t="s">
        <v>181</v>
      </c>
      <c r="C39" s="154">
        <v>74</v>
      </c>
      <c r="D39" s="151">
        <v>368</v>
      </c>
      <c r="E39" s="152">
        <v>-5.4054054054054057E-3</v>
      </c>
      <c r="F39" s="151">
        <v>335</v>
      </c>
      <c r="G39" s="151">
        <v>390</v>
      </c>
      <c r="H39" s="152">
        <v>2.2222222222222223E-2</v>
      </c>
      <c r="I39" s="152">
        <v>4.4444444444444444E-3</v>
      </c>
      <c r="J39" s="154">
        <v>210</v>
      </c>
      <c r="K39" s="151">
        <v>383</v>
      </c>
      <c r="L39" s="152">
        <v>2.1333333333333333E-2</v>
      </c>
      <c r="M39" s="151">
        <v>350</v>
      </c>
      <c r="N39" s="151">
        <v>420</v>
      </c>
      <c r="O39" s="152">
        <v>2.1333333333333333E-2</v>
      </c>
      <c r="P39" s="152">
        <v>4.2666666666666669E-3</v>
      </c>
      <c r="Q39" s="154">
        <v>254</v>
      </c>
      <c r="R39" s="151">
        <v>455</v>
      </c>
      <c r="S39" s="152">
        <v>1.1111111111111112E-2</v>
      </c>
      <c r="T39" s="151">
        <v>405</v>
      </c>
      <c r="U39" s="151">
        <v>510</v>
      </c>
      <c r="V39" s="152">
        <v>1.1111111111111112E-2</v>
      </c>
      <c r="W39" s="152">
        <v>2.2222222222222222E-3</v>
      </c>
      <c r="X39" s="154">
        <v>24</v>
      </c>
      <c r="Y39" s="151">
        <v>350</v>
      </c>
      <c r="Z39" s="152">
        <v>-4.1095890410958902E-2</v>
      </c>
      <c r="AA39" s="151">
        <v>330</v>
      </c>
      <c r="AB39" s="151">
        <v>385</v>
      </c>
      <c r="AC39" s="152">
        <v>-2.7777777777777776E-2</v>
      </c>
      <c r="AD39" s="152">
        <v>-5.5555555555555549E-3</v>
      </c>
      <c r="AE39" s="154">
        <v>705</v>
      </c>
      <c r="AF39" s="151">
        <v>420</v>
      </c>
      <c r="AG39" s="152">
        <v>0.05</v>
      </c>
      <c r="AH39" s="151">
        <v>385</v>
      </c>
      <c r="AI39" s="151">
        <v>450</v>
      </c>
      <c r="AJ39" s="152">
        <v>2.4390243902439025E-2</v>
      </c>
      <c r="AK39" s="152">
        <v>4.8780487804878049E-3</v>
      </c>
      <c r="AL39" s="154">
        <v>430</v>
      </c>
      <c r="AM39" s="151">
        <v>500</v>
      </c>
      <c r="AN39" s="152">
        <v>5.2631578947368418E-2</v>
      </c>
      <c r="AO39" s="151">
        <v>450</v>
      </c>
      <c r="AP39" s="151">
        <v>565</v>
      </c>
      <c r="AQ39" s="152">
        <v>4.1666666666666664E-2</v>
      </c>
      <c r="AR39" s="152">
        <v>8.3333333333333332E-3</v>
      </c>
      <c r="AS39" s="218" t="s">
        <v>346</v>
      </c>
    </row>
    <row r="40" spans="1:45" ht="10.199999999999999" x14ac:dyDescent="0.2">
      <c r="B40" s="43" t="s">
        <v>182</v>
      </c>
      <c r="C40" s="154">
        <v>1083</v>
      </c>
      <c r="D40" s="151">
        <v>290</v>
      </c>
      <c r="E40" s="152">
        <v>0</v>
      </c>
      <c r="F40" s="151">
        <v>255</v>
      </c>
      <c r="G40" s="151">
        <v>350</v>
      </c>
      <c r="H40" s="152">
        <v>0</v>
      </c>
      <c r="I40" s="152">
        <v>0</v>
      </c>
      <c r="J40" s="154">
        <v>884</v>
      </c>
      <c r="K40" s="151">
        <v>410</v>
      </c>
      <c r="L40" s="152">
        <v>2.5000000000000001E-2</v>
      </c>
      <c r="M40" s="151">
        <v>370</v>
      </c>
      <c r="N40" s="151">
        <v>473</v>
      </c>
      <c r="O40" s="152">
        <v>2.5000000000000001E-2</v>
      </c>
      <c r="P40" s="152">
        <v>5.0000000000000001E-3</v>
      </c>
      <c r="Q40" s="154">
        <v>95</v>
      </c>
      <c r="R40" s="151">
        <v>580</v>
      </c>
      <c r="S40" s="152">
        <v>3.4602076124567475E-3</v>
      </c>
      <c r="T40" s="151">
        <v>500</v>
      </c>
      <c r="U40" s="151">
        <v>700</v>
      </c>
      <c r="V40" s="152">
        <v>-2.5210084033613446E-2</v>
      </c>
      <c r="W40" s="152">
        <v>-5.0420168067226894E-3</v>
      </c>
      <c r="X40" s="154">
        <v>57</v>
      </c>
      <c r="Y40" s="151">
        <v>529</v>
      </c>
      <c r="Z40" s="152">
        <v>-2.5782688766114181E-2</v>
      </c>
      <c r="AA40" s="151">
        <v>470</v>
      </c>
      <c r="AB40" s="151">
        <v>575</v>
      </c>
      <c r="AC40" s="152">
        <v>-3.8181818181818185E-2</v>
      </c>
      <c r="AD40" s="152">
        <v>-7.6363636363636373E-3</v>
      </c>
      <c r="AE40" s="154">
        <v>92</v>
      </c>
      <c r="AF40" s="151">
        <v>713</v>
      </c>
      <c r="AG40" s="152">
        <v>9.6923076923076917E-2</v>
      </c>
      <c r="AH40" s="151">
        <v>600</v>
      </c>
      <c r="AI40" s="151">
        <v>830</v>
      </c>
      <c r="AJ40" s="152">
        <v>5.6296296296296296E-2</v>
      </c>
      <c r="AK40" s="152">
        <v>1.1259259259259259E-2</v>
      </c>
      <c r="AL40" s="154">
        <v>41</v>
      </c>
      <c r="AM40" s="151">
        <v>1000</v>
      </c>
      <c r="AN40" s="152">
        <v>4.1666666666666664E-2</v>
      </c>
      <c r="AO40" s="151">
        <v>830</v>
      </c>
      <c r="AP40" s="151">
        <v>1300</v>
      </c>
      <c r="AQ40" s="152">
        <v>0.15874855156431056</v>
      </c>
      <c r="AR40" s="152">
        <v>3.1749710312862112E-2</v>
      </c>
      <c r="AS40" s="218" t="s">
        <v>346</v>
      </c>
    </row>
    <row r="41" spans="1:45" ht="10.199999999999999" x14ac:dyDescent="0.2">
      <c r="B41" s="43" t="s">
        <v>183</v>
      </c>
      <c r="C41" s="154">
        <v>82</v>
      </c>
      <c r="D41" s="151">
        <v>360</v>
      </c>
      <c r="E41" s="152">
        <v>2.8571428571428571E-2</v>
      </c>
      <c r="F41" s="151">
        <v>315</v>
      </c>
      <c r="G41" s="151">
        <v>390</v>
      </c>
      <c r="H41" s="152">
        <v>2.8571428571428571E-2</v>
      </c>
      <c r="I41" s="152">
        <v>5.7142857142857143E-3</v>
      </c>
      <c r="J41" s="154">
        <v>537</v>
      </c>
      <c r="K41" s="151">
        <v>400</v>
      </c>
      <c r="L41" s="152">
        <v>5.2631578947368418E-2</v>
      </c>
      <c r="M41" s="151">
        <v>365</v>
      </c>
      <c r="N41" s="151">
        <v>460</v>
      </c>
      <c r="O41" s="152">
        <v>2.564102564102564E-2</v>
      </c>
      <c r="P41" s="152">
        <v>5.1282051282051282E-3</v>
      </c>
      <c r="Q41" s="154">
        <v>141</v>
      </c>
      <c r="R41" s="151">
        <v>540</v>
      </c>
      <c r="S41" s="152">
        <v>1.8867924528301886E-2</v>
      </c>
      <c r="T41" s="151">
        <v>480</v>
      </c>
      <c r="U41" s="151">
        <v>610</v>
      </c>
      <c r="V41" s="152">
        <v>2.8571428571428571E-2</v>
      </c>
      <c r="W41" s="152">
        <v>5.7142857142857143E-3</v>
      </c>
      <c r="X41" s="154">
        <v>46</v>
      </c>
      <c r="Y41" s="151">
        <v>515</v>
      </c>
      <c r="Z41" s="152">
        <v>0.03</v>
      </c>
      <c r="AA41" s="151">
        <v>450</v>
      </c>
      <c r="AB41" s="151">
        <v>560</v>
      </c>
      <c r="AC41" s="152">
        <v>6.1855670103092786E-2</v>
      </c>
      <c r="AD41" s="152">
        <v>1.2371134020618558E-2</v>
      </c>
      <c r="AE41" s="154">
        <v>152</v>
      </c>
      <c r="AF41" s="151">
        <v>630</v>
      </c>
      <c r="AG41" s="152">
        <v>5.8823529411764705E-2</v>
      </c>
      <c r="AH41" s="151">
        <v>510</v>
      </c>
      <c r="AI41" s="151">
        <v>810</v>
      </c>
      <c r="AJ41" s="152">
        <v>8.6206896551724144E-2</v>
      </c>
      <c r="AK41" s="152">
        <v>1.7241379310344827E-2</v>
      </c>
      <c r="AL41" s="154">
        <v>125</v>
      </c>
      <c r="AM41" s="151">
        <v>1000</v>
      </c>
      <c r="AN41" s="152">
        <v>5.0251256281407036E-3</v>
      </c>
      <c r="AO41" s="151">
        <v>810</v>
      </c>
      <c r="AP41" s="151">
        <v>1200</v>
      </c>
      <c r="AQ41" s="152">
        <v>5.0251256281407036E-3</v>
      </c>
      <c r="AR41" s="152">
        <v>1.0050251256281408E-3</v>
      </c>
      <c r="AS41" s="218" t="s">
        <v>346</v>
      </c>
    </row>
    <row r="42" spans="1:45" ht="10.199999999999999" x14ac:dyDescent="0.2">
      <c r="B42" s="43" t="s">
        <v>184</v>
      </c>
      <c r="C42" s="154">
        <v>24</v>
      </c>
      <c r="D42" s="151">
        <v>298</v>
      </c>
      <c r="E42" s="152">
        <v>0.24166666666666667</v>
      </c>
      <c r="F42" s="151">
        <v>270</v>
      </c>
      <c r="G42" s="151">
        <v>340</v>
      </c>
      <c r="H42" s="152">
        <v>0.24166666666666667</v>
      </c>
      <c r="I42" s="152">
        <v>4.8333333333333332E-2</v>
      </c>
      <c r="J42" s="154">
        <v>143</v>
      </c>
      <c r="K42" s="151">
        <v>380</v>
      </c>
      <c r="L42" s="152">
        <v>5.5555555555555552E-2</v>
      </c>
      <c r="M42" s="151">
        <v>350</v>
      </c>
      <c r="N42" s="151">
        <v>415</v>
      </c>
      <c r="O42" s="152">
        <v>5.5555555555555552E-2</v>
      </c>
      <c r="P42" s="152">
        <v>1.111111111111111E-2</v>
      </c>
      <c r="Q42" s="154">
        <v>179</v>
      </c>
      <c r="R42" s="151">
        <v>485</v>
      </c>
      <c r="S42" s="152">
        <v>7.7777777777777779E-2</v>
      </c>
      <c r="T42" s="151">
        <v>430</v>
      </c>
      <c r="U42" s="151">
        <v>530</v>
      </c>
      <c r="V42" s="152">
        <v>7.7777777777777779E-2</v>
      </c>
      <c r="W42" s="152">
        <v>1.5555555555555555E-2</v>
      </c>
      <c r="X42" s="154">
        <v>20</v>
      </c>
      <c r="Y42" s="151">
        <v>373</v>
      </c>
      <c r="Z42" s="152">
        <v>8.1081081081081086E-3</v>
      </c>
      <c r="AA42" s="151">
        <v>355</v>
      </c>
      <c r="AB42" s="151">
        <v>393</v>
      </c>
      <c r="AC42" s="152">
        <v>8.1081081081081086E-3</v>
      </c>
      <c r="AD42" s="152">
        <v>1.6216216216216218E-3</v>
      </c>
      <c r="AE42" s="154">
        <v>325</v>
      </c>
      <c r="AF42" s="151">
        <v>440</v>
      </c>
      <c r="AG42" s="152">
        <v>4.7619047619047616E-2</v>
      </c>
      <c r="AH42" s="151">
        <v>400</v>
      </c>
      <c r="AI42" s="151">
        <v>480</v>
      </c>
      <c r="AJ42" s="152">
        <v>4.7619047619047616E-2</v>
      </c>
      <c r="AK42" s="152">
        <v>9.5238095238095229E-3</v>
      </c>
      <c r="AL42" s="154">
        <v>151</v>
      </c>
      <c r="AM42" s="151">
        <v>540</v>
      </c>
      <c r="AN42" s="152">
        <v>0.10655737704918032</v>
      </c>
      <c r="AO42" s="151">
        <v>480</v>
      </c>
      <c r="AP42" s="151">
        <v>620</v>
      </c>
      <c r="AQ42" s="152">
        <v>0.10655737704918032</v>
      </c>
      <c r="AR42" s="152">
        <v>2.1311475409836064E-2</v>
      </c>
      <c r="AS42" s="218" t="s">
        <v>346</v>
      </c>
    </row>
    <row r="43" spans="1:45" ht="10.199999999999999" x14ac:dyDescent="0.2">
      <c r="B43" s="43" t="s">
        <v>185</v>
      </c>
      <c r="C43" s="154">
        <v>88</v>
      </c>
      <c r="D43" s="151">
        <v>310</v>
      </c>
      <c r="E43" s="152">
        <v>3.2362459546925568E-3</v>
      </c>
      <c r="F43" s="151">
        <v>300</v>
      </c>
      <c r="G43" s="151">
        <v>320</v>
      </c>
      <c r="H43" s="152">
        <v>3.2362459546925568E-3</v>
      </c>
      <c r="I43" s="152">
        <v>6.4724919093851134E-4</v>
      </c>
      <c r="J43" s="154">
        <v>340</v>
      </c>
      <c r="K43" s="151">
        <v>360</v>
      </c>
      <c r="L43" s="152">
        <v>5.8823529411764705E-2</v>
      </c>
      <c r="M43" s="151">
        <v>325</v>
      </c>
      <c r="N43" s="151">
        <v>390</v>
      </c>
      <c r="O43" s="152">
        <v>5.8823529411764705E-2</v>
      </c>
      <c r="P43" s="152">
        <v>1.1764705882352941E-2</v>
      </c>
      <c r="Q43" s="154">
        <v>120</v>
      </c>
      <c r="R43" s="151">
        <v>428</v>
      </c>
      <c r="S43" s="152">
        <v>7.0000000000000007E-2</v>
      </c>
      <c r="T43" s="151">
        <v>390</v>
      </c>
      <c r="U43" s="151">
        <v>475</v>
      </c>
      <c r="V43" s="152">
        <v>7.0000000000000007E-2</v>
      </c>
      <c r="W43" s="152">
        <v>1.4000000000000002E-2</v>
      </c>
      <c r="X43" s="154">
        <v>50</v>
      </c>
      <c r="Y43" s="151">
        <v>370</v>
      </c>
      <c r="Z43" s="152">
        <v>4.2253521126760563E-2</v>
      </c>
      <c r="AA43" s="151">
        <v>350</v>
      </c>
      <c r="AB43" s="151">
        <v>390</v>
      </c>
      <c r="AC43" s="152">
        <v>4.2253521126760563E-2</v>
      </c>
      <c r="AD43" s="152">
        <v>8.4507042253521118E-3</v>
      </c>
      <c r="AE43" s="154">
        <v>259</v>
      </c>
      <c r="AF43" s="151">
        <v>400</v>
      </c>
      <c r="AG43" s="152">
        <v>2.564102564102564E-2</v>
      </c>
      <c r="AH43" s="151">
        <v>370</v>
      </c>
      <c r="AI43" s="151">
        <v>390</v>
      </c>
      <c r="AJ43" s="152">
        <v>2.564102564102564E-2</v>
      </c>
      <c r="AK43" s="152">
        <v>5.1282051282051282E-3</v>
      </c>
      <c r="AL43" s="154">
        <v>69</v>
      </c>
      <c r="AM43" s="151">
        <v>450</v>
      </c>
      <c r="AN43" s="152">
        <v>-1.7467248908296942E-2</v>
      </c>
      <c r="AO43" s="151">
        <v>390</v>
      </c>
      <c r="AP43" s="151">
        <v>520</v>
      </c>
      <c r="AQ43" s="152">
        <v>-1.7467248908296942E-2</v>
      </c>
      <c r="AR43" s="152">
        <v>-3.4934497816593883E-3</v>
      </c>
      <c r="AS43" s="218" t="s">
        <v>346</v>
      </c>
    </row>
    <row r="44" spans="1:45" ht="10.199999999999999" x14ac:dyDescent="0.2">
      <c r="B44" s="43" t="s">
        <v>186</v>
      </c>
      <c r="C44" s="154" t="s">
        <v>41</v>
      </c>
      <c r="D44" s="151" t="s">
        <v>41</v>
      </c>
      <c r="E44" s="152" t="s">
        <v>41</v>
      </c>
      <c r="F44" s="151" t="s">
        <v>41</v>
      </c>
      <c r="G44" s="151" t="s">
        <v>41</v>
      </c>
      <c r="H44" s="152" t="s">
        <v>41</v>
      </c>
      <c r="I44" s="152" t="s">
        <v>41</v>
      </c>
      <c r="J44" s="154">
        <v>130</v>
      </c>
      <c r="K44" s="151">
        <v>350</v>
      </c>
      <c r="L44" s="152">
        <v>1.4492753623188406E-2</v>
      </c>
      <c r="M44" s="151">
        <v>320</v>
      </c>
      <c r="N44" s="151">
        <v>390</v>
      </c>
      <c r="O44" s="152">
        <v>1.4492753623188406E-2</v>
      </c>
      <c r="P44" s="152">
        <v>2.8985507246376812E-3</v>
      </c>
      <c r="Q44" s="154">
        <v>68</v>
      </c>
      <c r="R44" s="151">
        <v>430</v>
      </c>
      <c r="S44" s="152">
        <v>7.4999999999999997E-2</v>
      </c>
      <c r="T44" s="151">
        <v>383</v>
      </c>
      <c r="U44" s="151">
        <v>495</v>
      </c>
      <c r="V44" s="152">
        <v>7.4999999999999997E-2</v>
      </c>
      <c r="W44" s="152">
        <v>1.4999999999999999E-2</v>
      </c>
      <c r="X44" s="154">
        <v>36</v>
      </c>
      <c r="Y44" s="151">
        <v>370</v>
      </c>
      <c r="Z44" s="152">
        <v>5.7142857142857141E-2</v>
      </c>
      <c r="AA44" s="151">
        <v>343</v>
      </c>
      <c r="AB44" s="151">
        <v>380</v>
      </c>
      <c r="AC44" s="152">
        <v>5.7142857142857141E-2</v>
      </c>
      <c r="AD44" s="152">
        <v>1.1428571428571429E-2</v>
      </c>
      <c r="AE44" s="154">
        <v>366</v>
      </c>
      <c r="AF44" s="151">
        <v>403</v>
      </c>
      <c r="AG44" s="152">
        <v>2.0253164556962026E-2</v>
      </c>
      <c r="AH44" s="151">
        <v>380</v>
      </c>
      <c r="AI44" s="151">
        <v>443</v>
      </c>
      <c r="AJ44" s="152">
        <v>2.0253164556962026E-2</v>
      </c>
      <c r="AK44" s="152">
        <v>4.0506329113924053E-3</v>
      </c>
      <c r="AL44" s="154">
        <v>196</v>
      </c>
      <c r="AM44" s="151">
        <v>490</v>
      </c>
      <c r="AN44" s="152">
        <v>4.2553191489361701E-2</v>
      </c>
      <c r="AO44" s="151">
        <v>443</v>
      </c>
      <c r="AP44" s="151">
        <v>540</v>
      </c>
      <c r="AQ44" s="152">
        <v>4.2553191489361701E-2</v>
      </c>
      <c r="AR44" s="152">
        <v>8.5106382978723406E-3</v>
      </c>
      <c r="AS44" s="218" t="s">
        <v>346</v>
      </c>
    </row>
    <row r="45" spans="1:45" s="164" customFormat="1" ht="10.199999999999999" x14ac:dyDescent="0.2">
      <c r="B45" s="149" t="s">
        <v>37</v>
      </c>
      <c r="C45" s="154">
        <v>3575</v>
      </c>
      <c r="D45" s="151">
        <v>300</v>
      </c>
      <c r="E45" s="152">
        <v>7.1428571428571425E-2</v>
      </c>
      <c r="F45" s="151">
        <v>240</v>
      </c>
      <c r="G45" s="151">
        <v>350</v>
      </c>
      <c r="H45" s="152">
        <v>7.1428571428571425E-2</v>
      </c>
      <c r="I45" s="152">
        <v>1.4285714285714285E-2</v>
      </c>
      <c r="J45" s="154">
        <v>6797</v>
      </c>
      <c r="K45" s="151">
        <v>390</v>
      </c>
      <c r="L45" s="152">
        <v>5.4054054054054057E-2</v>
      </c>
      <c r="M45" s="151">
        <v>350</v>
      </c>
      <c r="N45" s="151">
        <v>440</v>
      </c>
      <c r="O45" s="152">
        <v>5.4054054054054057E-2</v>
      </c>
      <c r="P45" s="152">
        <v>1.0810810810810811E-2</v>
      </c>
      <c r="Q45" s="154">
        <v>2500</v>
      </c>
      <c r="R45" s="151">
        <v>480</v>
      </c>
      <c r="S45" s="152">
        <v>6.6666666666666666E-2</v>
      </c>
      <c r="T45" s="151">
        <v>420</v>
      </c>
      <c r="U45" s="151">
        <v>550</v>
      </c>
      <c r="V45" s="152">
        <v>6.6666666666666666E-2</v>
      </c>
      <c r="W45" s="152">
        <v>1.3333333333333332E-2</v>
      </c>
      <c r="X45" s="154">
        <v>738</v>
      </c>
      <c r="Y45" s="151">
        <v>395</v>
      </c>
      <c r="Z45" s="152">
        <v>0</v>
      </c>
      <c r="AA45" s="151">
        <v>360</v>
      </c>
      <c r="AB45" s="151">
        <v>470</v>
      </c>
      <c r="AC45" s="152">
        <v>0</v>
      </c>
      <c r="AD45" s="152">
        <v>0</v>
      </c>
      <c r="AE45" s="154">
        <v>4596</v>
      </c>
      <c r="AF45" s="151">
        <v>445</v>
      </c>
      <c r="AG45" s="152">
        <v>5.9523809523809521E-2</v>
      </c>
      <c r="AH45" s="151">
        <v>395</v>
      </c>
      <c r="AI45" s="151">
        <v>480</v>
      </c>
      <c r="AJ45" s="152">
        <v>5.9523809523809521E-2</v>
      </c>
      <c r="AK45" s="152">
        <v>1.1904761904761904E-2</v>
      </c>
      <c r="AL45" s="154">
        <v>2423</v>
      </c>
      <c r="AM45" s="151">
        <v>560</v>
      </c>
      <c r="AN45" s="152">
        <v>3.7037037037037035E-2</v>
      </c>
      <c r="AO45" s="151">
        <v>480</v>
      </c>
      <c r="AP45" s="151">
        <v>700</v>
      </c>
      <c r="AQ45" s="152">
        <v>3.7037037037037035E-2</v>
      </c>
      <c r="AR45" s="152">
        <v>7.4074074074074068E-3</v>
      </c>
      <c r="AS45" s="218"/>
    </row>
    <row r="46" spans="1:45" ht="10.199999999999999" x14ac:dyDescent="0.2">
      <c r="A46" s="43" t="s">
        <v>18</v>
      </c>
      <c r="B46" s="43" t="s">
        <v>187</v>
      </c>
      <c r="C46" s="154">
        <v>64</v>
      </c>
      <c r="D46" s="151">
        <v>280</v>
      </c>
      <c r="E46" s="152">
        <v>0.12</v>
      </c>
      <c r="F46" s="151">
        <v>238</v>
      </c>
      <c r="G46" s="151">
        <v>320</v>
      </c>
      <c r="H46" s="152">
        <v>0.12</v>
      </c>
      <c r="I46" s="152">
        <v>2.4E-2</v>
      </c>
      <c r="J46" s="154">
        <v>562</v>
      </c>
      <c r="K46" s="151">
        <v>343</v>
      </c>
      <c r="L46" s="152">
        <v>3.9393939393939391E-2</v>
      </c>
      <c r="M46" s="151">
        <v>305</v>
      </c>
      <c r="N46" s="151">
        <v>380</v>
      </c>
      <c r="O46" s="152">
        <v>3.9393939393939391E-2</v>
      </c>
      <c r="P46" s="152">
        <v>7.8787878787878775E-3</v>
      </c>
      <c r="Q46" s="154">
        <v>196</v>
      </c>
      <c r="R46" s="151">
        <v>413</v>
      </c>
      <c r="S46" s="152">
        <v>3.2500000000000001E-2</v>
      </c>
      <c r="T46" s="151">
        <v>370</v>
      </c>
      <c r="U46" s="151">
        <v>473</v>
      </c>
      <c r="V46" s="152">
        <v>3.2500000000000001E-2</v>
      </c>
      <c r="W46" s="152">
        <v>6.5000000000000006E-3</v>
      </c>
      <c r="X46" s="154">
        <v>73</v>
      </c>
      <c r="Y46" s="151">
        <v>360</v>
      </c>
      <c r="Z46" s="152">
        <v>5.8823529411764705E-2</v>
      </c>
      <c r="AA46" s="151">
        <v>320</v>
      </c>
      <c r="AB46" s="151">
        <v>400</v>
      </c>
      <c r="AC46" s="152">
        <v>5.8823529411764705E-2</v>
      </c>
      <c r="AD46" s="152">
        <v>1.1764705882352941E-2</v>
      </c>
      <c r="AE46" s="154">
        <v>348</v>
      </c>
      <c r="AF46" s="151">
        <v>430</v>
      </c>
      <c r="AG46" s="152">
        <v>4.878048780487805E-2</v>
      </c>
      <c r="AH46" s="151">
        <v>390</v>
      </c>
      <c r="AI46" s="151">
        <v>480</v>
      </c>
      <c r="AJ46" s="152">
        <v>4.878048780487805E-2</v>
      </c>
      <c r="AK46" s="152">
        <v>9.7560975609756097E-3</v>
      </c>
      <c r="AL46" s="154">
        <v>114</v>
      </c>
      <c r="AM46" s="151">
        <v>520</v>
      </c>
      <c r="AN46" s="152">
        <v>0.04</v>
      </c>
      <c r="AO46" s="151">
        <v>480</v>
      </c>
      <c r="AP46" s="151">
        <v>580</v>
      </c>
      <c r="AQ46" s="152">
        <v>0.04</v>
      </c>
      <c r="AR46" s="152">
        <v>8.0000000000000002E-3</v>
      </c>
      <c r="AS46" s="218" t="s">
        <v>346</v>
      </c>
    </row>
    <row r="47" spans="1:45" ht="10.199999999999999" x14ac:dyDescent="0.2">
      <c r="A47" s="43"/>
      <c r="B47" s="43" t="s">
        <v>188</v>
      </c>
      <c r="C47" s="154">
        <v>210</v>
      </c>
      <c r="D47" s="151">
        <v>270</v>
      </c>
      <c r="E47" s="152">
        <v>3.8461538461538464E-2</v>
      </c>
      <c r="F47" s="151">
        <v>245</v>
      </c>
      <c r="G47" s="151">
        <v>330</v>
      </c>
      <c r="H47" s="152">
        <v>3.8461538461538464E-2</v>
      </c>
      <c r="I47" s="152">
        <v>7.6923076923076927E-3</v>
      </c>
      <c r="J47" s="154">
        <v>619</v>
      </c>
      <c r="K47" s="151">
        <v>380</v>
      </c>
      <c r="L47" s="152">
        <v>5.5555555555555552E-2</v>
      </c>
      <c r="M47" s="151">
        <v>340</v>
      </c>
      <c r="N47" s="151">
        <v>420</v>
      </c>
      <c r="O47" s="152">
        <v>5.5555555555555552E-2</v>
      </c>
      <c r="P47" s="152">
        <v>1.111111111111111E-2</v>
      </c>
      <c r="Q47" s="154">
        <v>180</v>
      </c>
      <c r="R47" s="151">
        <v>497</v>
      </c>
      <c r="S47" s="152">
        <v>1.4285714285714285E-2</v>
      </c>
      <c r="T47" s="151">
        <v>423</v>
      </c>
      <c r="U47" s="151">
        <v>575</v>
      </c>
      <c r="V47" s="152">
        <v>1.4285714285714285E-2</v>
      </c>
      <c r="W47" s="152">
        <v>2.8571428571428571E-3</v>
      </c>
      <c r="X47" s="154">
        <v>112</v>
      </c>
      <c r="Y47" s="151">
        <v>413</v>
      </c>
      <c r="Z47" s="152">
        <v>-1.6666666666666666E-2</v>
      </c>
      <c r="AA47" s="151">
        <v>378</v>
      </c>
      <c r="AB47" s="151">
        <v>450</v>
      </c>
      <c r="AC47" s="152">
        <v>-1.6666666666666666E-2</v>
      </c>
      <c r="AD47" s="152">
        <v>-3.3333333333333331E-3</v>
      </c>
      <c r="AE47" s="154">
        <v>562</v>
      </c>
      <c r="AF47" s="151">
        <v>500</v>
      </c>
      <c r="AG47" s="152">
        <v>5.2631578947368418E-2</v>
      </c>
      <c r="AH47" s="151">
        <v>440</v>
      </c>
      <c r="AI47" s="151">
        <v>590</v>
      </c>
      <c r="AJ47" s="152">
        <v>5.2631578947368418E-2</v>
      </c>
      <c r="AK47" s="152">
        <v>1.0526315789473684E-2</v>
      </c>
      <c r="AL47" s="154">
        <v>179</v>
      </c>
      <c r="AM47" s="151">
        <v>695</v>
      </c>
      <c r="AN47" s="152">
        <v>0.12096774193548387</v>
      </c>
      <c r="AO47" s="151">
        <v>590</v>
      </c>
      <c r="AP47" s="151">
        <v>820</v>
      </c>
      <c r="AQ47" s="152">
        <v>0.12096774193548387</v>
      </c>
      <c r="AR47" s="152">
        <v>2.4193548387096774E-2</v>
      </c>
      <c r="AS47" s="218" t="s">
        <v>346</v>
      </c>
    </row>
    <row r="48" spans="1:45" ht="10.199999999999999" x14ac:dyDescent="0.2">
      <c r="A48" s="43"/>
      <c r="B48" s="43" t="s">
        <v>189</v>
      </c>
      <c r="C48" s="154">
        <v>68</v>
      </c>
      <c r="D48" s="151">
        <v>390</v>
      </c>
      <c r="E48" s="152">
        <v>0.18181818181818182</v>
      </c>
      <c r="F48" s="151">
        <v>320</v>
      </c>
      <c r="G48" s="151">
        <v>420</v>
      </c>
      <c r="H48" s="152">
        <v>0.18181818181818182</v>
      </c>
      <c r="I48" s="152">
        <v>3.6363636363636362E-2</v>
      </c>
      <c r="J48" s="154">
        <v>324</v>
      </c>
      <c r="K48" s="151">
        <v>500</v>
      </c>
      <c r="L48" s="152">
        <v>0</v>
      </c>
      <c r="M48" s="151">
        <v>430</v>
      </c>
      <c r="N48" s="151">
        <v>575</v>
      </c>
      <c r="O48" s="152">
        <v>0</v>
      </c>
      <c r="P48" s="152">
        <v>0</v>
      </c>
      <c r="Q48" s="154">
        <v>100</v>
      </c>
      <c r="R48" s="151">
        <v>688</v>
      </c>
      <c r="S48" s="152">
        <v>0</v>
      </c>
      <c r="T48" s="151">
        <v>580</v>
      </c>
      <c r="U48" s="151">
        <v>823</v>
      </c>
      <c r="V48" s="152">
        <v>0</v>
      </c>
      <c r="W48" s="152">
        <v>0</v>
      </c>
      <c r="X48" s="154">
        <v>40</v>
      </c>
      <c r="Y48" s="151">
        <v>490</v>
      </c>
      <c r="Z48" s="152">
        <v>-7.1969696969696975E-2</v>
      </c>
      <c r="AA48" s="151">
        <v>410</v>
      </c>
      <c r="AB48" s="151">
        <v>580</v>
      </c>
      <c r="AC48" s="152">
        <v>-7.1969696969696975E-2</v>
      </c>
      <c r="AD48" s="152">
        <v>-1.4393939393939395E-2</v>
      </c>
      <c r="AE48" s="154">
        <v>124</v>
      </c>
      <c r="AF48" s="151">
        <v>813</v>
      </c>
      <c r="AG48" s="152">
        <v>1.6250000000000001E-2</v>
      </c>
      <c r="AH48" s="151">
        <v>700</v>
      </c>
      <c r="AI48" s="151">
        <v>950</v>
      </c>
      <c r="AJ48" s="152">
        <v>1.6250000000000001E-2</v>
      </c>
      <c r="AK48" s="152">
        <v>3.2500000000000003E-3</v>
      </c>
      <c r="AL48" s="154">
        <v>105</v>
      </c>
      <c r="AM48" s="151">
        <v>1200</v>
      </c>
      <c r="AN48" s="152">
        <v>0</v>
      </c>
      <c r="AO48" s="151">
        <v>950</v>
      </c>
      <c r="AP48" s="151">
        <v>1510</v>
      </c>
      <c r="AQ48" s="152">
        <v>0</v>
      </c>
      <c r="AR48" s="152">
        <v>0</v>
      </c>
      <c r="AS48" s="218" t="s">
        <v>346</v>
      </c>
    </row>
    <row r="49" spans="1:45" ht="10.199999999999999" x14ac:dyDescent="0.2">
      <c r="B49" s="43" t="s">
        <v>190</v>
      </c>
      <c r="C49" s="154">
        <v>11</v>
      </c>
      <c r="D49" s="151">
        <v>240</v>
      </c>
      <c r="E49" s="152">
        <v>-0.04</v>
      </c>
      <c r="F49" s="151">
        <v>240</v>
      </c>
      <c r="G49" s="151">
        <v>300</v>
      </c>
      <c r="H49" s="152">
        <v>-0.04</v>
      </c>
      <c r="I49" s="152">
        <v>-8.0000000000000002E-3</v>
      </c>
      <c r="J49" s="154">
        <v>61</v>
      </c>
      <c r="K49" s="151">
        <v>440</v>
      </c>
      <c r="L49" s="152">
        <v>7.3170731707317069E-2</v>
      </c>
      <c r="M49" s="151">
        <v>390</v>
      </c>
      <c r="N49" s="151">
        <v>480</v>
      </c>
      <c r="O49" s="152">
        <v>7.3170731707317069E-2</v>
      </c>
      <c r="P49" s="152">
        <v>1.4634146341463414E-2</v>
      </c>
      <c r="Q49" s="154">
        <v>37</v>
      </c>
      <c r="R49" s="151">
        <v>590</v>
      </c>
      <c r="S49" s="152">
        <v>5.3571428571428568E-2</v>
      </c>
      <c r="T49" s="151">
        <v>450</v>
      </c>
      <c r="U49" s="151">
        <v>660</v>
      </c>
      <c r="V49" s="152">
        <v>5.3571428571428568E-2</v>
      </c>
      <c r="W49" s="152">
        <v>1.0714285714285714E-2</v>
      </c>
      <c r="X49" s="154">
        <v>30</v>
      </c>
      <c r="Y49" s="151">
        <v>500</v>
      </c>
      <c r="Z49" s="152">
        <v>0.1111111111111111</v>
      </c>
      <c r="AA49" s="151">
        <v>450</v>
      </c>
      <c r="AB49" s="151">
        <v>550</v>
      </c>
      <c r="AC49" s="152">
        <v>0.1111111111111111</v>
      </c>
      <c r="AD49" s="152">
        <v>2.222222222222222E-2</v>
      </c>
      <c r="AE49" s="154">
        <v>116</v>
      </c>
      <c r="AF49" s="151">
        <v>661</v>
      </c>
      <c r="AG49" s="152">
        <v>4.9206349206349205E-2</v>
      </c>
      <c r="AH49" s="151">
        <v>580</v>
      </c>
      <c r="AI49" s="151">
        <v>785</v>
      </c>
      <c r="AJ49" s="152">
        <v>4.9206349206349205E-2</v>
      </c>
      <c r="AK49" s="152">
        <v>9.8412698412698417E-3</v>
      </c>
      <c r="AL49" s="154">
        <v>80</v>
      </c>
      <c r="AM49" s="151">
        <v>960</v>
      </c>
      <c r="AN49" s="152">
        <v>-1.5384615384615385E-2</v>
      </c>
      <c r="AO49" s="151">
        <v>785</v>
      </c>
      <c r="AP49" s="151">
        <v>1225</v>
      </c>
      <c r="AQ49" s="152">
        <v>-1.5384615384615385E-2</v>
      </c>
      <c r="AR49" s="152">
        <v>-3.0769230769230769E-3</v>
      </c>
      <c r="AS49" s="218" t="s">
        <v>346</v>
      </c>
    </row>
    <row r="50" spans="1:45" ht="10.199999999999999" x14ac:dyDescent="0.2">
      <c r="B50" s="43" t="s">
        <v>191</v>
      </c>
      <c r="C50" s="154">
        <v>381</v>
      </c>
      <c r="D50" s="151">
        <v>275</v>
      </c>
      <c r="E50" s="152">
        <v>5.7692307692307696E-2</v>
      </c>
      <c r="F50" s="151">
        <v>250</v>
      </c>
      <c r="G50" s="151">
        <v>300</v>
      </c>
      <c r="H50" s="152">
        <v>5.7692307692307696E-2</v>
      </c>
      <c r="I50" s="152">
        <v>1.1538461538461539E-2</v>
      </c>
      <c r="J50" s="154">
        <v>557</v>
      </c>
      <c r="K50" s="151">
        <v>399</v>
      </c>
      <c r="L50" s="152">
        <v>7.8378378378378383E-2</v>
      </c>
      <c r="M50" s="151">
        <v>340</v>
      </c>
      <c r="N50" s="151">
        <v>450</v>
      </c>
      <c r="O50" s="152">
        <v>7.8378378378378383E-2</v>
      </c>
      <c r="P50" s="152">
        <v>1.5675675675675675E-2</v>
      </c>
      <c r="Q50" s="154">
        <v>74</v>
      </c>
      <c r="R50" s="151">
        <v>518</v>
      </c>
      <c r="S50" s="152">
        <v>9.5137420718816063E-2</v>
      </c>
      <c r="T50" s="151">
        <v>450</v>
      </c>
      <c r="U50" s="151">
        <v>630</v>
      </c>
      <c r="V50" s="152">
        <v>9.5137420718816063E-2</v>
      </c>
      <c r="W50" s="152">
        <v>1.9027484143763214E-2</v>
      </c>
      <c r="X50" s="154">
        <v>34</v>
      </c>
      <c r="Y50" s="151">
        <v>445</v>
      </c>
      <c r="Z50" s="152">
        <v>0.12090680100755667</v>
      </c>
      <c r="AA50" s="151">
        <v>400</v>
      </c>
      <c r="AB50" s="151">
        <v>480</v>
      </c>
      <c r="AC50" s="152">
        <v>0.12090680100755667</v>
      </c>
      <c r="AD50" s="152">
        <v>2.4181360201511334E-2</v>
      </c>
      <c r="AE50" s="154">
        <v>78</v>
      </c>
      <c r="AF50" s="151">
        <v>538</v>
      </c>
      <c r="AG50" s="152">
        <v>6.7460317460317457E-2</v>
      </c>
      <c r="AH50" s="151">
        <v>460</v>
      </c>
      <c r="AI50" s="151">
        <v>638</v>
      </c>
      <c r="AJ50" s="152">
        <v>6.7460317460317457E-2</v>
      </c>
      <c r="AK50" s="152">
        <v>1.3492063492063491E-2</v>
      </c>
      <c r="AL50" s="154">
        <v>28</v>
      </c>
      <c r="AM50" s="151">
        <v>778</v>
      </c>
      <c r="AN50" s="152">
        <v>0.15259259259259259</v>
      </c>
      <c r="AO50" s="151">
        <v>638</v>
      </c>
      <c r="AP50" s="151">
        <v>888</v>
      </c>
      <c r="AQ50" s="152">
        <v>0.15259259259259259</v>
      </c>
      <c r="AR50" s="152">
        <v>3.0518518518518518E-2</v>
      </c>
      <c r="AS50" s="218" t="s">
        <v>346</v>
      </c>
    </row>
    <row r="51" spans="1:45" ht="10.199999999999999" x14ac:dyDescent="0.2">
      <c r="B51" s="43" t="s">
        <v>192</v>
      </c>
      <c r="C51" s="154">
        <v>460</v>
      </c>
      <c r="D51" s="151">
        <v>270</v>
      </c>
      <c r="E51" s="152">
        <v>3.8461538461538464E-2</v>
      </c>
      <c r="F51" s="151">
        <v>250</v>
      </c>
      <c r="G51" s="151">
        <v>300</v>
      </c>
      <c r="H51" s="152">
        <v>3.8461538461538464E-2</v>
      </c>
      <c r="I51" s="152">
        <v>7.6923076923076927E-3</v>
      </c>
      <c r="J51" s="154">
        <v>800</v>
      </c>
      <c r="K51" s="151">
        <v>400</v>
      </c>
      <c r="L51" s="152">
        <v>2.564102564102564E-2</v>
      </c>
      <c r="M51" s="151">
        <v>360</v>
      </c>
      <c r="N51" s="151">
        <v>460</v>
      </c>
      <c r="O51" s="152">
        <v>2.564102564102564E-2</v>
      </c>
      <c r="P51" s="152">
        <v>5.1282051282051282E-3</v>
      </c>
      <c r="Q51" s="154">
        <v>176</v>
      </c>
      <c r="R51" s="151">
        <v>550</v>
      </c>
      <c r="S51" s="152">
        <v>3.7735849056603772E-2</v>
      </c>
      <c r="T51" s="151">
        <v>465</v>
      </c>
      <c r="U51" s="151">
        <v>648</v>
      </c>
      <c r="V51" s="152">
        <v>3.7735849056603772E-2</v>
      </c>
      <c r="W51" s="152">
        <v>7.5471698113207548E-3</v>
      </c>
      <c r="X51" s="154">
        <v>75</v>
      </c>
      <c r="Y51" s="151">
        <v>450</v>
      </c>
      <c r="Z51" s="152">
        <v>2.2727272727272728E-2</v>
      </c>
      <c r="AA51" s="151">
        <v>410</v>
      </c>
      <c r="AB51" s="151">
        <v>510</v>
      </c>
      <c r="AC51" s="152">
        <v>2.2727272727272728E-2</v>
      </c>
      <c r="AD51" s="152">
        <v>4.5454545454545452E-3</v>
      </c>
      <c r="AE51" s="154">
        <v>179</v>
      </c>
      <c r="AF51" s="151">
        <v>630</v>
      </c>
      <c r="AG51" s="152">
        <v>0.05</v>
      </c>
      <c r="AH51" s="151">
        <v>525</v>
      </c>
      <c r="AI51" s="151">
        <v>650</v>
      </c>
      <c r="AJ51" s="152">
        <v>0.05</v>
      </c>
      <c r="AK51" s="152">
        <v>0.01</v>
      </c>
      <c r="AL51" s="154">
        <v>98</v>
      </c>
      <c r="AM51" s="151">
        <v>800</v>
      </c>
      <c r="AN51" s="152">
        <v>0.14285714285714285</v>
      </c>
      <c r="AO51" s="151">
        <v>650</v>
      </c>
      <c r="AP51" s="151">
        <v>930</v>
      </c>
      <c r="AQ51" s="152">
        <v>0.14285714285714285</v>
      </c>
      <c r="AR51" s="152">
        <v>2.8571428571428571E-2</v>
      </c>
      <c r="AS51" s="218" t="s">
        <v>346</v>
      </c>
    </row>
    <row r="52" spans="1:45" ht="10.199999999999999" x14ac:dyDescent="0.2">
      <c r="B52" s="43" t="s">
        <v>193</v>
      </c>
      <c r="C52" s="154">
        <v>127</v>
      </c>
      <c r="D52" s="151">
        <v>320</v>
      </c>
      <c r="E52" s="152">
        <v>8.4745762711864403E-2</v>
      </c>
      <c r="F52" s="151">
        <v>290</v>
      </c>
      <c r="G52" s="151">
        <v>345</v>
      </c>
      <c r="H52" s="152">
        <v>8.4745762711864403E-2</v>
      </c>
      <c r="I52" s="152">
        <v>1.6949152542372881E-2</v>
      </c>
      <c r="J52" s="154">
        <v>662</v>
      </c>
      <c r="K52" s="151">
        <v>365</v>
      </c>
      <c r="L52" s="152">
        <v>4.2857142857142858E-2</v>
      </c>
      <c r="M52" s="151">
        <v>330</v>
      </c>
      <c r="N52" s="151">
        <v>400</v>
      </c>
      <c r="O52" s="152">
        <v>4.2857142857142858E-2</v>
      </c>
      <c r="P52" s="152">
        <v>8.5714285714285719E-3</v>
      </c>
      <c r="Q52" s="154">
        <v>112</v>
      </c>
      <c r="R52" s="151">
        <v>470</v>
      </c>
      <c r="S52" s="152">
        <v>4.4444444444444446E-2</v>
      </c>
      <c r="T52" s="151">
        <v>410</v>
      </c>
      <c r="U52" s="151">
        <v>528</v>
      </c>
      <c r="V52" s="152">
        <v>4.4444444444444446E-2</v>
      </c>
      <c r="W52" s="152">
        <v>8.8888888888888889E-3</v>
      </c>
      <c r="X52" s="154">
        <v>88</v>
      </c>
      <c r="Y52" s="151">
        <v>400</v>
      </c>
      <c r="Z52" s="152">
        <v>1.2658227848101266E-2</v>
      </c>
      <c r="AA52" s="151">
        <v>375</v>
      </c>
      <c r="AB52" s="151">
        <v>448</v>
      </c>
      <c r="AC52" s="152">
        <v>1.2658227848101266E-2</v>
      </c>
      <c r="AD52" s="152">
        <v>2.5316455696202532E-3</v>
      </c>
      <c r="AE52" s="154">
        <v>417</v>
      </c>
      <c r="AF52" s="151">
        <v>485</v>
      </c>
      <c r="AG52" s="152">
        <v>5.434782608695652E-2</v>
      </c>
      <c r="AH52" s="151">
        <v>430</v>
      </c>
      <c r="AI52" s="151">
        <v>500</v>
      </c>
      <c r="AJ52" s="152">
        <v>5.434782608695652E-2</v>
      </c>
      <c r="AK52" s="152">
        <v>1.0869565217391304E-2</v>
      </c>
      <c r="AL52" s="154">
        <v>120</v>
      </c>
      <c r="AM52" s="151">
        <v>600</v>
      </c>
      <c r="AN52" s="152">
        <v>8.4990958408679929E-2</v>
      </c>
      <c r="AO52" s="151">
        <v>500</v>
      </c>
      <c r="AP52" s="151">
        <v>688</v>
      </c>
      <c r="AQ52" s="152">
        <v>8.4990958408679929E-2</v>
      </c>
      <c r="AR52" s="152">
        <v>1.6998191681735986E-2</v>
      </c>
      <c r="AS52" s="218" t="s">
        <v>346</v>
      </c>
    </row>
    <row r="53" spans="1:45" ht="10.199999999999999" x14ac:dyDescent="0.2">
      <c r="B53" s="43" t="s">
        <v>194</v>
      </c>
      <c r="C53" s="154">
        <v>196</v>
      </c>
      <c r="D53" s="151">
        <v>295</v>
      </c>
      <c r="E53" s="152">
        <v>1.7241379310344827E-2</v>
      </c>
      <c r="F53" s="151">
        <v>260</v>
      </c>
      <c r="G53" s="151">
        <v>350</v>
      </c>
      <c r="H53" s="152">
        <v>1.7241379310344827E-2</v>
      </c>
      <c r="I53" s="152">
        <v>3.4482758620689655E-3</v>
      </c>
      <c r="J53" s="154">
        <v>297</v>
      </c>
      <c r="K53" s="151">
        <v>415</v>
      </c>
      <c r="L53" s="152">
        <v>3.7499999999999999E-2</v>
      </c>
      <c r="M53" s="151">
        <v>370</v>
      </c>
      <c r="N53" s="151">
        <v>460</v>
      </c>
      <c r="O53" s="152">
        <v>3.7499999999999999E-2</v>
      </c>
      <c r="P53" s="152">
        <v>7.4999999999999997E-3</v>
      </c>
      <c r="Q53" s="154">
        <v>40</v>
      </c>
      <c r="R53" s="151">
        <v>580</v>
      </c>
      <c r="S53" s="152">
        <v>8.4112149532710276E-2</v>
      </c>
      <c r="T53" s="151">
        <v>518</v>
      </c>
      <c r="U53" s="151">
        <v>650</v>
      </c>
      <c r="V53" s="152">
        <v>8.4112149532710276E-2</v>
      </c>
      <c r="W53" s="152">
        <v>1.6822429906542057E-2</v>
      </c>
      <c r="X53" s="154" t="s">
        <v>41</v>
      </c>
      <c r="Y53" s="151" t="s">
        <v>41</v>
      </c>
      <c r="Z53" s="152" t="s">
        <v>41</v>
      </c>
      <c r="AA53" s="151" t="s">
        <v>41</v>
      </c>
      <c r="AB53" s="151" t="s">
        <v>41</v>
      </c>
      <c r="AC53" s="152" t="s">
        <v>41</v>
      </c>
      <c r="AD53" s="152" t="s">
        <v>41</v>
      </c>
      <c r="AE53" s="154">
        <v>58</v>
      </c>
      <c r="AF53" s="151">
        <v>600</v>
      </c>
      <c r="AG53" s="152">
        <v>-6.25E-2</v>
      </c>
      <c r="AH53" s="151">
        <v>550</v>
      </c>
      <c r="AI53" s="151">
        <v>645</v>
      </c>
      <c r="AJ53" s="152">
        <v>-6.25E-2</v>
      </c>
      <c r="AK53" s="152">
        <v>-1.2500000000000001E-2</v>
      </c>
      <c r="AL53" s="154">
        <v>19</v>
      </c>
      <c r="AM53" s="151">
        <v>980</v>
      </c>
      <c r="AN53" s="152">
        <v>-0.10909090909090909</v>
      </c>
      <c r="AO53" s="151">
        <v>645</v>
      </c>
      <c r="AP53" s="151">
        <v>1300</v>
      </c>
      <c r="AQ53" s="152">
        <v>-0.10909090909090909</v>
      </c>
      <c r="AR53" s="152">
        <v>-2.1818181818181816E-2</v>
      </c>
      <c r="AS53" s="218" t="s">
        <v>346</v>
      </c>
    </row>
    <row r="54" spans="1:45" ht="10.199999999999999" x14ac:dyDescent="0.2">
      <c r="B54" s="43" t="s">
        <v>195</v>
      </c>
      <c r="C54" s="154">
        <v>157</v>
      </c>
      <c r="D54" s="151">
        <v>310</v>
      </c>
      <c r="E54" s="152">
        <v>-3.7267080745341616E-2</v>
      </c>
      <c r="F54" s="151">
        <v>276</v>
      </c>
      <c r="G54" s="151">
        <v>345</v>
      </c>
      <c r="H54" s="152">
        <v>-3.7267080745341616E-2</v>
      </c>
      <c r="I54" s="152">
        <v>-7.4534161490683228E-3</v>
      </c>
      <c r="J54" s="154">
        <v>421</v>
      </c>
      <c r="K54" s="151">
        <v>425</v>
      </c>
      <c r="L54" s="152">
        <v>2.9055690072639227E-2</v>
      </c>
      <c r="M54" s="151">
        <v>375</v>
      </c>
      <c r="N54" s="151">
        <v>485</v>
      </c>
      <c r="O54" s="152">
        <v>2.9055690072639227E-2</v>
      </c>
      <c r="P54" s="152">
        <v>5.8111380145278455E-3</v>
      </c>
      <c r="Q54" s="154">
        <v>113</v>
      </c>
      <c r="R54" s="151">
        <v>620</v>
      </c>
      <c r="S54" s="152">
        <v>4.5531197301854974E-2</v>
      </c>
      <c r="T54" s="151">
        <v>550</v>
      </c>
      <c r="U54" s="151">
        <v>750</v>
      </c>
      <c r="V54" s="152">
        <v>4.5531197301854974E-2</v>
      </c>
      <c r="W54" s="152">
        <v>9.1062394603709951E-3</v>
      </c>
      <c r="X54" s="154">
        <v>52</v>
      </c>
      <c r="Y54" s="151">
        <v>450</v>
      </c>
      <c r="Z54" s="152">
        <v>-2.1739130434782608E-2</v>
      </c>
      <c r="AA54" s="151">
        <v>403</v>
      </c>
      <c r="AB54" s="151">
        <v>550</v>
      </c>
      <c r="AC54" s="152">
        <v>-2.1739130434782608E-2</v>
      </c>
      <c r="AD54" s="152">
        <v>-4.3478260869565218E-3</v>
      </c>
      <c r="AE54" s="154">
        <v>219</v>
      </c>
      <c r="AF54" s="151">
        <v>695</v>
      </c>
      <c r="AG54" s="152">
        <v>6.9230769230769235E-2</v>
      </c>
      <c r="AH54" s="151">
        <v>560</v>
      </c>
      <c r="AI54" s="151">
        <v>780</v>
      </c>
      <c r="AJ54" s="152">
        <v>6.9230769230769235E-2</v>
      </c>
      <c r="AK54" s="152">
        <v>1.3846153846153847E-2</v>
      </c>
      <c r="AL54" s="154">
        <v>184</v>
      </c>
      <c r="AM54" s="151">
        <v>950</v>
      </c>
      <c r="AN54" s="152">
        <v>5.7906458797327393E-2</v>
      </c>
      <c r="AO54" s="151">
        <v>780</v>
      </c>
      <c r="AP54" s="151">
        <v>1250</v>
      </c>
      <c r="AQ54" s="152">
        <v>5.7906458797327393E-2</v>
      </c>
      <c r="AR54" s="152">
        <v>1.1581291759465479E-2</v>
      </c>
      <c r="AS54" s="218" t="s">
        <v>346</v>
      </c>
    </row>
    <row r="55" spans="1:45" ht="10.199999999999999" x14ac:dyDescent="0.2">
      <c r="B55" s="43" t="s">
        <v>196</v>
      </c>
      <c r="C55" s="154">
        <v>98</v>
      </c>
      <c r="D55" s="151">
        <v>330</v>
      </c>
      <c r="E55" s="152">
        <v>3.125E-2</v>
      </c>
      <c r="F55" s="151">
        <v>300</v>
      </c>
      <c r="G55" s="151">
        <v>370</v>
      </c>
      <c r="H55" s="152">
        <v>3.125E-2</v>
      </c>
      <c r="I55" s="152">
        <v>6.2500000000000003E-3</v>
      </c>
      <c r="J55" s="154">
        <v>198</v>
      </c>
      <c r="K55" s="151">
        <v>423</v>
      </c>
      <c r="L55" s="152">
        <v>5.7500000000000002E-2</v>
      </c>
      <c r="M55" s="151">
        <v>380</v>
      </c>
      <c r="N55" s="151">
        <v>490</v>
      </c>
      <c r="O55" s="152">
        <v>5.7500000000000002E-2</v>
      </c>
      <c r="P55" s="152">
        <v>1.15E-2</v>
      </c>
      <c r="Q55" s="154">
        <v>39</v>
      </c>
      <c r="R55" s="151">
        <v>590</v>
      </c>
      <c r="S55" s="152">
        <v>7.2727272727272724E-2</v>
      </c>
      <c r="T55" s="151">
        <v>480</v>
      </c>
      <c r="U55" s="151">
        <v>750</v>
      </c>
      <c r="V55" s="152">
        <v>7.2727272727272724E-2</v>
      </c>
      <c r="W55" s="152">
        <v>1.4545454545454545E-2</v>
      </c>
      <c r="X55" s="154">
        <v>29</v>
      </c>
      <c r="Y55" s="151">
        <v>580</v>
      </c>
      <c r="Z55" s="152">
        <v>5.4545454545454543E-2</v>
      </c>
      <c r="AA55" s="151">
        <v>510</v>
      </c>
      <c r="AB55" s="151">
        <v>650</v>
      </c>
      <c r="AC55" s="152">
        <v>5.4545454545454543E-2</v>
      </c>
      <c r="AD55" s="152">
        <v>1.0909090909090908E-2</v>
      </c>
      <c r="AE55" s="154">
        <v>53</v>
      </c>
      <c r="AF55" s="151">
        <v>825</v>
      </c>
      <c r="AG55" s="152">
        <v>0.19912790697674418</v>
      </c>
      <c r="AH55" s="151">
        <v>650</v>
      </c>
      <c r="AI55" s="151">
        <v>850</v>
      </c>
      <c r="AJ55" s="152">
        <v>0.19912790697674418</v>
      </c>
      <c r="AK55" s="152">
        <v>3.9825581395348836E-2</v>
      </c>
      <c r="AL55" s="154">
        <v>41</v>
      </c>
      <c r="AM55" s="151">
        <v>1000</v>
      </c>
      <c r="AN55" s="152">
        <v>-0.2</v>
      </c>
      <c r="AO55" s="151">
        <v>850</v>
      </c>
      <c r="AP55" s="151">
        <v>1475</v>
      </c>
      <c r="AQ55" s="152">
        <v>-0.2</v>
      </c>
      <c r="AR55" s="152">
        <v>-0.04</v>
      </c>
      <c r="AS55" s="218" t="s">
        <v>346</v>
      </c>
    </row>
    <row r="56" spans="1:45" ht="10.199999999999999" x14ac:dyDescent="0.2">
      <c r="B56" s="43" t="s">
        <v>197</v>
      </c>
      <c r="C56" s="154">
        <v>353</v>
      </c>
      <c r="D56" s="151">
        <v>265</v>
      </c>
      <c r="E56" s="152">
        <v>1.9230769230769232E-2</v>
      </c>
      <c r="F56" s="151">
        <v>255</v>
      </c>
      <c r="G56" s="151">
        <v>330</v>
      </c>
      <c r="H56" s="152">
        <v>1.9230769230769232E-2</v>
      </c>
      <c r="I56" s="152">
        <v>3.8461538461538464E-3</v>
      </c>
      <c r="J56" s="154">
        <v>324</v>
      </c>
      <c r="K56" s="151">
        <v>400</v>
      </c>
      <c r="L56" s="152">
        <v>5.2631578947368418E-2</v>
      </c>
      <c r="M56" s="151">
        <v>358</v>
      </c>
      <c r="N56" s="151">
        <v>430</v>
      </c>
      <c r="O56" s="152">
        <v>5.2631578947368418E-2</v>
      </c>
      <c r="P56" s="152">
        <v>1.0526315789473684E-2</v>
      </c>
      <c r="Q56" s="154">
        <v>67</v>
      </c>
      <c r="R56" s="151">
        <v>530</v>
      </c>
      <c r="S56" s="152">
        <v>0.10416666666666667</v>
      </c>
      <c r="T56" s="151">
        <v>475</v>
      </c>
      <c r="U56" s="151">
        <v>600</v>
      </c>
      <c r="V56" s="152">
        <v>0.10416666666666667</v>
      </c>
      <c r="W56" s="152">
        <v>2.0833333333333336E-2</v>
      </c>
      <c r="X56" s="154">
        <v>31</v>
      </c>
      <c r="Y56" s="151">
        <v>450</v>
      </c>
      <c r="Z56" s="152">
        <v>1.1235955056179775E-2</v>
      </c>
      <c r="AA56" s="151">
        <v>430</v>
      </c>
      <c r="AB56" s="151">
        <v>510</v>
      </c>
      <c r="AC56" s="152">
        <v>1.1235955056179775E-2</v>
      </c>
      <c r="AD56" s="152">
        <v>2.2471910112359548E-3</v>
      </c>
      <c r="AE56" s="154">
        <v>138</v>
      </c>
      <c r="AF56" s="151">
        <v>580</v>
      </c>
      <c r="AG56" s="152">
        <v>7.407407407407407E-2</v>
      </c>
      <c r="AH56" s="151">
        <v>490</v>
      </c>
      <c r="AI56" s="151">
        <v>570</v>
      </c>
      <c r="AJ56" s="152">
        <v>7.407407407407407E-2</v>
      </c>
      <c r="AK56" s="152">
        <v>1.4814814814814814E-2</v>
      </c>
      <c r="AL56" s="154">
        <v>59</v>
      </c>
      <c r="AM56" s="151">
        <v>800</v>
      </c>
      <c r="AN56" s="152">
        <v>-4.8751486325802618E-2</v>
      </c>
      <c r="AO56" s="151">
        <v>570</v>
      </c>
      <c r="AP56" s="151">
        <v>1100</v>
      </c>
      <c r="AQ56" s="152">
        <v>-4.8751486325802618E-2</v>
      </c>
      <c r="AR56" s="152">
        <v>-9.7502972651605235E-3</v>
      </c>
      <c r="AS56" s="218" t="s">
        <v>346</v>
      </c>
    </row>
    <row r="57" spans="1:45" ht="10.199999999999999" x14ac:dyDescent="0.2">
      <c r="B57" s="43" t="s">
        <v>198</v>
      </c>
      <c r="C57" s="154">
        <v>271</v>
      </c>
      <c r="D57" s="151">
        <v>280</v>
      </c>
      <c r="E57" s="152">
        <v>5.6603773584905662E-2</v>
      </c>
      <c r="F57" s="151">
        <v>250</v>
      </c>
      <c r="G57" s="151">
        <v>300</v>
      </c>
      <c r="H57" s="152">
        <v>5.6603773584905662E-2</v>
      </c>
      <c r="I57" s="152">
        <v>1.1320754716981133E-2</v>
      </c>
      <c r="J57" s="154">
        <v>606</v>
      </c>
      <c r="K57" s="151">
        <v>360</v>
      </c>
      <c r="L57" s="152">
        <v>2.8571428571428571E-2</v>
      </c>
      <c r="M57" s="151">
        <v>320</v>
      </c>
      <c r="N57" s="151">
        <v>395</v>
      </c>
      <c r="O57" s="152">
        <v>2.8571428571428571E-2</v>
      </c>
      <c r="P57" s="152">
        <v>5.7142857142857143E-3</v>
      </c>
      <c r="Q57" s="154">
        <v>99</v>
      </c>
      <c r="R57" s="151">
        <v>470</v>
      </c>
      <c r="S57" s="152">
        <v>2.1739130434782608E-2</v>
      </c>
      <c r="T57" s="151">
        <v>405</v>
      </c>
      <c r="U57" s="151">
        <v>550</v>
      </c>
      <c r="V57" s="152">
        <v>2.1739130434782608E-2</v>
      </c>
      <c r="W57" s="152">
        <v>4.3478260869565218E-3</v>
      </c>
      <c r="X57" s="154">
        <v>48</v>
      </c>
      <c r="Y57" s="151">
        <v>420</v>
      </c>
      <c r="Z57" s="152">
        <v>7.6923076923076927E-2</v>
      </c>
      <c r="AA57" s="151">
        <v>380</v>
      </c>
      <c r="AB57" s="151">
        <v>450</v>
      </c>
      <c r="AC57" s="152">
        <v>7.6923076923076927E-2</v>
      </c>
      <c r="AD57" s="152">
        <v>1.5384615384615385E-2</v>
      </c>
      <c r="AE57" s="154">
        <v>195</v>
      </c>
      <c r="AF57" s="151">
        <v>510</v>
      </c>
      <c r="AG57" s="152">
        <v>2.6156941649899398E-2</v>
      </c>
      <c r="AH57" s="151">
        <v>450</v>
      </c>
      <c r="AI57" s="151">
        <v>550</v>
      </c>
      <c r="AJ57" s="152">
        <v>2.6156941649899398E-2</v>
      </c>
      <c r="AK57" s="152">
        <v>5.2313883299798794E-3</v>
      </c>
      <c r="AL57" s="154">
        <v>91</v>
      </c>
      <c r="AM57" s="151">
        <v>615</v>
      </c>
      <c r="AN57" s="152">
        <v>-4.8543689320388345E-3</v>
      </c>
      <c r="AO57" s="151">
        <v>550</v>
      </c>
      <c r="AP57" s="151">
        <v>720</v>
      </c>
      <c r="AQ57" s="152">
        <v>-4.8543689320388345E-3</v>
      </c>
      <c r="AR57" s="152">
        <v>-9.7087378640776695E-4</v>
      </c>
      <c r="AS57" s="218" t="s">
        <v>346</v>
      </c>
    </row>
    <row r="58" spans="1:45" ht="10.199999999999999" x14ac:dyDescent="0.2">
      <c r="B58" s="43" t="s">
        <v>199</v>
      </c>
      <c r="C58" s="154">
        <v>288</v>
      </c>
      <c r="D58" s="151">
        <v>275</v>
      </c>
      <c r="E58" s="152">
        <v>1.8518518518518517E-2</v>
      </c>
      <c r="F58" s="151">
        <v>250</v>
      </c>
      <c r="G58" s="151">
        <v>300</v>
      </c>
      <c r="H58" s="152">
        <v>1.8518518518518517E-2</v>
      </c>
      <c r="I58" s="152">
        <v>3.7037037037037034E-3</v>
      </c>
      <c r="J58" s="154">
        <v>340</v>
      </c>
      <c r="K58" s="151">
        <v>400</v>
      </c>
      <c r="L58" s="152">
        <v>8.1081081081081086E-2</v>
      </c>
      <c r="M58" s="151">
        <v>350</v>
      </c>
      <c r="N58" s="151">
        <v>440</v>
      </c>
      <c r="O58" s="152">
        <v>8.1081081081081086E-2</v>
      </c>
      <c r="P58" s="152">
        <v>1.6216216216216217E-2</v>
      </c>
      <c r="Q58" s="154">
        <v>74</v>
      </c>
      <c r="R58" s="151">
        <v>480</v>
      </c>
      <c r="S58" s="152">
        <v>6.6666666666666666E-2</v>
      </c>
      <c r="T58" s="151">
        <v>415</v>
      </c>
      <c r="U58" s="151">
        <v>530</v>
      </c>
      <c r="V58" s="152">
        <v>6.6666666666666666E-2</v>
      </c>
      <c r="W58" s="152">
        <v>1.3333333333333332E-2</v>
      </c>
      <c r="X58" s="154">
        <v>35</v>
      </c>
      <c r="Y58" s="151">
        <v>420</v>
      </c>
      <c r="Z58" s="152">
        <v>7.6923076923076927E-2</v>
      </c>
      <c r="AA58" s="151">
        <v>395</v>
      </c>
      <c r="AB58" s="151">
        <v>450</v>
      </c>
      <c r="AC58" s="152">
        <v>7.6923076923076927E-2</v>
      </c>
      <c r="AD58" s="152">
        <v>1.5384615384615385E-2</v>
      </c>
      <c r="AE58" s="154">
        <v>93</v>
      </c>
      <c r="AF58" s="151">
        <v>460</v>
      </c>
      <c r="AG58" s="152">
        <v>2.2222222222222223E-2</v>
      </c>
      <c r="AH58" s="151">
        <v>410</v>
      </c>
      <c r="AI58" s="151">
        <v>620</v>
      </c>
      <c r="AJ58" s="152">
        <v>2.2222222222222223E-2</v>
      </c>
      <c r="AK58" s="152">
        <v>4.4444444444444444E-3</v>
      </c>
      <c r="AL58" s="154">
        <v>43</v>
      </c>
      <c r="AM58" s="151">
        <v>700</v>
      </c>
      <c r="AN58" s="152">
        <v>0.12903225806451613</v>
      </c>
      <c r="AO58" s="151">
        <v>620</v>
      </c>
      <c r="AP58" s="151">
        <v>850</v>
      </c>
      <c r="AQ58" s="152">
        <v>0.12903225806451613</v>
      </c>
      <c r="AR58" s="152">
        <v>2.5806451612903226E-2</v>
      </c>
      <c r="AS58" s="218" t="s">
        <v>346</v>
      </c>
    </row>
    <row r="59" spans="1:45" s="164" customFormat="1" ht="10.199999999999999" x14ac:dyDescent="0.2">
      <c r="B59" s="149" t="s">
        <v>37</v>
      </c>
      <c r="C59" s="154">
        <v>2684</v>
      </c>
      <c r="D59" s="151">
        <v>280</v>
      </c>
      <c r="E59" s="152">
        <v>3.7037037037037035E-2</v>
      </c>
      <c r="F59" s="151">
        <v>255</v>
      </c>
      <c r="G59" s="151">
        <v>325</v>
      </c>
      <c r="H59" s="152">
        <v>3.7037037037037035E-2</v>
      </c>
      <c r="I59" s="152">
        <v>7.4074074074074068E-3</v>
      </c>
      <c r="J59" s="154">
        <v>5771</v>
      </c>
      <c r="K59" s="151">
        <v>390</v>
      </c>
      <c r="L59" s="152">
        <v>5.4054054054054057E-2</v>
      </c>
      <c r="M59" s="151">
        <v>345</v>
      </c>
      <c r="N59" s="151">
        <v>440</v>
      </c>
      <c r="O59" s="152">
        <v>5.4054054054054057E-2</v>
      </c>
      <c r="P59" s="152">
        <v>1.0810810810810811E-2</v>
      </c>
      <c r="Q59" s="154">
        <v>1307</v>
      </c>
      <c r="R59" s="151">
        <v>510</v>
      </c>
      <c r="S59" s="152">
        <v>4.0816326530612242E-2</v>
      </c>
      <c r="T59" s="151">
        <v>430</v>
      </c>
      <c r="U59" s="151">
        <v>610</v>
      </c>
      <c r="V59" s="152">
        <v>4.0816326530612242E-2</v>
      </c>
      <c r="W59" s="152">
        <v>8.163265306122448E-3</v>
      </c>
      <c r="X59" s="154">
        <v>657</v>
      </c>
      <c r="Y59" s="151">
        <v>430</v>
      </c>
      <c r="Z59" s="152">
        <v>0</v>
      </c>
      <c r="AA59" s="151">
        <v>380</v>
      </c>
      <c r="AB59" s="151">
        <v>485</v>
      </c>
      <c r="AC59" s="152">
        <v>0</v>
      </c>
      <c r="AD59" s="152">
        <v>0</v>
      </c>
      <c r="AE59" s="154">
        <v>2580</v>
      </c>
      <c r="AF59" s="151">
        <v>525</v>
      </c>
      <c r="AG59" s="152">
        <v>0.05</v>
      </c>
      <c r="AH59" s="151">
        <v>450</v>
      </c>
      <c r="AI59" s="151">
        <v>590</v>
      </c>
      <c r="AJ59" s="152">
        <v>0.05</v>
      </c>
      <c r="AK59" s="152">
        <v>0.01</v>
      </c>
      <c r="AL59" s="154">
        <v>1161</v>
      </c>
      <c r="AM59" s="151">
        <v>750</v>
      </c>
      <c r="AN59" s="152">
        <v>7.1428571428571425E-2</v>
      </c>
      <c r="AO59" s="151">
        <v>590</v>
      </c>
      <c r="AP59" s="151">
        <v>980</v>
      </c>
      <c r="AQ59" s="152">
        <v>7.1428571428571425E-2</v>
      </c>
      <c r="AR59" s="152">
        <v>1.4285714285714285E-2</v>
      </c>
      <c r="AS59" s="218"/>
    </row>
    <row r="60" spans="1:45" ht="10.199999999999999" x14ac:dyDescent="0.2">
      <c r="A60" s="38" t="s">
        <v>200</v>
      </c>
      <c r="B60" s="43" t="s">
        <v>201</v>
      </c>
      <c r="C60" s="154">
        <v>82</v>
      </c>
      <c r="D60" s="151">
        <v>250</v>
      </c>
      <c r="E60" s="152">
        <v>4.1666666666666664E-2</v>
      </c>
      <c r="F60" s="151">
        <v>220</v>
      </c>
      <c r="G60" s="151">
        <v>290</v>
      </c>
      <c r="H60" s="152">
        <v>4.1666666666666664E-2</v>
      </c>
      <c r="I60" s="152">
        <v>8.3333333333333332E-3</v>
      </c>
      <c r="J60" s="154">
        <v>589</v>
      </c>
      <c r="K60" s="151">
        <v>310</v>
      </c>
      <c r="L60" s="152">
        <v>4.72972972972973E-2</v>
      </c>
      <c r="M60" s="151">
        <v>290</v>
      </c>
      <c r="N60" s="151">
        <v>340</v>
      </c>
      <c r="O60" s="152">
        <v>4.72972972972973E-2</v>
      </c>
      <c r="P60" s="152">
        <v>9.45945945945946E-3</v>
      </c>
      <c r="Q60" s="154">
        <v>281</v>
      </c>
      <c r="R60" s="151">
        <v>360</v>
      </c>
      <c r="S60" s="152">
        <v>5.8823529411764705E-2</v>
      </c>
      <c r="T60" s="151">
        <v>330</v>
      </c>
      <c r="U60" s="151">
        <v>425</v>
      </c>
      <c r="V60" s="152">
        <v>5.8823529411764705E-2</v>
      </c>
      <c r="W60" s="152">
        <v>1.1764705882352941E-2</v>
      </c>
      <c r="X60" s="154">
        <v>148</v>
      </c>
      <c r="Y60" s="151">
        <v>325</v>
      </c>
      <c r="Z60" s="152">
        <v>6.5573770491803282E-2</v>
      </c>
      <c r="AA60" s="151">
        <v>300</v>
      </c>
      <c r="AB60" s="151">
        <v>350</v>
      </c>
      <c r="AC60" s="152">
        <v>6.5573770491803282E-2</v>
      </c>
      <c r="AD60" s="152">
        <v>1.3114754098360656E-2</v>
      </c>
      <c r="AE60" s="154">
        <v>1467</v>
      </c>
      <c r="AF60" s="151">
        <v>360</v>
      </c>
      <c r="AG60" s="152">
        <v>5.8823529411764705E-2</v>
      </c>
      <c r="AH60" s="151">
        <v>330</v>
      </c>
      <c r="AI60" s="151">
        <v>370</v>
      </c>
      <c r="AJ60" s="152">
        <v>5.8823529411764705E-2</v>
      </c>
      <c r="AK60" s="152">
        <v>1.1764705882352941E-2</v>
      </c>
      <c r="AL60" s="154">
        <v>1487</v>
      </c>
      <c r="AM60" s="151">
        <v>395</v>
      </c>
      <c r="AN60" s="152">
        <v>3.9473684210526314E-2</v>
      </c>
      <c r="AO60" s="151">
        <v>370</v>
      </c>
      <c r="AP60" s="151">
        <v>440</v>
      </c>
      <c r="AQ60" s="152">
        <v>3.9473684210526314E-2</v>
      </c>
      <c r="AR60" s="152">
        <v>7.8947368421052634E-3</v>
      </c>
      <c r="AS60" s="218" t="s">
        <v>346</v>
      </c>
    </row>
    <row r="61" spans="1:45" ht="10.199999999999999" x14ac:dyDescent="0.2">
      <c r="A61" s="43"/>
      <c r="B61" s="43" t="s">
        <v>202</v>
      </c>
      <c r="C61" s="154">
        <v>395</v>
      </c>
      <c r="D61" s="151">
        <v>230</v>
      </c>
      <c r="E61" s="152">
        <v>0</v>
      </c>
      <c r="F61" s="151">
        <v>205</v>
      </c>
      <c r="G61" s="151">
        <v>290</v>
      </c>
      <c r="H61" s="152">
        <v>0</v>
      </c>
      <c r="I61" s="152">
        <v>0</v>
      </c>
      <c r="J61" s="154">
        <v>494</v>
      </c>
      <c r="K61" s="151">
        <v>340</v>
      </c>
      <c r="L61" s="152">
        <v>4.9382716049382713E-2</v>
      </c>
      <c r="M61" s="151">
        <v>290</v>
      </c>
      <c r="N61" s="151">
        <v>370</v>
      </c>
      <c r="O61" s="152">
        <v>4.9382716049382713E-2</v>
      </c>
      <c r="P61" s="152">
        <v>9.876543209876543E-3</v>
      </c>
      <c r="Q61" s="154">
        <v>56</v>
      </c>
      <c r="R61" s="151">
        <v>430</v>
      </c>
      <c r="S61" s="152">
        <v>5.1344743276283619E-2</v>
      </c>
      <c r="T61" s="151">
        <v>373</v>
      </c>
      <c r="U61" s="151">
        <v>500</v>
      </c>
      <c r="V61" s="152">
        <v>5.1344743276283619E-2</v>
      </c>
      <c r="W61" s="152">
        <v>1.0268948655256724E-2</v>
      </c>
      <c r="X61" s="154">
        <v>121</v>
      </c>
      <c r="Y61" s="151">
        <v>390</v>
      </c>
      <c r="Z61" s="152">
        <v>5.4054054054054057E-2</v>
      </c>
      <c r="AA61" s="151">
        <v>350</v>
      </c>
      <c r="AB61" s="151">
        <v>430</v>
      </c>
      <c r="AC61" s="152">
        <v>5.4054054054054057E-2</v>
      </c>
      <c r="AD61" s="152">
        <v>1.0810810810810811E-2</v>
      </c>
      <c r="AE61" s="154">
        <v>154</v>
      </c>
      <c r="AF61" s="151">
        <v>430</v>
      </c>
      <c r="AG61" s="152">
        <v>8.0402010050251257E-2</v>
      </c>
      <c r="AH61" s="151">
        <v>380</v>
      </c>
      <c r="AI61" s="151">
        <v>420</v>
      </c>
      <c r="AJ61" s="152">
        <v>8.0402010050251257E-2</v>
      </c>
      <c r="AK61" s="152">
        <v>1.6080402010050253E-2</v>
      </c>
      <c r="AL61" s="154">
        <v>30</v>
      </c>
      <c r="AM61" s="151">
        <v>500</v>
      </c>
      <c r="AN61" s="152">
        <v>0</v>
      </c>
      <c r="AO61" s="151">
        <v>420</v>
      </c>
      <c r="AP61" s="151">
        <v>570</v>
      </c>
      <c r="AQ61" s="152">
        <v>0</v>
      </c>
      <c r="AR61" s="152">
        <v>0</v>
      </c>
      <c r="AS61" s="218" t="s">
        <v>346</v>
      </c>
    </row>
    <row r="62" spans="1:45" ht="10.199999999999999" x14ac:dyDescent="0.2">
      <c r="A62" s="43"/>
      <c r="B62" s="43" t="s">
        <v>203</v>
      </c>
      <c r="C62" s="154">
        <v>142</v>
      </c>
      <c r="D62" s="151">
        <v>315</v>
      </c>
      <c r="E62" s="152">
        <v>9.375E-2</v>
      </c>
      <c r="F62" s="151">
        <v>254</v>
      </c>
      <c r="G62" s="151">
        <v>330</v>
      </c>
      <c r="H62" s="152">
        <v>9.375E-2</v>
      </c>
      <c r="I62" s="152">
        <v>1.8749999999999999E-2</v>
      </c>
      <c r="J62" s="154">
        <v>401</v>
      </c>
      <c r="K62" s="151">
        <v>360</v>
      </c>
      <c r="L62" s="152">
        <v>2.8571428571428571E-2</v>
      </c>
      <c r="M62" s="151">
        <v>327</v>
      </c>
      <c r="N62" s="151">
        <v>400</v>
      </c>
      <c r="O62" s="152">
        <v>2.8571428571428571E-2</v>
      </c>
      <c r="P62" s="152">
        <v>5.7142857142857143E-3</v>
      </c>
      <c r="Q62" s="154">
        <v>139</v>
      </c>
      <c r="R62" s="151">
        <v>400</v>
      </c>
      <c r="S62" s="152">
        <v>0</v>
      </c>
      <c r="T62" s="151">
        <v>330</v>
      </c>
      <c r="U62" s="151">
        <v>450</v>
      </c>
      <c r="V62" s="152">
        <v>0</v>
      </c>
      <c r="W62" s="152">
        <v>0</v>
      </c>
      <c r="X62" s="154">
        <v>60</v>
      </c>
      <c r="Y62" s="151">
        <v>360</v>
      </c>
      <c r="Z62" s="152">
        <v>4.3478260869565216E-2</v>
      </c>
      <c r="AA62" s="151">
        <v>340</v>
      </c>
      <c r="AB62" s="151">
        <v>383</v>
      </c>
      <c r="AC62" s="152">
        <v>4.3478260869565216E-2</v>
      </c>
      <c r="AD62" s="152">
        <v>8.6956521739130436E-3</v>
      </c>
      <c r="AE62" s="154">
        <v>419</v>
      </c>
      <c r="AF62" s="151">
        <v>385</v>
      </c>
      <c r="AG62" s="152">
        <v>4.0540540540540543E-2</v>
      </c>
      <c r="AH62" s="151">
        <v>350</v>
      </c>
      <c r="AI62" s="151">
        <v>420</v>
      </c>
      <c r="AJ62" s="152">
        <v>4.0540540540540543E-2</v>
      </c>
      <c r="AK62" s="152">
        <v>8.1081081081081086E-3</v>
      </c>
      <c r="AL62" s="154">
        <v>66</v>
      </c>
      <c r="AM62" s="151">
        <v>500</v>
      </c>
      <c r="AN62" s="152">
        <v>6.3829787234042548E-2</v>
      </c>
      <c r="AO62" s="151">
        <v>420</v>
      </c>
      <c r="AP62" s="151">
        <v>630</v>
      </c>
      <c r="AQ62" s="152">
        <v>6.3829787234042548E-2</v>
      </c>
      <c r="AR62" s="152">
        <v>1.276595744680851E-2</v>
      </c>
      <c r="AS62" s="218" t="s">
        <v>346</v>
      </c>
    </row>
    <row r="63" spans="1:45" ht="10.199999999999999" x14ac:dyDescent="0.2">
      <c r="A63" s="43"/>
      <c r="B63" s="43" t="s">
        <v>11</v>
      </c>
      <c r="C63" s="154">
        <v>42</v>
      </c>
      <c r="D63" s="151">
        <v>314</v>
      </c>
      <c r="E63" s="152">
        <v>4.3189368770764118E-2</v>
      </c>
      <c r="F63" s="151">
        <v>265</v>
      </c>
      <c r="G63" s="151">
        <v>314</v>
      </c>
      <c r="H63" s="152">
        <v>4.3189368770764118E-2</v>
      </c>
      <c r="I63" s="152">
        <v>8.6378737541528243E-3</v>
      </c>
      <c r="J63" s="154">
        <v>116</v>
      </c>
      <c r="K63" s="151">
        <v>240</v>
      </c>
      <c r="L63" s="152">
        <v>2.1276595744680851E-2</v>
      </c>
      <c r="M63" s="151">
        <v>230</v>
      </c>
      <c r="N63" s="151">
        <v>255</v>
      </c>
      <c r="O63" s="152">
        <v>2.1276595744680851E-2</v>
      </c>
      <c r="P63" s="152">
        <v>4.2553191489361703E-3</v>
      </c>
      <c r="Q63" s="154">
        <v>173</v>
      </c>
      <c r="R63" s="151">
        <v>275</v>
      </c>
      <c r="S63" s="152">
        <v>1.8518518518518517E-2</v>
      </c>
      <c r="T63" s="151">
        <v>260</v>
      </c>
      <c r="U63" s="151">
        <v>290</v>
      </c>
      <c r="V63" s="152">
        <v>1.8518518518518517E-2</v>
      </c>
      <c r="W63" s="152">
        <v>3.7037037037037034E-3</v>
      </c>
      <c r="X63" s="154">
        <v>26</v>
      </c>
      <c r="Y63" s="151">
        <v>263</v>
      </c>
      <c r="Z63" s="152">
        <v>7.3469387755102047E-2</v>
      </c>
      <c r="AA63" s="151">
        <v>250</v>
      </c>
      <c r="AB63" s="151">
        <v>290</v>
      </c>
      <c r="AC63" s="152">
        <v>7.3469387755102047E-2</v>
      </c>
      <c r="AD63" s="152">
        <v>1.4693877551020409E-2</v>
      </c>
      <c r="AE63" s="154">
        <v>909</v>
      </c>
      <c r="AF63" s="151">
        <v>280</v>
      </c>
      <c r="AG63" s="152">
        <v>3.7037037037037035E-2</v>
      </c>
      <c r="AH63" s="151">
        <v>265</v>
      </c>
      <c r="AI63" s="151">
        <v>310</v>
      </c>
      <c r="AJ63" s="152">
        <v>3.7037037037037035E-2</v>
      </c>
      <c r="AK63" s="152">
        <v>7.4074074074074068E-3</v>
      </c>
      <c r="AL63" s="154">
        <v>526</v>
      </c>
      <c r="AM63" s="151">
        <v>330</v>
      </c>
      <c r="AN63" s="152">
        <v>6.4516129032258063E-2</v>
      </c>
      <c r="AO63" s="151">
        <v>310</v>
      </c>
      <c r="AP63" s="151">
        <v>350</v>
      </c>
      <c r="AQ63" s="152">
        <v>6.4516129032258063E-2</v>
      </c>
      <c r="AR63" s="152">
        <v>1.2903225806451613E-2</v>
      </c>
      <c r="AS63" s="218" t="s">
        <v>346</v>
      </c>
    </row>
    <row r="64" spans="1:45" ht="10.199999999999999" x14ac:dyDescent="0.2">
      <c r="B64" s="43" t="s">
        <v>204</v>
      </c>
      <c r="C64" s="154">
        <v>74</v>
      </c>
      <c r="D64" s="151">
        <v>260</v>
      </c>
      <c r="E64" s="152">
        <v>8.3333333333333329E-2</v>
      </c>
      <c r="F64" s="151">
        <v>225</v>
      </c>
      <c r="G64" s="151">
        <v>295</v>
      </c>
      <c r="H64" s="152">
        <v>8.3333333333333329E-2</v>
      </c>
      <c r="I64" s="152">
        <v>1.6666666666666666E-2</v>
      </c>
      <c r="J64" s="154">
        <v>144</v>
      </c>
      <c r="K64" s="151">
        <v>330</v>
      </c>
      <c r="L64" s="152">
        <v>0</v>
      </c>
      <c r="M64" s="151">
        <v>280</v>
      </c>
      <c r="N64" s="151">
        <v>393</v>
      </c>
      <c r="O64" s="152">
        <v>0</v>
      </c>
      <c r="P64" s="152">
        <v>0</v>
      </c>
      <c r="Q64" s="154">
        <v>53</v>
      </c>
      <c r="R64" s="151">
        <v>495</v>
      </c>
      <c r="S64" s="152">
        <v>0.1</v>
      </c>
      <c r="T64" s="151">
        <v>430</v>
      </c>
      <c r="U64" s="151">
        <v>560</v>
      </c>
      <c r="V64" s="152">
        <v>0.1</v>
      </c>
      <c r="W64" s="152">
        <v>0.02</v>
      </c>
      <c r="X64" s="154">
        <v>97</v>
      </c>
      <c r="Y64" s="151">
        <v>420</v>
      </c>
      <c r="Z64" s="152">
        <v>7.6923076923076927E-2</v>
      </c>
      <c r="AA64" s="151">
        <v>380</v>
      </c>
      <c r="AB64" s="151">
        <v>460</v>
      </c>
      <c r="AC64" s="152">
        <v>7.6923076923076927E-2</v>
      </c>
      <c r="AD64" s="152">
        <v>1.5384615384615385E-2</v>
      </c>
      <c r="AE64" s="154">
        <v>219</v>
      </c>
      <c r="AF64" s="151">
        <v>490</v>
      </c>
      <c r="AG64" s="152">
        <v>8.1677704194260486E-2</v>
      </c>
      <c r="AH64" s="151">
        <v>430</v>
      </c>
      <c r="AI64" s="151">
        <v>560</v>
      </c>
      <c r="AJ64" s="152">
        <v>8.1677704194260486E-2</v>
      </c>
      <c r="AK64" s="152">
        <v>1.6335540838852098E-2</v>
      </c>
      <c r="AL64" s="154">
        <v>45</v>
      </c>
      <c r="AM64" s="151">
        <v>650</v>
      </c>
      <c r="AN64" s="152">
        <v>0.1111111111111111</v>
      </c>
      <c r="AO64" s="151">
        <v>560</v>
      </c>
      <c r="AP64" s="151">
        <v>700</v>
      </c>
      <c r="AQ64" s="152">
        <v>0.1111111111111111</v>
      </c>
      <c r="AR64" s="152">
        <v>2.222222222222222E-2</v>
      </c>
      <c r="AS64" s="218" t="s">
        <v>346</v>
      </c>
    </row>
    <row r="65" spans="1:45" ht="10.199999999999999" x14ac:dyDescent="0.2">
      <c r="B65" s="43" t="s">
        <v>205</v>
      </c>
      <c r="C65" s="154">
        <v>54</v>
      </c>
      <c r="D65" s="151">
        <v>210</v>
      </c>
      <c r="E65" s="152">
        <v>0.05</v>
      </c>
      <c r="F65" s="151">
        <v>200</v>
      </c>
      <c r="G65" s="151">
        <v>220</v>
      </c>
      <c r="H65" s="152">
        <v>0.05</v>
      </c>
      <c r="I65" s="152">
        <v>0.01</v>
      </c>
      <c r="J65" s="154">
        <v>342</v>
      </c>
      <c r="K65" s="151">
        <v>270</v>
      </c>
      <c r="L65" s="152">
        <v>0</v>
      </c>
      <c r="M65" s="151">
        <v>250</v>
      </c>
      <c r="N65" s="151">
        <v>300</v>
      </c>
      <c r="O65" s="152">
        <v>0</v>
      </c>
      <c r="P65" s="152">
        <v>0</v>
      </c>
      <c r="Q65" s="154">
        <v>241</v>
      </c>
      <c r="R65" s="151">
        <v>320</v>
      </c>
      <c r="S65" s="152">
        <v>3.2258064516129031E-2</v>
      </c>
      <c r="T65" s="151">
        <v>300</v>
      </c>
      <c r="U65" s="151">
        <v>350</v>
      </c>
      <c r="V65" s="152">
        <v>3.2258064516129031E-2</v>
      </c>
      <c r="W65" s="152">
        <v>6.4516129032258064E-3</v>
      </c>
      <c r="X65" s="154">
        <v>65</v>
      </c>
      <c r="Y65" s="151">
        <v>285</v>
      </c>
      <c r="Z65" s="152">
        <v>3.6363636363636362E-2</v>
      </c>
      <c r="AA65" s="151">
        <v>250</v>
      </c>
      <c r="AB65" s="151">
        <v>305</v>
      </c>
      <c r="AC65" s="152">
        <v>3.6363636363636362E-2</v>
      </c>
      <c r="AD65" s="152">
        <v>7.2727272727272727E-3</v>
      </c>
      <c r="AE65" s="154">
        <v>956</v>
      </c>
      <c r="AF65" s="151">
        <v>320</v>
      </c>
      <c r="AG65" s="152">
        <v>6.6666666666666666E-2</v>
      </c>
      <c r="AH65" s="151">
        <v>300</v>
      </c>
      <c r="AI65" s="151">
        <v>350</v>
      </c>
      <c r="AJ65" s="152">
        <v>6.6666666666666666E-2</v>
      </c>
      <c r="AK65" s="152">
        <v>1.3333333333333332E-2</v>
      </c>
      <c r="AL65" s="154">
        <v>235</v>
      </c>
      <c r="AM65" s="151">
        <v>360</v>
      </c>
      <c r="AN65" s="152">
        <v>2.8571428571428571E-2</v>
      </c>
      <c r="AO65" s="151">
        <v>350</v>
      </c>
      <c r="AP65" s="151">
        <v>400</v>
      </c>
      <c r="AQ65" s="152">
        <v>2.8571428571428571E-2</v>
      </c>
      <c r="AR65" s="152">
        <v>5.7142857142857143E-3</v>
      </c>
      <c r="AS65" s="218" t="s">
        <v>346</v>
      </c>
    </row>
    <row r="66" spans="1:45" ht="10.199999999999999" x14ac:dyDescent="0.2">
      <c r="B66" s="43" t="s">
        <v>206</v>
      </c>
      <c r="C66" s="154">
        <v>165</v>
      </c>
      <c r="D66" s="151">
        <v>210</v>
      </c>
      <c r="E66" s="152">
        <v>0.05</v>
      </c>
      <c r="F66" s="151">
        <v>200</v>
      </c>
      <c r="G66" s="151">
        <v>230</v>
      </c>
      <c r="H66" s="152">
        <v>0.05</v>
      </c>
      <c r="I66" s="152">
        <v>0.01</v>
      </c>
      <c r="J66" s="154">
        <v>331</v>
      </c>
      <c r="K66" s="151">
        <v>280</v>
      </c>
      <c r="L66" s="152">
        <v>7.6923076923076927E-2</v>
      </c>
      <c r="M66" s="151">
        <v>250</v>
      </c>
      <c r="N66" s="151">
        <v>320</v>
      </c>
      <c r="O66" s="152">
        <v>7.6923076923076927E-2</v>
      </c>
      <c r="P66" s="152">
        <v>1.5384615384615385E-2</v>
      </c>
      <c r="Q66" s="154">
        <v>124</v>
      </c>
      <c r="R66" s="151">
        <v>330</v>
      </c>
      <c r="S66" s="152">
        <v>0</v>
      </c>
      <c r="T66" s="151">
        <v>310</v>
      </c>
      <c r="U66" s="151">
        <v>360</v>
      </c>
      <c r="V66" s="152">
        <v>0</v>
      </c>
      <c r="W66" s="152">
        <v>0</v>
      </c>
      <c r="X66" s="154">
        <v>78</v>
      </c>
      <c r="Y66" s="151">
        <v>295</v>
      </c>
      <c r="Z66" s="152">
        <v>5.3571428571428568E-2</v>
      </c>
      <c r="AA66" s="151">
        <v>270</v>
      </c>
      <c r="AB66" s="151">
        <v>320</v>
      </c>
      <c r="AC66" s="152">
        <v>5.3571428571428568E-2</v>
      </c>
      <c r="AD66" s="152">
        <v>1.0714285714285714E-2</v>
      </c>
      <c r="AE66" s="154">
        <v>628</v>
      </c>
      <c r="AF66" s="151">
        <v>320</v>
      </c>
      <c r="AG66" s="152">
        <v>3.2258064516129031E-2</v>
      </c>
      <c r="AH66" s="151">
        <v>300</v>
      </c>
      <c r="AI66" s="151">
        <v>340</v>
      </c>
      <c r="AJ66" s="152">
        <v>3.2258064516129031E-2</v>
      </c>
      <c r="AK66" s="152">
        <v>6.4516129032258064E-3</v>
      </c>
      <c r="AL66" s="154">
        <v>85</v>
      </c>
      <c r="AM66" s="151">
        <v>370</v>
      </c>
      <c r="AN66" s="152">
        <v>5.7142857142857141E-2</v>
      </c>
      <c r="AO66" s="151">
        <v>340</v>
      </c>
      <c r="AP66" s="151">
        <v>405</v>
      </c>
      <c r="AQ66" s="152">
        <v>5.7142857142857141E-2</v>
      </c>
      <c r="AR66" s="152">
        <v>1.1428571428571429E-2</v>
      </c>
      <c r="AS66" s="218" t="s">
        <v>346</v>
      </c>
    </row>
    <row r="67" spans="1:45" ht="10.199999999999999" x14ac:dyDescent="0.2">
      <c r="B67" s="43" t="s">
        <v>207</v>
      </c>
      <c r="C67" s="154">
        <v>13</v>
      </c>
      <c r="D67" s="151">
        <v>290</v>
      </c>
      <c r="E67" s="152">
        <v>3.5714285714285712E-2</v>
      </c>
      <c r="F67" s="151">
        <v>260</v>
      </c>
      <c r="G67" s="151">
        <v>320</v>
      </c>
      <c r="H67" s="152">
        <v>3.5714285714285712E-2</v>
      </c>
      <c r="I67" s="152">
        <v>7.1428571428571426E-3</v>
      </c>
      <c r="J67" s="154">
        <v>165</v>
      </c>
      <c r="K67" s="151">
        <v>320</v>
      </c>
      <c r="L67" s="152">
        <v>0</v>
      </c>
      <c r="M67" s="151">
        <v>310</v>
      </c>
      <c r="N67" s="151">
        <v>360</v>
      </c>
      <c r="O67" s="152">
        <v>0</v>
      </c>
      <c r="P67" s="152">
        <v>0</v>
      </c>
      <c r="Q67" s="154">
        <v>292</v>
      </c>
      <c r="R67" s="151">
        <v>340</v>
      </c>
      <c r="S67" s="152">
        <v>6.25E-2</v>
      </c>
      <c r="T67" s="151">
        <v>320</v>
      </c>
      <c r="U67" s="151">
        <v>360</v>
      </c>
      <c r="V67" s="152">
        <v>6.25E-2</v>
      </c>
      <c r="W67" s="152">
        <v>1.2500000000000001E-2</v>
      </c>
      <c r="X67" s="154">
        <v>56</v>
      </c>
      <c r="Y67" s="151">
        <v>330</v>
      </c>
      <c r="Z67" s="152">
        <v>3.125E-2</v>
      </c>
      <c r="AA67" s="151">
        <v>300</v>
      </c>
      <c r="AB67" s="151">
        <v>340</v>
      </c>
      <c r="AC67" s="152">
        <v>3.125E-2</v>
      </c>
      <c r="AD67" s="152">
        <v>6.2500000000000003E-3</v>
      </c>
      <c r="AE67" s="154">
        <v>936</v>
      </c>
      <c r="AF67" s="151">
        <v>360</v>
      </c>
      <c r="AG67" s="152">
        <v>2.8571428571428571E-2</v>
      </c>
      <c r="AH67" s="151">
        <v>340</v>
      </c>
      <c r="AI67" s="151">
        <v>390</v>
      </c>
      <c r="AJ67" s="152">
        <v>2.8571428571428571E-2</v>
      </c>
      <c r="AK67" s="152">
        <v>5.7142857142857143E-3</v>
      </c>
      <c r="AL67" s="154">
        <v>478</v>
      </c>
      <c r="AM67" s="151">
        <v>420</v>
      </c>
      <c r="AN67" s="152">
        <v>0.05</v>
      </c>
      <c r="AO67" s="151">
        <v>390</v>
      </c>
      <c r="AP67" s="151">
        <v>450</v>
      </c>
      <c r="AQ67" s="152">
        <v>0.05</v>
      </c>
      <c r="AR67" s="152">
        <v>0.01</v>
      </c>
      <c r="AS67" s="218" t="s">
        <v>346</v>
      </c>
    </row>
    <row r="68" spans="1:45" ht="10.199999999999999" x14ac:dyDescent="0.2">
      <c r="B68" s="43" t="s">
        <v>208</v>
      </c>
      <c r="C68" s="154">
        <v>51</v>
      </c>
      <c r="D68" s="151">
        <v>260</v>
      </c>
      <c r="E68" s="152">
        <v>0.13043478260869565</v>
      </c>
      <c r="F68" s="151">
        <v>230</v>
      </c>
      <c r="G68" s="151">
        <v>295</v>
      </c>
      <c r="H68" s="152">
        <v>0.13043478260869565</v>
      </c>
      <c r="I68" s="152">
        <v>2.6086956521739129E-2</v>
      </c>
      <c r="J68" s="154">
        <v>517</v>
      </c>
      <c r="K68" s="151">
        <v>270</v>
      </c>
      <c r="L68" s="152">
        <v>3.8461538461538464E-2</v>
      </c>
      <c r="M68" s="151">
        <v>255</v>
      </c>
      <c r="N68" s="151">
        <v>290</v>
      </c>
      <c r="O68" s="152">
        <v>3.8461538461538464E-2</v>
      </c>
      <c r="P68" s="152">
        <v>7.6923076923076927E-3</v>
      </c>
      <c r="Q68" s="154">
        <v>388</v>
      </c>
      <c r="R68" s="151">
        <v>300</v>
      </c>
      <c r="S68" s="152">
        <v>3.4482758620689655E-2</v>
      </c>
      <c r="T68" s="151">
        <v>285</v>
      </c>
      <c r="U68" s="151">
        <v>320</v>
      </c>
      <c r="V68" s="152">
        <v>3.4482758620689655E-2</v>
      </c>
      <c r="W68" s="152">
        <v>6.8965517241379309E-3</v>
      </c>
      <c r="X68" s="154">
        <v>115</v>
      </c>
      <c r="Y68" s="151">
        <v>285</v>
      </c>
      <c r="Z68" s="152">
        <v>5.5555555555555552E-2</v>
      </c>
      <c r="AA68" s="151">
        <v>260</v>
      </c>
      <c r="AB68" s="151">
        <v>300</v>
      </c>
      <c r="AC68" s="152">
        <v>5.5555555555555552E-2</v>
      </c>
      <c r="AD68" s="152">
        <v>1.111111111111111E-2</v>
      </c>
      <c r="AE68" s="154">
        <v>2016</v>
      </c>
      <c r="AF68" s="151">
        <v>310</v>
      </c>
      <c r="AG68" s="152">
        <v>3.3333333333333333E-2</v>
      </c>
      <c r="AH68" s="151">
        <v>290</v>
      </c>
      <c r="AI68" s="151">
        <v>330</v>
      </c>
      <c r="AJ68" s="152">
        <v>3.3333333333333333E-2</v>
      </c>
      <c r="AK68" s="152">
        <v>6.6666666666666662E-3</v>
      </c>
      <c r="AL68" s="154">
        <v>1358</v>
      </c>
      <c r="AM68" s="151">
        <v>350</v>
      </c>
      <c r="AN68" s="152">
        <v>6.0606060606060608E-2</v>
      </c>
      <c r="AO68" s="151">
        <v>330</v>
      </c>
      <c r="AP68" s="151">
        <v>375</v>
      </c>
      <c r="AQ68" s="152">
        <v>6.0606060606060608E-2</v>
      </c>
      <c r="AR68" s="152">
        <v>1.2121212121212121E-2</v>
      </c>
      <c r="AS68" s="218" t="s">
        <v>346</v>
      </c>
    </row>
    <row r="69" spans="1:45" ht="10.199999999999999" x14ac:dyDescent="0.2">
      <c r="B69" s="43" t="s">
        <v>209</v>
      </c>
      <c r="C69" s="154">
        <v>186</v>
      </c>
      <c r="D69" s="151">
        <v>240</v>
      </c>
      <c r="E69" s="152">
        <v>-2.0408163265306121E-2</v>
      </c>
      <c r="F69" s="151">
        <v>204</v>
      </c>
      <c r="G69" s="151">
        <v>285</v>
      </c>
      <c r="H69" s="152">
        <v>-2.0408163265306121E-2</v>
      </c>
      <c r="I69" s="152">
        <v>-4.081632653061224E-3</v>
      </c>
      <c r="J69" s="154">
        <v>448</v>
      </c>
      <c r="K69" s="151">
        <v>330</v>
      </c>
      <c r="L69" s="152">
        <v>3.125E-2</v>
      </c>
      <c r="M69" s="151">
        <v>295</v>
      </c>
      <c r="N69" s="151">
        <v>360</v>
      </c>
      <c r="O69" s="152">
        <v>3.125E-2</v>
      </c>
      <c r="P69" s="152">
        <v>6.2500000000000003E-3</v>
      </c>
      <c r="Q69" s="154">
        <v>100</v>
      </c>
      <c r="R69" s="151">
        <v>400</v>
      </c>
      <c r="S69" s="152">
        <v>2.564102564102564E-2</v>
      </c>
      <c r="T69" s="151">
        <v>370</v>
      </c>
      <c r="U69" s="151">
        <v>440</v>
      </c>
      <c r="V69" s="152">
        <v>2.564102564102564E-2</v>
      </c>
      <c r="W69" s="152">
        <v>5.1282051282051282E-3</v>
      </c>
      <c r="X69" s="154">
        <v>126</v>
      </c>
      <c r="Y69" s="151">
        <v>348</v>
      </c>
      <c r="Z69" s="152">
        <v>5.4545454545454543E-2</v>
      </c>
      <c r="AA69" s="151">
        <v>285</v>
      </c>
      <c r="AB69" s="151">
        <v>390</v>
      </c>
      <c r="AC69" s="152">
        <v>5.4545454545454543E-2</v>
      </c>
      <c r="AD69" s="152">
        <v>1.0909090909090908E-2</v>
      </c>
      <c r="AE69" s="154">
        <v>331</v>
      </c>
      <c r="AF69" s="151">
        <v>380</v>
      </c>
      <c r="AG69" s="152">
        <v>7.3446327683615822E-2</v>
      </c>
      <c r="AH69" s="151">
        <v>330</v>
      </c>
      <c r="AI69" s="151">
        <v>380</v>
      </c>
      <c r="AJ69" s="152">
        <v>7.3446327683615822E-2</v>
      </c>
      <c r="AK69" s="152">
        <v>1.4689265536723164E-2</v>
      </c>
      <c r="AL69" s="154">
        <v>62</v>
      </c>
      <c r="AM69" s="151">
        <v>440</v>
      </c>
      <c r="AN69" s="152">
        <v>0.1</v>
      </c>
      <c r="AO69" s="151">
        <v>380</v>
      </c>
      <c r="AP69" s="151">
        <v>520</v>
      </c>
      <c r="AQ69" s="152">
        <v>0.1</v>
      </c>
      <c r="AR69" s="152">
        <v>0.02</v>
      </c>
      <c r="AS69" s="218" t="s">
        <v>346</v>
      </c>
    </row>
    <row r="70" spans="1:45" ht="10.199999999999999" x14ac:dyDescent="0.2">
      <c r="B70" s="43" t="s">
        <v>210</v>
      </c>
      <c r="C70" s="154">
        <v>54</v>
      </c>
      <c r="D70" s="151">
        <v>280</v>
      </c>
      <c r="E70" s="152">
        <v>5.6603773584905662E-2</v>
      </c>
      <c r="F70" s="151">
        <v>260</v>
      </c>
      <c r="G70" s="151">
        <v>350</v>
      </c>
      <c r="H70" s="152">
        <v>5.6603773584905662E-2</v>
      </c>
      <c r="I70" s="152">
        <v>1.1320754716981133E-2</v>
      </c>
      <c r="J70" s="154">
        <v>143</v>
      </c>
      <c r="K70" s="151">
        <v>350</v>
      </c>
      <c r="L70" s="152">
        <v>6.0606060606060608E-2</v>
      </c>
      <c r="M70" s="151">
        <v>320</v>
      </c>
      <c r="N70" s="151">
        <v>425</v>
      </c>
      <c r="O70" s="152">
        <v>6.0606060606060608E-2</v>
      </c>
      <c r="P70" s="152">
        <v>1.2121212121212121E-2</v>
      </c>
      <c r="Q70" s="154">
        <v>17</v>
      </c>
      <c r="R70" s="151">
        <v>570</v>
      </c>
      <c r="S70" s="152">
        <v>0.21794871794871795</v>
      </c>
      <c r="T70" s="151">
        <v>419</v>
      </c>
      <c r="U70" s="151">
        <v>680</v>
      </c>
      <c r="V70" s="152">
        <v>0.21794871794871795</v>
      </c>
      <c r="W70" s="152">
        <v>4.3589743589743588E-2</v>
      </c>
      <c r="X70" s="154">
        <v>66</v>
      </c>
      <c r="Y70" s="151">
        <v>450</v>
      </c>
      <c r="Z70" s="152">
        <v>2.2727272727272728E-2</v>
      </c>
      <c r="AA70" s="151">
        <v>400</v>
      </c>
      <c r="AB70" s="151">
        <v>500</v>
      </c>
      <c r="AC70" s="152">
        <v>2.2727272727272728E-2</v>
      </c>
      <c r="AD70" s="152">
        <v>4.5454545454545452E-3</v>
      </c>
      <c r="AE70" s="154">
        <v>159</v>
      </c>
      <c r="AF70" s="151">
        <v>580</v>
      </c>
      <c r="AG70" s="152">
        <v>5.4545454545454543E-2</v>
      </c>
      <c r="AH70" s="151">
        <v>490</v>
      </c>
      <c r="AI70" s="151">
        <v>660</v>
      </c>
      <c r="AJ70" s="152">
        <v>5.4545454545454543E-2</v>
      </c>
      <c r="AK70" s="152">
        <v>1.0909090909090908E-2</v>
      </c>
      <c r="AL70" s="154">
        <v>47</v>
      </c>
      <c r="AM70" s="151">
        <v>750</v>
      </c>
      <c r="AN70" s="152">
        <v>0</v>
      </c>
      <c r="AO70" s="151">
        <v>660</v>
      </c>
      <c r="AP70" s="151">
        <v>900</v>
      </c>
      <c r="AQ70" s="152">
        <v>0</v>
      </c>
      <c r="AR70" s="152">
        <v>0</v>
      </c>
      <c r="AS70" s="218" t="s">
        <v>346</v>
      </c>
    </row>
    <row r="71" spans="1:45" ht="10.199999999999999" x14ac:dyDescent="0.2">
      <c r="B71" s="43" t="s">
        <v>211</v>
      </c>
      <c r="C71" s="154">
        <v>159</v>
      </c>
      <c r="D71" s="151">
        <v>255</v>
      </c>
      <c r="E71" s="152">
        <v>2.8225806451612902E-2</v>
      </c>
      <c r="F71" s="151">
        <v>210</v>
      </c>
      <c r="G71" s="151">
        <v>305</v>
      </c>
      <c r="H71" s="152">
        <v>2.8225806451612902E-2</v>
      </c>
      <c r="I71" s="152">
        <v>5.6451612903225803E-3</v>
      </c>
      <c r="J71" s="154">
        <v>317</v>
      </c>
      <c r="K71" s="151">
        <v>335</v>
      </c>
      <c r="L71" s="152">
        <v>3.0769230769230771E-2</v>
      </c>
      <c r="M71" s="151">
        <v>290</v>
      </c>
      <c r="N71" s="151">
        <v>395</v>
      </c>
      <c r="O71" s="152">
        <v>3.0769230769230771E-2</v>
      </c>
      <c r="P71" s="152">
        <v>6.1538461538461538E-3</v>
      </c>
      <c r="Q71" s="154">
        <v>39</v>
      </c>
      <c r="R71" s="151">
        <v>500</v>
      </c>
      <c r="S71" s="152">
        <v>1.0101010101010102E-2</v>
      </c>
      <c r="T71" s="151">
        <v>420</v>
      </c>
      <c r="U71" s="151">
        <v>620</v>
      </c>
      <c r="V71" s="152">
        <v>1.0101010101010102E-2</v>
      </c>
      <c r="W71" s="152">
        <v>2.0202020202020202E-3</v>
      </c>
      <c r="X71" s="154">
        <v>191</v>
      </c>
      <c r="Y71" s="151">
        <v>450</v>
      </c>
      <c r="Z71" s="152">
        <v>4.6511627906976744E-2</v>
      </c>
      <c r="AA71" s="151">
        <v>400</v>
      </c>
      <c r="AB71" s="151">
        <v>480</v>
      </c>
      <c r="AC71" s="152">
        <v>4.6511627906976744E-2</v>
      </c>
      <c r="AD71" s="152">
        <v>9.3023255813953487E-3</v>
      </c>
      <c r="AE71" s="154">
        <v>367</v>
      </c>
      <c r="AF71" s="151">
        <v>490</v>
      </c>
      <c r="AG71" s="152">
        <v>8.8888888888888892E-2</v>
      </c>
      <c r="AH71" s="151">
        <v>420</v>
      </c>
      <c r="AI71" s="151">
        <v>550</v>
      </c>
      <c r="AJ71" s="152">
        <v>8.8888888888888892E-2</v>
      </c>
      <c r="AK71" s="152">
        <v>1.7777777777777778E-2</v>
      </c>
      <c r="AL71" s="154">
        <v>44</v>
      </c>
      <c r="AM71" s="151">
        <v>623</v>
      </c>
      <c r="AN71" s="152">
        <v>0.246</v>
      </c>
      <c r="AO71" s="151">
        <v>550</v>
      </c>
      <c r="AP71" s="151">
        <v>720</v>
      </c>
      <c r="AQ71" s="152">
        <v>0.246</v>
      </c>
      <c r="AR71" s="152">
        <v>4.9200000000000001E-2</v>
      </c>
      <c r="AS71" s="218" t="s">
        <v>346</v>
      </c>
    </row>
    <row r="72" spans="1:45" s="164" customFormat="1" ht="10.199999999999999" x14ac:dyDescent="0.2">
      <c r="B72" s="149" t="s">
        <v>37</v>
      </c>
      <c r="C72" s="154">
        <v>1417</v>
      </c>
      <c r="D72" s="151">
        <v>245</v>
      </c>
      <c r="E72" s="152">
        <v>2.0833333333333332E-2</v>
      </c>
      <c r="F72" s="151">
        <v>210</v>
      </c>
      <c r="G72" s="151">
        <v>300</v>
      </c>
      <c r="H72" s="152">
        <v>2.0833333333333332E-2</v>
      </c>
      <c r="I72" s="152">
        <v>4.1666666666666666E-3</v>
      </c>
      <c r="J72" s="154">
        <v>4007</v>
      </c>
      <c r="K72" s="151">
        <v>310</v>
      </c>
      <c r="L72" s="152">
        <v>3.3333333333333333E-2</v>
      </c>
      <c r="M72" s="151">
        <v>270</v>
      </c>
      <c r="N72" s="151">
        <v>350</v>
      </c>
      <c r="O72" s="152">
        <v>3.3333333333333333E-2</v>
      </c>
      <c r="P72" s="152">
        <v>6.6666666666666662E-3</v>
      </c>
      <c r="Q72" s="154">
        <v>1903</v>
      </c>
      <c r="R72" s="151">
        <v>330</v>
      </c>
      <c r="S72" s="152">
        <v>3.125E-2</v>
      </c>
      <c r="T72" s="151">
        <v>300</v>
      </c>
      <c r="U72" s="151">
        <v>380</v>
      </c>
      <c r="V72" s="152">
        <v>3.125E-2</v>
      </c>
      <c r="W72" s="152">
        <v>6.2500000000000003E-3</v>
      </c>
      <c r="X72" s="154">
        <v>1149</v>
      </c>
      <c r="Y72" s="151">
        <v>350</v>
      </c>
      <c r="Z72" s="152">
        <v>6.0606060606060608E-2</v>
      </c>
      <c r="AA72" s="151">
        <v>300</v>
      </c>
      <c r="AB72" s="151">
        <v>420</v>
      </c>
      <c r="AC72" s="152">
        <v>6.0606060606060608E-2</v>
      </c>
      <c r="AD72" s="152">
        <v>1.2121212121212121E-2</v>
      </c>
      <c r="AE72" s="154">
        <v>8561</v>
      </c>
      <c r="AF72" s="151">
        <v>335</v>
      </c>
      <c r="AG72" s="152">
        <v>4.6875E-2</v>
      </c>
      <c r="AH72" s="151">
        <v>300</v>
      </c>
      <c r="AI72" s="151">
        <v>345</v>
      </c>
      <c r="AJ72" s="152">
        <v>4.6875E-2</v>
      </c>
      <c r="AK72" s="152">
        <v>9.3749999999999997E-3</v>
      </c>
      <c r="AL72" s="154">
        <v>4463</v>
      </c>
      <c r="AM72" s="151">
        <v>375</v>
      </c>
      <c r="AN72" s="152">
        <v>5.6338028169014086E-2</v>
      </c>
      <c r="AO72" s="151">
        <v>345</v>
      </c>
      <c r="AP72" s="151">
        <v>420</v>
      </c>
      <c r="AQ72" s="152">
        <v>5.6338028169014086E-2</v>
      </c>
      <c r="AR72" s="152">
        <v>1.1267605633802818E-2</v>
      </c>
      <c r="AS72" s="218"/>
    </row>
    <row r="73" spans="1:45" ht="10.199999999999999" x14ac:dyDescent="0.2">
      <c r="A73" s="38" t="s">
        <v>20</v>
      </c>
      <c r="B73" s="43" t="s">
        <v>212</v>
      </c>
      <c r="C73" s="154">
        <v>46</v>
      </c>
      <c r="D73" s="151">
        <v>210</v>
      </c>
      <c r="E73" s="152">
        <v>-4.5454545454545456E-2</v>
      </c>
      <c r="F73" s="151">
        <v>192</v>
      </c>
      <c r="G73" s="151">
        <v>245</v>
      </c>
      <c r="H73" s="152">
        <v>-4.5454545454545456E-2</v>
      </c>
      <c r="I73" s="152">
        <v>-9.0909090909090905E-3</v>
      </c>
      <c r="J73" s="154">
        <v>174</v>
      </c>
      <c r="K73" s="151">
        <v>303</v>
      </c>
      <c r="L73" s="152">
        <v>0.01</v>
      </c>
      <c r="M73" s="151">
        <v>285</v>
      </c>
      <c r="N73" s="151">
        <v>330</v>
      </c>
      <c r="O73" s="152">
        <v>0.01</v>
      </c>
      <c r="P73" s="152">
        <v>2E-3</v>
      </c>
      <c r="Q73" s="154">
        <v>168</v>
      </c>
      <c r="R73" s="151">
        <v>330</v>
      </c>
      <c r="S73" s="152">
        <v>3.125E-2</v>
      </c>
      <c r="T73" s="151">
        <v>310</v>
      </c>
      <c r="U73" s="151">
        <v>350</v>
      </c>
      <c r="V73" s="152">
        <v>3.125E-2</v>
      </c>
      <c r="W73" s="152">
        <v>6.2500000000000003E-3</v>
      </c>
      <c r="X73" s="154">
        <v>50</v>
      </c>
      <c r="Y73" s="151">
        <v>298</v>
      </c>
      <c r="Z73" s="152">
        <v>1.0169491525423728E-2</v>
      </c>
      <c r="AA73" s="151">
        <v>270</v>
      </c>
      <c r="AB73" s="151">
        <v>320</v>
      </c>
      <c r="AC73" s="152">
        <v>1.0169491525423728E-2</v>
      </c>
      <c r="AD73" s="152">
        <v>2.0338983050847458E-3</v>
      </c>
      <c r="AE73" s="154">
        <v>722</v>
      </c>
      <c r="AF73" s="151">
        <v>330</v>
      </c>
      <c r="AG73" s="152">
        <v>3.125E-2</v>
      </c>
      <c r="AH73" s="151">
        <v>300</v>
      </c>
      <c r="AI73" s="151">
        <v>380</v>
      </c>
      <c r="AJ73" s="152">
        <v>3.125E-2</v>
      </c>
      <c r="AK73" s="152">
        <v>6.2500000000000003E-3</v>
      </c>
      <c r="AL73" s="154">
        <v>218</v>
      </c>
      <c r="AM73" s="151">
        <v>400</v>
      </c>
      <c r="AN73" s="152">
        <v>3.896103896103896E-2</v>
      </c>
      <c r="AO73" s="151">
        <v>380</v>
      </c>
      <c r="AP73" s="151">
        <v>420</v>
      </c>
      <c r="AQ73" s="152">
        <v>3.896103896103896E-2</v>
      </c>
      <c r="AR73" s="152">
        <v>7.7922077922077922E-3</v>
      </c>
      <c r="AS73" s="218" t="s">
        <v>346</v>
      </c>
    </row>
    <row r="74" spans="1:45" ht="10.199999999999999" x14ac:dyDescent="0.2">
      <c r="B74" s="43" t="s">
        <v>213</v>
      </c>
      <c r="C74" s="154">
        <v>508</v>
      </c>
      <c r="D74" s="151">
        <v>320</v>
      </c>
      <c r="E74" s="152">
        <v>6.6666666666666666E-2</v>
      </c>
      <c r="F74" s="151">
        <v>270</v>
      </c>
      <c r="G74" s="151">
        <v>360</v>
      </c>
      <c r="H74" s="152">
        <v>6.6666666666666666E-2</v>
      </c>
      <c r="I74" s="152">
        <v>1.3333333333333332E-2</v>
      </c>
      <c r="J74" s="154">
        <v>756</v>
      </c>
      <c r="K74" s="151">
        <v>418</v>
      </c>
      <c r="L74" s="152">
        <v>7.179487179487179E-2</v>
      </c>
      <c r="M74" s="151">
        <v>360</v>
      </c>
      <c r="N74" s="151">
        <v>460</v>
      </c>
      <c r="O74" s="152">
        <v>7.179487179487179E-2</v>
      </c>
      <c r="P74" s="152">
        <v>1.4358974358974357E-2</v>
      </c>
      <c r="Q74" s="154">
        <v>58</v>
      </c>
      <c r="R74" s="151">
        <v>600</v>
      </c>
      <c r="S74" s="152">
        <v>8.4033613445378148E-3</v>
      </c>
      <c r="T74" s="151">
        <v>550</v>
      </c>
      <c r="U74" s="151">
        <v>650</v>
      </c>
      <c r="V74" s="152">
        <v>8.4033613445378148E-3</v>
      </c>
      <c r="W74" s="152">
        <v>1.6806722689075629E-3</v>
      </c>
      <c r="X74" s="154">
        <v>187</v>
      </c>
      <c r="Y74" s="151">
        <v>480</v>
      </c>
      <c r="Z74" s="152">
        <v>4.3478260869565216E-2</v>
      </c>
      <c r="AA74" s="151">
        <v>440</v>
      </c>
      <c r="AB74" s="151">
        <v>530</v>
      </c>
      <c r="AC74" s="152">
        <v>4.3478260869565216E-2</v>
      </c>
      <c r="AD74" s="152">
        <v>8.6956521739130436E-3</v>
      </c>
      <c r="AE74" s="154">
        <v>187</v>
      </c>
      <c r="AF74" s="151">
        <v>595</v>
      </c>
      <c r="AG74" s="152">
        <v>2.0583190394511151E-2</v>
      </c>
      <c r="AH74" s="151">
        <v>530</v>
      </c>
      <c r="AI74" s="151">
        <v>675</v>
      </c>
      <c r="AJ74" s="152">
        <v>2.0583190394511151E-2</v>
      </c>
      <c r="AK74" s="152">
        <v>4.11663807890223E-3</v>
      </c>
      <c r="AL74" s="154">
        <v>48</v>
      </c>
      <c r="AM74" s="151">
        <v>775</v>
      </c>
      <c r="AN74" s="152">
        <v>0.17424242424242425</v>
      </c>
      <c r="AO74" s="151">
        <v>675</v>
      </c>
      <c r="AP74" s="151">
        <v>850</v>
      </c>
      <c r="AQ74" s="152">
        <v>0.17424242424242425</v>
      </c>
      <c r="AR74" s="152">
        <v>3.4848484848484851E-2</v>
      </c>
      <c r="AS74" s="218" t="s">
        <v>346</v>
      </c>
    </row>
    <row r="75" spans="1:45" ht="10.199999999999999" x14ac:dyDescent="0.2">
      <c r="A75" s="43"/>
      <c r="B75" s="43" t="s">
        <v>214</v>
      </c>
      <c r="C75" s="154">
        <v>161</v>
      </c>
      <c r="D75" s="151">
        <v>300</v>
      </c>
      <c r="E75" s="152">
        <v>3.4482758620689655E-2</v>
      </c>
      <c r="F75" s="151">
        <v>252</v>
      </c>
      <c r="G75" s="151">
        <v>315</v>
      </c>
      <c r="H75" s="152">
        <v>3.4482758620689655E-2</v>
      </c>
      <c r="I75" s="152">
        <v>6.8965517241379309E-3</v>
      </c>
      <c r="J75" s="154">
        <v>363</v>
      </c>
      <c r="K75" s="151">
        <v>360</v>
      </c>
      <c r="L75" s="152">
        <v>2.8571428571428571E-2</v>
      </c>
      <c r="M75" s="151">
        <v>330</v>
      </c>
      <c r="N75" s="151">
        <v>400</v>
      </c>
      <c r="O75" s="152">
        <v>2.8571428571428571E-2</v>
      </c>
      <c r="P75" s="152">
        <v>5.7142857142857143E-3</v>
      </c>
      <c r="Q75" s="154">
        <v>80</v>
      </c>
      <c r="R75" s="151">
        <v>480</v>
      </c>
      <c r="S75" s="152">
        <v>6.6666666666666666E-2</v>
      </c>
      <c r="T75" s="151">
        <v>420</v>
      </c>
      <c r="U75" s="151">
        <v>520</v>
      </c>
      <c r="V75" s="152">
        <v>6.6666666666666666E-2</v>
      </c>
      <c r="W75" s="152">
        <v>1.3333333333333332E-2</v>
      </c>
      <c r="X75" s="154">
        <v>159</v>
      </c>
      <c r="Y75" s="151">
        <v>400</v>
      </c>
      <c r="Z75" s="152">
        <v>2.564102564102564E-2</v>
      </c>
      <c r="AA75" s="151">
        <v>360</v>
      </c>
      <c r="AB75" s="151">
        <v>450</v>
      </c>
      <c r="AC75" s="152">
        <v>2.564102564102564E-2</v>
      </c>
      <c r="AD75" s="152">
        <v>5.1282051282051282E-3</v>
      </c>
      <c r="AE75" s="154">
        <v>312</v>
      </c>
      <c r="AF75" s="151">
        <v>473</v>
      </c>
      <c r="AG75" s="152">
        <v>5.1111111111111114E-2</v>
      </c>
      <c r="AH75" s="151">
        <v>420</v>
      </c>
      <c r="AI75" s="151">
        <v>490</v>
      </c>
      <c r="AJ75" s="152">
        <v>5.1111111111111114E-2</v>
      </c>
      <c r="AK75" s="152">
        <v>1.0222222222222223E-2</v>
      </c>
      <c r="AL75" s="154">
        <v>71</v>
      </c>
      <c r="AM75" s="151">
        <v>560</v>
      </c>
      <c r="AN75" s="152">
        <v>7.6923076923076927E-2</v>
      </c>
      <c r="AO75" s="151">
        <v>490</v>
      </c>
      <c r="AP75" s="151">
        <v>625</v>
      </c>
      <c r="AQ75" s="152">
        <v>7.6923076923076927E-2</v>
      </c>
      <c r="AR75" s="152">
        <v>1.5384615384615385E-2</v>
      </c>
      <c r="AS75" s="218" t="s">
        <v>346</v>
      </c>
    </row>
    <row r="76" spans="1:45" ht="10.199999999999999" x14ac:dyDescent="0.2">
      <c r="A76" s="43"/>
      <c r="B76" s="43" t="s">
        <v>215</v>
      </c>
      <c r="C76" s="154">
        <v>15</v>
      </c>
      <c r="D76" s="151">
        <v>285</v>
      </c>
      <c r="E76" s="152">
        <v>0.14000000000000001</v>
      </c>
      <c r="F76" s="151">
        <v>260</v>
      </c>
      <c r="G76" s="151">
        <v>295</v>
      </c>
      <c r="H76" s="152">
        <v>0.14000000000000001</v>
      </c>
      <c r="I76" s="152">
        <v>2.8000000000000004E-2</v>
      </c>
      <c r="J76" s="154">
        <v>123</v>
      </c>
      <c r="K76" s="151">
        <v>300</v>
      </c>
      <c r="L76" s="152">
        <v>0</v>
      </c>
      <c r="M76" s="151">
        <v>295</v>
      </c>
      <c r="N76" s="151">
        <v>310</v>
      </c>
      <c r="O76" s="152">
        <v>0</v>
      </c>
      <c r="P76" s="152">
        <v>0</v>
      </c>
      <c r="Q76" s="154">
        <v>71</v>
      </c>
      <c r="R76" s="151">
        <v>330</v>
      </c>
      <c r="S76" s="152">
        <v>3.125E-2</v>
      </c>
      <c r="T76" s="151">
        <v>310</v>
      </c>
      <c r="U76" s="151">
        <v>340</v>
      </c>
      <c r="V76" s="152">
        <v>3.125E-2</v>
      </c>
      <c r="W76" s="152">
        <v>6.2500000000000003E-3</v>
      </c>
      <c r="X76" s="154">
        <v>82</v>
      </c>
      <c r="Y76" s="151">
        <v>310</v>
      </c>
      <c r="Z76" s="152">
        <v>3.3333333333333333E-2</v>
      </c>
      <c r="AA76" s="151">
        <v>300</v>
      </c>
      <c r="AB76" s="151">
        <v>320</v>
      </c>
      <c r="AC76" s="152">
        <v>3.3333333333333333E-2</v>
      </c>
      <c r="AD76" s="152">
        <v>6.6666666666666662E-3</v>
      </c>
      <c r="AE76" s="154">
        <v>691</v>
      </c>
      <c r="AF76" s="151">
        <v>340</v>
      </c>
      <c r="AG76" s="152">
        <v>3.0303030303030304E-2</v>
      </c>
      <c r="AH76" s="151">
        <v>320</v>
      </c>
      <c r="AI76" s="151">
        <v>360</v>
      </c>
      <c r="AJ76" s="152">
        <v>3.0303030303030304E-2</v>
      </c>
      <c r="AK76" s="152">
        <v>6.0606060606060606E-3</v>
      </c>
      <c r="AL76" s="154">
        <v>399</v>
      </c>
      <c r="AM76" s="151">
        <v>380</v>
      </c>
      <c r="AN76" s="152">
        <v>2.7027027027027029E-2</v>
      </c>
      <c r="AO76" s="151">
        <v>360</v>
      </c>
      <c r="AP76" s="151">
        <v>400</v>
      </c>
      <c r="AQ76" s="152">
        <v>2.7027027027027029E-2</v>
      </c>
      <c r="AR76" s="152">
        <v>5.4054054054054057E-3</v>
      </c>
      <c r="AS76" s="218" t="s">
        <v>346</v>
      </c>
    </row>
    <row r="77" spans="1:45" ht="10.199999999999999" x14ac:dyDescent="0.2">
      <c r="A77" s="43"/>
      <c r="B77" s="43" t="s">
        <v>216</v>
      </c>
      <c r="C77" s="154">
        <v>298</v>
      </c>
      <c r="D77" s="151">
        <v>340</v>
      </c>
      <c r="E77" s="152">
        <v>1.1904761904761904E-2</v>
      </c>
      <c r="F77" s="151">
        <v>288</v>
      </c>
      <c r="G77" s="151">
        <v>360</v>
      </c>
      <c r="H77" s="152">
        <v>1.1904761904761904E-2</v>
      </c>
      <c r="I77" s="152">
        <v>2.3809523809523807E-3</v>
      </c>
      <c r="J77" s="154">
        <v>476</v>
      </c>
      <c r="K77" s="151">
        <v>430</v>
      </c>
      <c r="L77" s="152">
        <v>7.4999999999999997E-2</v>
      </c>
      <c r="M77" s="151">
        <v>385</v>
      </c>
      <c r="N77" s="151">
        <v>460</v>
      </c>
      <c r="O77" s="152">
        <v>7.4999999999999997E-2</v>
      </c>
      <c r="P77" s="152">
        <v>1.4999999999999999E-2</v>
      </c>
      <c r="Q77" s="154">
        <v>35</v>
      </c>
      <c r="R77" s="151">
        <v>600</v>
      </c>
      <c r="S77" s="152">
        <v>3.4482758620689655E-2</v>
      </c>
      <c r="T77" s="151">
        <v>515</v>
      </c>
      <c r="U77" s="151">
        <v>650</v>
      </c>
      <c r="V77" s="152">
        <v>3.4482758620689655E-2</v>
      </c>
      <c r="W77" s="152">
        <v>6.8965517241379309E-3</v>
      </c>
      <c r="X77" s="154">
        <v>58</v>
      </c>
      <c r="Y77" s="151">
        <v>500</v>
      </c>
      <c r="Z77" s="152">
        <v>0</v>
      </c>
      <c r="AA77" s="151">
        <v>460</v>
      </c>
      <c r="AB77" s="151">
        <v>520</v>
      </c>
      <c r="AC77" s="152">
        <v>0</v>
      </c>
      <c r="AD77" s="152">
        <v>0</v>
      </c>
      <c r="AE77" s="154">
        <v>81</v>
      </c>
      <c r="AF77" s="151">
        <v>610</v>
      </c>
      <c r="AG77" s="152">
        <v>1.6666666666666666E-2</v>
      </c>
      <c r="AH77" s="151">
        <v>550</v>
      </c>
      <c r="AI77" s="151">
        <v>550</v>
      </c>
      <c r="AJ77" s="152">
        <v>1.6666666666666666E-2</v>
      </c>
      <c r="AK77" s="152">
        <v>3.3333333333333331E-3</v>
      </c>
      <c r="AL77" s="154">
        <v>11</v>
      </c>
      <c r="AM77" s="151">
        <v>740</v>
      </c>
      <c r="AN77" s="152">
        <v>2.7777777777777776E-2</v>
      </c>
      <c r="AO77" s="151">
        <v>550</v>
      </c>
      <c r="AP77" s="151">
        <v>850</v>
      </c>
      <c r="AQ77" s="152">
        <v>2.7777777777777776E-2</v>
      </c>
      <c r="AR77" s="152">
        <v>5.5555555555555549E-3</v>
      </c>
      <c r="AS77" s="218" t="s">
        <v>346</v>
      </c>
    </row>
    <row r="78" spans="1:45" ht="10.199999999999999" x14ac:dyDescent="0.2">
      <c r="B78" s="43" t="s">
        <v>217</v>
      </c>
      <c r="C78" s="154">
        <v>400</v>
      </c>
      <c r="D78" s="151">
        <v>295</v>
      </c>
      <c r="E78" s="152">
        <v>6.8840579710144928E-2</v>
      </c>
      <c r="F78" s="151">
        <v>255</v>
      </c>
      <c r="G78" s="151">
        <v>320</v>
      </c>
      <c r="H78" s="152">
        <v>6.8840579710144928E-2</v>
      </c>
      <c r="I78" s="152">
        <v>1.3768115942028985E-2</v>
      </c>
      <c r="J78" s="154">
        <v>837</v>
      </c>
      <c r="K78" s="151">
        <v>350</v>
      </c>
      <c r="L78" s="152">
        <v>4.1666666666666664E-2</v>
      </c>
      <c r="M78" s="151">
        <v>315</v>
      </c>
      <c r="N78" s="151">
        <v>385</v>
      </c>
      <c r="O78" s="152">
        <v>4.1666666666666664E-2</v>
      </c>
      <c r="P78" s="152">
        <v>8.3333333333333332E-3</v>
      </c>
      <c r="Q78" s="154">
        <v>201</v>
      </c>
      <c r="R78" s="151">
        <v>440</v>
      </c>
      <c r="S78" s="152">
        <v>6.0240963855421686E-2</v>
      </c>
      <c r="T78" s="151">
        <v>390</v>
      </c>
      <c r="U78" s="151">
        <v>500</v>
      </c>
      <c r="V78" s="152">
        <v>6.0240963855421686E-2</v>
      </c>
      <c r="W78" s="152">
        <v>1.2048192771084338E-2</v>
      </c>
      <c r="X78" s="154">
        <v>90</v>
      </c>
      <c r="Y78" s="151">
        <v>368</v>
      </c>
      <c r="Z78" s="152">
        <v>-3.1578947368421054E-2</v>
      </c>
      <c r="AA78" s="151">
        <v>330</v>
      </c>
      <c r="AB78" s="151">
        <v>400</v>
      </c>
      <c r="AC78" s="152">
        <v>-3.1578947368421054E-2</v>
      </c>
      <c r="AD78" s="152">
        <v>-6.3157894736842104E-3</v>
      </c>
      <c r="AE78" s="154">
        <v>376</v>
      </c>
      <c r="AF78" s="151">
        <v>430</v>
      </c>
      <c r="AG78" s="152">
        <v>7.4999999999999997E-2</v>
      </c>
      <c r="AH78" s="151">
        <v>360</v>
      </c>
      <c r="AI78" s="151">
        <v>430</v>
      </c>
      <c r="AJ78" s="152">
        <v>7.4999999999999997E-2</v>
      </c>
      <c r="AK78" s="152">
        <v>1.4999999999999999E-2</v>
      </c>
      <c r="AL78" s="154">
        <v>85</v>
      </c>
      <c r="AM78" s="151">
        <v>520</v>
      </c>
      <c r="AN78" s="152">
        <v>8.3333333333333329E-2</v>
      </c>
      <c r="AO78" s="151">
        <v>430</v>
      </c>
      <c r="AP78" s="151">
        <v>645</v>
      </c>
      <c r="AQ78" s="152">
        <v>8.3333333333333329E-2</v>
      </c>
      <c r="AR78" s="152">
        <v>1.6666666666666666E-2</v>
      </c>
      <c r="AS78" s="218" t="s">
        <v>346</v>
      </c>
    </row>
    <row r="79" spans="1:45" ht="10.199999999999999" x14ac:dyDescent="0.2">
      <c r="B79" s="43" t="s">
        <v>218</v>
      </c>
      <c r="C79" s="154">
        <v>20</v>
      </c>
      <c r="D79" s="151">
        <v>250</v>
      </c>
      <c r="E79" s="152">
        <v>4.1666666666666664E-2</v>
      </c>
      <c r="F79" s="151">
        <v>230</v>
      </c>
      <c r="G79" s="151">
        <v>270</v>
      </c>
      <c r="H79" s="152">
        <v>4.1666666666666664E-2</v>
      </c>
      <c r="I79" s="152">
        <v>8.3333333333333332E-3</v>
      </c>
      <c r="J79" s="154">
        <v>152</v>
      </c>
      <c r="K79" s="151">
        <v>300</v>
      </c>
      <c r="L79" s="152">
        <v>0</v>
      </c>
      <c r="M79" s="151">
        <v>290</v>
      </c>
      <c r="N79" s="151">
        <v>330</v>
      </c>
      <c r="O79" s="152">
        <v>0</v>
      </c>
      <c r="P79" s="152">
        <v>0</v>
      </c>
      <c r="Q79" s="154">
        <v>76</v>
      </c>
      <c r="R79" s="151">
        <v>340</v>
      </c>
      <c r="S79" s="152">
        <v>0</v>
      </c>
      <c r="T79" s="151">
        <v>320</v>
      </c>
      <c r="U79" s="151">
        <v>370</v>
      </c>
      <c r="V79" s="152">
        <v>0</v>
      </c>
      <c r="W79" s="152">
        <v>0</v>
      </c>
      <c r="X79" s="154" t="s">
        <v>41</v>
      </c>
      <c r="Y79" s="151" t="s">
        <v>41</v>
      </c>
      <c r="Z79" s="152" t="s">
        <v>41</v>
      </c>
      <c r="AA79" s="151" t="s">
        <v>41</v>
      </c>
      <c r="AB79" s="151" t="s">
        <v>41</v>
      </c>
      <c r="AC79" s="152" t="s">
        <v>41</v>
      </c>
      <c r="AD79" s="152" t="s">
        <v>41</v>
      </c>
      <c r="AE79" s="154">
        <v>261</v>
      </c>
      <c r="AF79" s="151">
        <v>350</v>
      </c>
      <c r="AG79" s="152">
        <v>6.0606060606060608E-2</v>
      </c>
      <c r="AH79" s="151">
        <v>320</v>
      </c>
      <c r="AI79" s="151">
        <v>360</v>
      </c>
      <c r="AJ79" s="152">
        <v>6.0606060606060608E-2</v>
      </c>
      <c r="AK79" s="152">
        <v>1.2121212121212121E-2</v>
      </c>
      <c r="AL79" s="154">
        <v>60</v>
      </c>
      <c r="AM79" s="151">
        <v>380</v>
      </c>
      <c r="AN79" s="152">
        <v>5.5555555555555552E-2</v>
      </c>
      <c r="AO79" s="151">
        <v>360</v>
      </c>
      <c r="AP79" s="151">
        <v>420</v>
      </c>
      <c r="AQ79" s="152">
        <v>5.5555555555555552E-2</v>
      </c>
      <c r="AR79" s="152">
        <v>1.111111111111111E-2</v>
      </c>
      <c r="AS79" s="218" t="s">
        <v>346</v>
      </c>
    </row>
    <row r="80" spans="1:45" ht="10.199999999999999" x14ac:dyDescent="0.2">
      <c r="B80" s="43" t="s">
        <v>219</v>
      </c>
      <c r="C80" s="154" t="s">
        <v>41</v>
      </c>
      <c r="D80" s="151" t="s">
        <v>41</v>
      </c>
      <c r="E80" s="152" t="s">
        <v>41</v>
      </c>
      <c r="F80" s="151" t="s">
        <v>41</v>
      </c>
      <c r="G80" s="151" t="s">
        <v>41</v>
      </c>
      <c r="H80" s="152" t="s">
        <v>41</v>
      </c>
      <c r="I80" s="152" t="s">
        <v>41</v>
      </c>
      <c r="J80" s="154" t="s">
        <v>41</v>
      </c>
      <c r="K80" s="151" t="s">
        <v>41</v>
      </c>
      <c r="L80" s="152" t="s">
        <v>41</v>
      </c>
      <c r="M80" s="151" t="s">
        <v>41</v>
      </c>
      <c r="N80" s="151" t="s">
        <v>41</v>
      </c>
      <c r="O80" s="152" t="s">
        <v>41</v>
      </c>
      <c r="P80" s="152" t="s">
        <v>41</v>
      </c>
      <c r="Q80" s="154" t="s">
        <v>41</v>
      </c>
      <c r="R80" s="151" t="s">
        <v>41</v>
      </c>
      <c r="S80" s="152" t="s">
        <v>41</v>
      </c>
      <c r="T80" s="151" t="s">
        <v>41</v>
      </c>
      <c r="U80" s="151" t="s">
        <v>41</v>
      </c>
      <c r="V80" s="152" t="s">
        <v>41</v>
      </c>
      <c r="W80" s="152" t="s">
        <v>41</v>
      </c>
      <c r="X80" s="154" t="s">
        <v>41</v>
      </c>
      <c r="Y80" s="151" t="s">
        <v>41</v>
      </c>
      <c r="Z80" s="152" t="s">
        <v>41</v>
      </c>
      <c r="AA80" s="151" t="s">
        <v>41</v>
      </c>
      <c r="AB80" s="151" t="s">
        <v>41</v>
      </c>
      <c r="AC80" s="152" t="s">
        <v>41</v>
      </c>
      <c r="AD80" s="152" t="s">
        <v>41</v>
      </c>
      <c r="AE80" s="154">
        <v>26</v>
      </c>
      <c r="AF80" s="151">
        <v>380</v>
      </c>
      <c r="AG80" s="152">
        <v>2.7027027027027029E-2</v>
      </c>
      <c r="AH80" s="151">
        <v>340</v>
      </c>
      <c r="AI80" s="151">
        <v>385</v>
      </c>
      <c r="AJ80" s="152">
        <v>2.7027027027027029E-2</v>
      </c>
      <c r="AK80" s="152">
        <v>5.4054054054054057E-3</v>
      </c>
      <c r="AL80" s="154">
        <v>16</v>
      </c>
      <c r="AM80" s="151">
        <v>420</v>
      </c>
      <c r="AN80" s="152">
        <v>0.05</v>
      </c>
      <c r="AO80" s="151">
        <v>385</v>
      </c>
      <c r="AP80" s="151">
        <v>505</v>
      </c>
      <c r="AQ80" s="152">
        <v>0.05</v>
      </c>
      <c r="AR80" s="152">
        <v>0.01</v>
      </c>
      <c r="AS80" s="218" t="s">
        <v>346</v>
      </c>
    </row>
    <row r="81" spans="1:45" ht="10.199999999999999" x14ac:dyDescent="0.2">
      <c r="B81" s="43" t="s">
        <v>220</v>
      </c>
      <c r="C81" s="154">
        <v>249</v>
      </c>
      <c r="D81" s="151">
        <v>279</v>
      </c>
      <c r="E81" s="152">
        <v>5.2830188679245285E-2</v>
      </c>
      <c r="F81" s="151">
        <v>250</v>
      </c>
      <c r="G81" s="151">
        <v>320</v>
      </c>
      <c r="H81" s="152">
        <v>5.2830188679245285E-2</v>
      </c>
      <c r="I81" s="152">
        <v>1.0566037735849057E-2</v>
      </c>
      <c r="J81" s="154">
        <v>487</v>
      </c>
      <c r="K81" s="151">
        <v>360</v>
      </c>
      <c r="L81" s="152">
        <v>2.8571428571428571E-2</v>
      </c>
      <c r="M81" s="151">
        <v>320</v>
      </c>
      <c r="N81" s="151">
        <v>400</v>
      </c>
      <c r="O81" s="152">
        <v>2.8571428571428571E-2</v>
      </c>
      <c r="P81" s="152">
        <v>5.7142857142857143E-3</v>
      </c>
      <c r="Q81" s="154">
        <v>73</v>
      </c>
      <c r="R81" s="151">
        <v>465</v>
      </c>
      <c r="S81" s="152">
        <v>3.3333333333333333E-2</v>
      </c>
      <c r="T81" s="151">
        <v>425</v>
      </c>
      <c r="U81" s="151">
        <v>570</v>
      </c>
      <c r="V81" s="152">
        <v>3.3333333333333333E-2</v>
      </c>
      <c r="W81" s="152">
        <v>6.6666666666666662E-3</v>
      </c>
      <c r="X81" s="154">
        <v>175</v>
      </c>
      <c r="Y81" s="151">
        <v>445</v>
      </c>
      <c r="Z81" s="152">
        <v>8.5365853658536592E-2</v>
      </c>
      <c r="AA81" s="151">
        <v>380</v>
      </c>
      <c r="AB81" s="151">
        <v>485</v>
      </c>
      <c r="AC81" s="152">
        <v>8.5365853658536592E-2</v>
      </c>
      <c r="AD81" s="152">
        <v>1.7073170731707318E-2</v>
      </c>
      <c r="AE81" s="154">
        <v>267</v>
      </c>
      <c r="AF81" s="151">
        <v>535</v>
      </c>
      <c r="AG81" s="152">
        <v>7.0000000000000007E-2</v>
      </c>
      <c r="AH81" s="151">
        <v>450</v>
      </c>
      <c r="AI81" s="151">
        <v>530</v>
      </c>
      <c r="AJ81" s="152">
        <v>7.0000000000000007E-2</v>
      </c>
      <c r="AK81" s="152">
        <v>1.4000000000000002E-2</v>
      </c>
      <c r="AL81" s="154">
        <v>75</v>
      </c>
      <c r="AM81" s="151">
        <v>650</v>
      </c>
      <c r="AN81" s="152">
        <v>0.04</v>
      </c>
      <c r="AO81" s="151">
        <v>530</v>
      </c>
      <c r="AP81" s="151">
        <v>770</v>
      </c>
      <c r="AQ81" s="152">
        <v>0.04</v>
      </c>
      <c r="AR81" s="152">
        <v>8.0000000000000002E-3</v>
      </c>
      <c r="AS81" s="218" t="s">
        <v>346</v>
      </c>
    </row>
    <row r="82" spans="1:45" ht="10.199999999999999" x14ac:dyDescent="0.2">
      <c r="B82" s="43" t="s">
        <v>221</v>
      </c>
      <c r="C82" s="154">
        <v>71</v>
      </c>
      <c r="D82" s="151">
        <v>255</v>
      </c>
      <c r="E82" s="152">
        <v>8.5106382978723402E-2</v>
      </c>
      <c r="F82" s="151">
        <v>230</v>
      </c>
      <c r="G82" s="151">
        <v>272</v>
      </c>
      <c r="H82" s="152">
        <v>8.5106382978723402E-2</v>
      </c>
      <c r="I82" s="152">
        <v>1.7021276595744681E-2</v>
      </c>
      <c r="J82" s="154">
        <v>639</v>
      </c>
      <c r="K82" s="151">
        <v>330</v>
      </c>
      <c r="L82" s="152">
        <v>6.4516129032258063E-2</v>
      </c>
      <c r="M82" s="151">
        <v>300</v>
      </c>
      <c r="N82" s="151">
        <v>350</v>
      </c>
      <c r="O82" s="152">
        <v>6.4516129032258063E-2</v>
      </c>
      <c r="P82" s="152">
        <v>1.2903225806451613E-2</v>
      </c>
      <c r="Q82" s="154">
        <v>216</v>
      </c>
      <c r="R82" s="151">
        <v>390</v>
      </c>
      <c r="S82" s="152">
        <v>5.9782608695652176E-2</v>
      </c>
      <c r="T82" s="151">
        <v>360</v>
      </c>
      <c r="U82" s="151">
        <v>400</v>
      </c>
      <c r="V82" s="152">
        <v>5.9782608695652176E-2</v>
      </c>
      <c r="W82" s="152">
        <v>1.1956521739130435E-2</v>
      </c>
      <c r="X82" s="154">
        <v>119</v>
      </c>
      <c r="Y82" s="151">
        <v>330</v>
      </c>
      <c r="Z82" s="152">
        <v>0.1</v>
      </c>
      <c r="AA82" s="151">
        <v>300</v>
      </c>
      <c r="AB82" s="151">
        <v>350</v>
      </c>
      <c r="AC82" s="152">
        <v>0.1</v>
      </c>
      <c r="AD82" s="152">
        <v>0.02</v>
      </c>
      <c r="AE82" s="154">
        <v>440</v>
      </c>
      <c r="AF82" s="151">
        <v>360</v>
      </c>
      <c r="AG82" s="152">
        <v>2.8571428571428571E-2</v>
      </c>
      <c r="AH82" s="151">
        <v>335</v>
      </c>
      <c r="AI82" s="151">
        <v>379</v>
      </c>
      <c r="AJ82" s="152">
        <v>2.8571428571428571E-2</v>
      </c>
      <c r="AK82" s="152">
        <v>5.7142857142857143E-3</v>
      </c>
      <c r="AL82" s="154">
        <v>62</v>
      </c>
      <c r="AM82" s="151">
        <v>400</v>
      </c>
      <c r="AN82" s="152">
        <v>0</v>
      </c>
      <c r="AO82" s="151">
        <v>379</v>
      </c>
      <c r="AP82" s="151">
        <v>450</v>
      </c>
      <c r="AQ82" s="152">
        <v>0</v>
      </c>
      <c r="AR82" s="152">
        <v>0</v>
      </c>
      <c r="AS82" s="218" t="s">
        <v>346</v>
      </c>
    </row>
    <row r="83" spans="1:45" ht="10.199999999999999" x14ac:dyDescent="0.2">
      <c r="B83" s="43" t="s">
        <v>222</v>
      </c>
      <c r="C83" s="154">
        <v>65</v>
      </c>
      <c r="D83" s="151">
        <v>230</v>
      </c>
      <c r="E83" s="152">
        <v>0.12195121951219512</v>
      </c>
      <c r="F83" s="151">
        <v>198</v>
      </c>
      <c r="G83" s="151">
        <v>280</v>
      </c>
      <c r="H83" s="152">
        <v>0.12195121951219512</v>
      </c>
      <c r="I83" s="152">
        <v>2.4390243902439025E-2</v>
      </c>
      <c r="J83" s="154">
        <v>471</v>
      </c>
      <c r="K83" s="151">
        <v>350</v>
      </c>
      <c r="L83" s="152">
        <v>4.4776119402985072E-2</v>
      </c>
      <c r="M83" s="151">
        <v>310</v>
      </c>
      <c r="N83" s="151">
        <v>365</v>
      </c>
      <c r="O83" s="152">
        <v>4.4776119402985072E-2</v>
      </c>
      <c r="P83" s="152">
        <v>8.9552238805970137E-3</v>
      </c>
      <c r="Q83" s="154">
        <v>126</v>
      </c>
      <c r="R83" s="151">
        <v>400</v>
      </c>
      <c r="S83" s="152">
        <v>2.564102564102564E-2</v>
      </c>
      <c r="T83" s="151">
        <v>375</v>
      </c>
      <c r="U83" s="151">
        <v>450</v>
      </c>
      <c r="V83" s="152">
        <v>2.564102564102564E-2</v>
      </c>
      <c r="W83" s="152">
        <v>5.1282051282051282E-3</v>
      </c>
      <c r="X83" s="154">
        <v>92</v>
      </c>
      <c r="Y83" s="151">
        <v>360</v>
      </c>
      <c r="Z83" s="152">
        <v>2.8571428571428571E-2</v>
      </c>
      <c r="AA83" s="151">
        <v>330</v>
      </c>
      <c r="AB83" s="151">
        <v>393</v>
      </c>
      <c r="AC83" s="152">
        <v>2.8571428571428571E-2</v>
      </c>
      <c r="AD83" s="152">
        <v>5.7142857142857143E-3</v>
      </c>
      <c r="AE83" s="154">
        <v>207</v>
      </c>
      <c r="AF83" s="151">
        <v>400</v>
      </c>
      <c r="AG83" s="152">
        <v>5.2631578947368418E-2</v>
      </c>
      <c r="AH83" s="151">
        <v>350</v>
      </c>
      <c r="AI83" s="151">
        <v>410</v>
      </c>
      <c r="AJ83" s="152">
        <v>5.2631578947368418E-2</v>
      </c>
      <c r="AK83" s="152">
        <v>1.0526315789473684E-2</v>
      </c>
      <c r="AL83" s="154">
        <v>36</v>
      </c>
      <c r="AM83" s="151">
        <v>458</v>
      </c>
      <c r="AN83" s="152">
        <v>5.2873563218390804E-2</v>
      </c>
      <c r="AO83" s="151">
        <v>410</v>
      </c>
      <c r="AP83" s="151">
        <v>600</v>
      </c>
      <c r="AQ83" s="152">
        <v>5.2873563218390804E-2</v>
      </c>
      <c r="AR83" s="152">
        <v>1.0574712643678161E-2</v>
      </c>
      <c r="AS83" s="218" t="s">
        <v>346</v>
      </c>
    </row>
    <row r="84" spans="1:45" ht="10.199999999999999" x14ac:dyDescent="0.2">
      <c r="B84" s="43" t="s">
        <v>223</v>
      </c>
      <c r="C84" s="154">
        <v>16</v>
      </c>
      <c r="D84" s="151">
        <v>215</v>
      </c>
      <c r="E84" s="152">
        <v>7.4999999999999997E-2</v>
      </c>
      <c r="F84" s="151">
        <v>188</v>
      </c>
      <c r="G84" s="151">
        <v>245</v>
      </c>
      <c r="H84" s="152">
        <v>7.4999999999999997E-2</v>
      </c>
      <c r="I84" s="152">
        <v>1.4999999999999999E-2</v>
      </c>
      <c r="J84" s="154">
        <v>123</v>
      </c>
      <c r="K84" s="151">
        <v>295</v>
      </c>
      <c r="L84" s="152">
        <v>5.3571428571428568E-2</v>
      </c>
      <c r="M84" s="151">
        <v>280</v>
      </c>
      <c r="N84" s="151">
        <v>300</v>
      </c>
      <c r="O84" s="152">
        <v>5.3571428571428568E-2</v>
      </c>
      <c r="P84" s="152">
        <v>1.0714285714285714E-2</v>
      </c>
      <c r="Q84" s="154">
        <v>48</v>
      </c>
      <c r="R84" s="151">
        <v>315</v>
      </c>
      <c r="S84" s="152">
        <v>1.6129032258064516E-2</v>
      </c>
      <c r="T84" s="151">
        <v>308</v>
      </c>
      <c r="U84" s="151">
        <v>330</v>
      </c>
      <c r="V84" s="152">
        <v>1.6129032258064516E-2</v>
      </c>
      <c r="W84" s="152">
        <v>3.2258064516129032E-3</v>
      </c>
      <c r="X84" s="154">
        <v>27</v>
      </c>
      <c r="Y84" s="151">
        <v>310</v>
      </c>
      <c r="Z84" s="152">
        <v>8.771929824561403E-2</v>
      </c>
      <c r="AA84" s="151">
        <v>300</v>
      </c>
      <c r="AB84" s="151">
        <v>320</v>
      </c>
      <c r="AC84" s="152">
        <v>8.771929824561403E-2</v>
      </c>
      <c r="AD84" s="152">
        <v>1.7543859649122806E-2</v>
      </c>
      <c r="AE84" s="154">
        <v>408</v>
      </c>
      <c r="AF84" s="151">
        <v>320</v>
      </c>
      <c r="AG84" s="152">
        <v>0</v>
      </c>
      <c r="AH84" s="151">
        <v>310</v>
      </c>
      <c r="AI84" s="151">
        <v>350</v>
      </c>
      <c r="AJ84" s="152">
        <v>0</v>
      </c>
      <c r="AK84" s="152">
        <v>0</v>
      </c>
      <c r="AL84" s="154">
        <v>264</v>
      </c>
      <c r="AM84" s="151">
        <v>370</v>
      </c>
      <c r="AN84" s="152">
        <v>2.7777777777777776E-2</v>
      </c>
      <c r="AO84" s="151">
        <v>350</v>
      </c>
      <c r="AP84" s="151">
        <v>410</v>
      </c>
      <c r="AQ84" s="152">
        <v>2.7777777777777776E-2</v>
      </c>
      <c r="AR84" s="152">
        <v>5.5555555555555549E-3</v>
      </c>
      <c r="AS84" s="218" t="s">
        <v>346</v>
      </c>
    </row>
    <row r="85" spans="1:45" ht="10.199999999999999" x14ac:dyDescent="0.2">
      <c r="B85" s="43" t="s">
        <v>224</v>
      </c>
      <c r="C85" s="154">
        <v>321</v>
      </c>
      <c r="D85" s="151">
        <v>265</v>
      </c>
      <c r="E85" s="152">
        <v>1.9230769230769232E-2</v>
      </c>
      <c r="F85" s="151">
        <v>250</v>
      </c>
      <c r="G85" s="151">
        <v>290</v>
      </c>
      <c r="H85" s="152">
        <v>1.9230769230769232E-2</v>
      </c>
      <c r="I85" s="152">
        <v>3.8461538461538464E-3</v>
      </c>
      <c r="J85" s="154">
        <v>422</v>
      </c>
      <c r="K85" s="151">
        <v>345</v>
      </c>
      <c r="L85" s="152">
        <v>1.4705882352941176E-2</v>
      </c>
      <c r="M85" s="151">
        <v>310</v>
      </c>
      <c r="N85" s="151">
        <v>380</v>
      </c>
      <c r="O85" s="152">
        <v>1.4705882352941176E-2</v>
      </c>
      <c r="P85" s="152">
        <v>2.9411764705882353E-3</v>
      </c>
      <c r="Q85" s="154">
        <v>42</v>
      </c>
      <c r="R85" s="151">
        <v>503</v>
      </c>
      <c r="S85" s="152">
        <v>1.0040160642570281E-2</v>
      </c>
      <c r="T85" s="151">
        <v>445</v>
      </c>
      <c r="U85" s="151">
        <v>590</v>
      </c>
      <c r="V85" s="152">
        <v>1.0040160642570281E-2</v>
      </c>
      <c r="W85" s="152">
        <v>2.008032128514056E-3</v>
      </c>
      <c r="X85" s="154">
        <v>48</v>
      </c>
      <c r="Y85" s="151">
        <v>438</v>
      </c>
      <c r="Z85" s="152">
        <v>1.8604651162790697E-2</v>
      </c>
      <c r="AA85" s="151">
        <v>400</v>
      </c>
      <c r="AB85" s="151">
        <v>500</v>
      </c>
      <c r="AC85" s="152">
        <v>1.8604651162790697E-2</v>
      </c>
      <c r="AD85" s="152">
        <v>3.7209302325581393E-3</v>
      </c>
      <c r="AE85" s="154">
        <v>77</v>
      </c>
      <c r="AF85" s="151">
        <v>550</v>
      </c>
      <c r="AG85" s="152">
        <v>0.1</v>
      </c>
      <c r="AH85" s="151">
        <v>480</v>
      </c>
      <c r="AI85" s="151">
        <v>600</v>
      </c>
      <c r="AJ85" s="152">
        <v>0.1</v>
      </c>
      <c r="AK85" s="152">
        <v>0.02</v>
      </c>
      <c r="AL85" s="154">
        <v>38</v>
      </c>
      <c r="AM85" s="151">
        <v>650</v>
      </c>
      <c r="AN85" s="152">
        <v>6.5573770491803282E-2</v>
      </c>
      <c r="AO85" s="151">
        <v>600</v>
      </c>
      <c r="AP85" s="151">
        <v>720</v>
      </c>
      <c r="AQ85" s="152">
        <v>6.5573770491803282E-2</v>
      </c>
      <c r="AR85" s="152">
        <v>1.3114754098360656E-2</v>
      </c>
      <c r="AS85" s="218" t="s">
        <v>346</v>
      </c>
    </row>
    <row r="86" spans="1:45" s="164" customFormat="1" ht="10.199999999999999" x14ac:dyDescent="0.2">
      <c r="B86" s="149" t="s">
        <v>37</v>
      </c>
      <c r="C86" s="154">
        <v>2170</v>
      </c>
      <c r="D86" s="151">
        <v>290</v>
      </c>
      <c r="E86" s="152">
        <v>3.5714285714285712E-2</v>
      </c>
      <c r="F86" s="151">
        <v>250</v>
      </c>
      <c r="G86" s="151">
        <v>330</v>
      </c>
      <c r="H86" s="152">
        <v>3.5714285714285712E-2</v>
      </c>
      <c r="I86" s="152">
        <v>7.1428571428571426E-3</v>
      </c>
      <c r="J86" s="154">
        <v>5025</v>
      </c>
      <c r="K86" s="151">
        <v>350</v>
      </c>
      <c r="L86" s="152">
        <v>2.9411764705882353E-2</v>
      </c>
      <c r="M86" s="151">
        <v>310</v>
      </c>
      <c r="N86" s="151">
        <v>400</v>
      </c>
      <c r="O86" s="152">
        <v>2.9411764705882353E-2</v>
      </c>
      <c r="P86" s="152">
        <v>5.8823529411764705E-3</v>
      </c>
      <c r="Q86" s="154">
        <v>1201</v>
      </c>
      <c r="R86" s="151">
        <v>390</v>
      </c>
      <c r="S86" s="152">
        <v>5.4054054054054057E-2</v>
      </c>
      <c r="T86" s="151">
        <v>340</v>
      </c>
      <c r="U86" s="151">
        <v>460</v>
      </c>
      <c r="V86" s="152">
        <v>5.4054054054054057E-2</v>
      </c>
      <c r="W86" s="152">
        <v>1.0810810810810811E-2</v>
      </c>
      <c r="X86" s="154">
        <v>1099</v>
      </c>
      <c r="Y86" s="151">
        <v>390</v>
      </c>
      <c r="Z86" s="152">
        <v>2.6315789473684209E-2</v>
      </c>
      <c r="AA86" s="151">
        <v>330</v>
      </c>
      <c r="AB86" s="151">
        <v>470</v>
      </c>
      <c r="AC86" s="152">
        <v>2.6315789473684209E-2</v>
      </c>
      <c r="AD86" s="152">
        <v>5.263157894736842E-3</v>
      </c>
      <c r="AE86" s="154">
        <v>4055</v>
      </c>
      <c r="AF86" s="151">
        <v>360</v>
      </c>
      <c r="AG86" s="152">
        <v>2.8571428571428571E-2</v>
      </c>
      <c r="AH86" s="151">
        <v>325</v>
      </c>
      <c r="AI86" s="151">
        <v>370</v>
      </c>
      <c r="AJ86" s="152">
        <v>2.8571428571428571E-2</v>
      </c>
      <c r="AK86" s="152">
        <v>5.7142857142857143E-3</v>
      </c>
      <c r="AL86" s="154">
        <v>1383</v>
      </c>
      <c r="AM86" s="151">
        <v>400</v>
      </c>
      <c r="AN86" s="152">
        <v>5.2631578947368418E-2</v>
      </c>
      <c r="AO86" s="151">
        <v>370</v>
      </c>
      <c r="AP86" s="151">
        <v>480</v>
      </c>
      <c r="AQ86" s="152">
        <v>5.2631578947368418E-2</v>
      </c>
      <c r="AR86" s="152">
        <v>1.0526315789473684E-2</v>
      </c>
      <c r="AS86" s="218"/>
    </row>
    <row r="87" spans="1:45" ht="10.199999999999999" x14ac:dyDescent="0.2">
      <c r="A87" s="38" t="s">
        <v>21</v>
      </c>
      <c r="B87" s="43" t="s">
        <v>225</v>
      </c>
      <c r="C87" s="154">
        <v>258</v>
      </c>
      <c r="D87" s="151">
        <v>250</v>
      </c>
      <c r="E87" s="152">
        <v>0.13636363636363635</v>
      </c>
      <c r="F87" s="151">
        <v>205</v>
      </c>
      <c r="G87" s="151">
        <v>300</v>
      </c>
      <c r="H87" s="152">
        <v>0.13636363636363635</v>
      </c>
      <c r="I87" s="152">
        <v>2.7272727272727271E-2</v>
      </c>
      <c r="J87" s="154">
        <v>639</v>
      </c>
      <c r="K87" s="151">
        <v>330</v>
      </c>
      <c r="L87" s="152">
        <v>3.125E-2</v>
      </c>
      <c r="M87" s="151">
        <v>305</v>
      </c>
      <c r="N87" s="151">
        <v>350</v>
      </c>
      <c r="O87" s="152">
        <v>3.125E-2</v>
      </c>
      <c r="P87" s="152">
        <v>6.2500000000000003E-3</v>
      </c>
      <c r="Q87" s="154">
        <v>234</v>
      </c>
      <c r="R87" s="151">
        <v>380</v>
      </c>
      <c r="S87" s="152">
        <v>1.876675603217158E-2</v>
      </c>
      <c r="T87" s="151">
        <v>350</v>
      </c>
      <c r="U87" s="151">
        <v>430</v>
      </c>
      <c r="V87" s="152">
        <v>1.876675603217158E-2</v>
      </c>
      <c r="W87" s="152">
        <v>3.7533512064343161E-3</v>
      </c>
      <c r="X87" s="154">
        <v>115</v>
      </c>
      <c r="Y87" s="151">
        <v>330</v>
      </c>
      <c r="Z87" s="152">
        <v>3.125E-2</v>
      </c>
      <c r="AA87" s="151">
        <v>300</v>
      </c>
      <c r="AB87" s="151">
        <v>360</v>
      </c>
      <c r="AC87" s="152">
        <v>3.125E-2</v>
      </c>
      <c r="AD87" s="152">
        <v>6.2500000000000003E-3</v>
      </c>
      <c r="AE87" s="154">
        <v>973</v>
      </c>
      <c r="AF87" s="151">
        <v>370</v>
      </c>
      <c r="AG87" s="152">
        <v>5.7142857142857141E-2</v>
      </c>
      <c r="AH87" s="151">
        <v>340</v>
      </c>
      <c r="AI87" s="151">
        <v>360</v>
      </c>
      <c r="AJ87" s="152">
        <v>5.7142857142857141E-2</v>
      </c>
      <c r="AK87" s="152">
        <v>1.1428571428571429E-2</v>
      </c>
      <c r="AL87" s="154">
        <v>605</v>
      </c>
      <c r="AM87" s="151">
        <v>395</v>
      </c>
      <c r="AN87" s="152">
        <v>2.5974025974025976E-2</v>
      </c>
      <c r="AO87" s="151">
        <v>360</v>
      </c>
      <c r="AP87" s="151">
        <v>460</v>
      </c>
      <c r="AQ87" s="152">
        <v>2.5974025974025976E-2</v>
      </c>
      <c r="AR87" s="152">
        <v>5.1948051948051948E-3</v>
      </c>
      <c r="AS87" s="218" t="s">
        <v>346</v>
      </c>
    </row>
    <row r="88" spans="1:45" ht="10.199999999999999" x14ac:dyDescent="0.2">
      <c r="B88" s="43" t="s">
        <v>226</v>
      </c>
      <c r="C88" s="154">
        <v>26</v>
      </c>
      <c r="D88" s="151">
        <v>290</v>
      </c>
      <c r="E88" s="152">
        <v>0.28888888888888886</v>
      </c>
      <c r="F88" s="151">
        <v>260</v>
      </c>
      <c r="G88" s="151">
        <v>300</v>
      </c>
      <c r="H88" s="152">
        <v>0.28888888888888886</v>
      </c>
      <c r="I88" s="152">
        <v>5.7777777777777775E-2</v>
      </c>
      <c r="J88" s="154">
        <v>152</v>
      </c>
      <c r="K88" s="151">
        <v>345</v>
      </c>
      <c r="L88" s="152">
        <v>4.5454545454545456E-2</v>
      </c>
      <c r="M88" s="151">
        <v>320</v>
      </c>
      <c r="N88" s="151">
        <v>370</v>
      </c>
      <c r="O88" s="152">
        <v>4.5454545454545456E-2</v>
      </c>
      <c r="P88" s="152">
        <v>9.0909090909090905E-3</v>
      </c>
      <c r="Q88" s="154">
        <v>130</v>
      </c>
      <c r="R88" s="151">
        <v>410</v>
      </c>
      <c r="S88" s="152">
        <v>2.5000000000000001E-2</v>
      </c>
      <c r="T88" s="151">
        <v>375</v>
      </c>
      <c r="U88" s="151">
        <v>470</v>
      </c>
      <c r="V88" s="152">
        <v>2.5000000000000001E-2</v>
      </c>
      <c r="W88" s="152">
        <v>5.0000000000000001E-3</v>
      </c>
      <c r="X88" s="154">
        <v>43</v>
      </c>
      <c r="Y88" s="151">
        <v>350</v>
      </c>
      <c r="Z88" s="152">
        <v>0</v>
      </c>
      <c r="AA88" s="151">
        <v>330</v>
      </c>
      <c r="AB88" s="151">
        <v>400</v>
      </c>
      <c r="AC88" s="152">
        <v>0</v>
      </c>
      <c r="AD88" s="152">
        <v>0</v>
      </c>
      <c r="AE88" s="154">
        <v>215</v>
      </c>
      <c r="AF88" s="151">
        <v>420</v>
      </c>
      <c r="AG88" s="152">
        <v>0.05</v>
      </c>
      <c r="AH88" s="151">
        <v>380</v>
      </c>
      <c r="AI88" s="151">
        <v>442</v>
      </c>
      <c r="AJ88" s="152">
        <v>0.05</v>
      </c>
      <c r="AK88" s="152">
        <v>0.01</v>
      </c>
      <c r="AL88" s="154">
        <v>91</v>
      </c>
      <c r="AM88" s="151">
        <v>500</v>
      </c>
      <c r="AN88" s="152">
        <v>-9.9009900990099011E-3</v>
      </c>
      <c r="AO88" s="151">
        <v>442</v>
      </c>
      <c r="AP88" s="151">
        <v>570</v>
      </c>
      <c r="AQ88" s="152">
        <v>-9.9009900990099011E-3</v>
      </c>
      <c r="AR88" s="152">
        <v>-1.9801980198019802E-3</v>
      </c>
      <c r="AS88" s="218" t="s">
        <v>346</v>
      </c>
    </row>
    <row r="89" spans="1:45" ht="10.199999999999999" x14ac:dyDescent="0.2">
      <c r="B89" s="43" t="s">
        <v>227</v>
      </c>
      <c r="C89" s="154">
        <v>247</v>
      </c>
      <c r="D89" s="151">
        <v>280</v>
      </c>
      <c r="E89" s="152">
        <v>1.8181818181818181E-2</v>
      </c>
      <c r="F89" s="151">
        <v>260</v>
      </c>
      <c r="G89" s="151">
        <v>300</v>
      </c>
      <c r="H89" s="152">
        <v>1.8181818181818181E-2</v>
      </c>
      <c r="I89" s="152">
        <v>3.6363636363636364E-3</v>
      </c>
      <c r="J89" s="154">
        <v>213</v>
      </c>
      <c r="K89" s="151">
        <v>360</v>
      </c>
      <c r="L89" s="152">
        <v>2.8571428571428571E-2</v>
      </c>
      <c r="M89" s="151">
        <v>320</v>
      </c>
      <c r="N89" s="151">
        <v>430</v>
      </c>
      <c r="O89" s="152">
        <v>2.8571428571428571E-2</v>
      </c>
      <c r="P89" s="152">
        <v>5.7142857142857143E-3</v>
      </c>
      <c r="Q89" s="154">
        <v>32</v>
      </c>
      <c r="R89" s="151">
        <v>550</v>
      </c>
      <c r="S89" s="152">
        <v>-2.6548672566371681E-2</v>
      </c>
      <c r="T89" s="151">
        <v>490</v>
      </c>
      <c r="U89" s="151">
        <v>598</v>
      </c>
      <c r="V89" s="152">
        <v>-2.6548672566371681E-2</v>
      </c>
      <c r="W89" s="152">
        <v>-5.3097345132743362E-3</v>
      </c>
      <c r="X89" s="154">
        <v>19</v>
      </c>
      <c r="Y89" s="151">
        <v>480</v>
      </c>
      <c r="Z89" s="152">
        <v>6.6666666666666666E-2</v>
      </c>
      <c r="AA89" s="151">
        <v>450</v>
      </c>
      <c r="AB89" s="151">
        <v>525</v>
      </c>
      <c r="AC89" s="152">
        <v>6.6666666666666666E-2</v>
      </c>
      <c r="AD89" s="152">
        <v>1.3333333333333332E-2</v>
      </c>
      <c r="AE89" s="154">
        <v>83</v>
      </c>
      <c r="AF89" s="151">
        <v>570</v>
      </c>
      <c r="AG89" s="152">
        <v>6.5420560747663545E-2</v>
      </c>
      <c r="AH89" s="151">
        <v>500</v>
      </c>
      <c r="AI89" s="151">
        <v>700</v>
      </c>
      <c r="AJ89" s="152">
        <v>6.5420560747663545E-2</v>
      </c>
      <c r="AK89" s="152">
        <v>1.3084112149532709E-2</v>
      </c>
      <c r="AL89" s="154">
        <v>17</v>
      </c>
      <c r="AM89" s="151">
        <v>800</v>
      </c>
      <c r="AN89" s="152">
        <v>8.4010840108401083E-2</v>
      </c>
      <c r="AO89" s="151">
        <v>700</v>
      </c>
      <c r="AP89" s="151">
        <v>850</v>
      </c>
      <c r="AQ89" s="152">
        <v>8.4010840108401083E-2</v>
      </c>
      <c r="AR89" s="152">
        <v>1.6802168021680216E-2</v>
      </c>
      <c r="AS89" s="218" t="s">
        <v>346</v>
      </c>
    </row>
    <row r="90" spans="1:45" ht="10.199999999999999" x14ac:dyDescent="0.2">
      <c r="A90" s="43"/>
      <c r="B90" s="43" t="s">
        <v>228</v>
      </c>
      <c r="C90" s="154">
        <v>69</v>
      </c>
      <c r="D90" s="151">
        <v>300</v>
      </c>
      <c r="E90" s="152">
        <v>7.1428571428571425E-2</v>
      </c>
      <c r="F90" s="151">
        <v>260</v>
      </c>
      <c r="G90" s="151">
        <v>330</v>
      </c>
      <c r="H90" s="152">
        <v>7.1428571428571425E-2</v>
      </c>
      <c r="I90" s="152">
        <v>1.4285714285714285E-2</v>
      </c>
      <c r="J90" s="154">
        <v>418</v>
      </c>
      <c r="K90" s="151">
        <v>350</v>
      </c>
      <c r="L90" s="152">
        <v>2.9411764705882353E-2</v>
      </c>
      <c r="M90" s="151">
        <v>330</v>
      </c>
      <c r="N90" s="151">
        <v>395</v>
      </c>
      <c r="O90" s="152">
        <v>2.9411764705882353E-2</v>
      </c>
      <c r="P90" s="152">
        <v>5.8823529411764705E-3</v>
      </c>
      <c r="Q90" s="154">
        <v>153</v>
      </c>
      <c r="R90" s="151">
        <v>415</v>
      </c>
      <c r="S90" s="152">
        <v>3.7499999999999999E-2</v>
      </c>
      <c r="T90" s="151">
        <v>370</v>
      </c>
      <c r="U90" s="151">
        <v>470</v>
      </c>
      <c r="V90" s="152">
        <v>3.7499999999999999E-2</v>
      </c>
      <c r="W90" s="152">
        <v>7.4999999999999997E-3</v>
      </c>
      <c r="X90" s="154">
        <v>137</v>
      </c>
      <c r="Y90" s="151">
        <v>330</v>
      </c>
      <c r="Z90" s="152">
        <v>0</v>
      </c>
      <c r="AA90" s="151">
        <v>300</v>
      </c>
      <c r="AB90" s="151">
        <v>365</v>
      </c>
      <c r="AC90" s="152">
        <v>0</v>
      </c>
      <c r="AD90" s="152">
        <v>0</v>
      </c>
      <c r="AE90" s="154">
        <v>301</v>
      </c>
      <c r="AF90" s="151">
        <v>380</v>
      </c>
      <c r="AG90" s="152">
        <v>-1.2987012987012988E-2</v>
      </c>
      <c r="AH90" s="151">
        <v>335</v>
      </c>
      <c r="AI90" s="151">
        <v>420</v>
      </c>
      <c r="AJ90" s="152">
        <v>-1.2987012987012988E-2</v>
      </c>
      <c r="AK90" s="152">
        <v>-2.5974025974025974E-3</v>
      </c>
      <c r="AL90" s="154">
        <v>51</v>
      </c>
      <c r="AM90" s="151">
        <v>490</v>
      </c>
      <c r="AN90" s="152">
        <v>0.10609480812641084</v>
      </c>
      <c r="AO90" s="151">
        <v>420</v>
      </c>
      <c r="AP90" s="151">
        <v>590</v>
      </c>
      <c r="AQ90" s="152">
        <v>0.10609480812641084</v>
      </c>
      <c r="AR90" s="152">
        <v>2.1218961625282168E-2</v>
      </c>
      <c r="AS90" s="218" t="s">
        <v>346</v>
      </c>
    </row>
    <row r="91" spans="1:45" ht="10.199999999999999" x14ac:dyDescent="0.2">
      <c r="A91" s="43"/>
      <c r="B91" s="43" t="s">
        <v>229</v>
      </c>
      <c r="C91" s="154">
        <v>60</v>
      </c>
      <c r="D91" s="151">
        <v>300</v>
      </c>
      <c r="E91" s="152">
        <v>3.4482758620689655E-2</v>
      </c>
      <c r="F91" s="151">
        <v>275</v>
      </c>
      <c r="G91" s="151">
        <v>350</v>
      </c>
      <c r="H91" s="152">
        <v>3.4482758620689655E-2</v>
      </c>
      <c r="I91" s="152">
        <v>6.8965517241379309E-3</v>
      </c>
      <c r="J91" s="154">
        <v>236</v>
      </c>
      <c r="K91" s="151">
        <v>380</v>
      </c>
      <c r="L91" s="152">
        <v>8.5714285714285715E-2</v>
      </c>
      <c r="M91" s="151">
        <v>340</v>
      </c>
      <c r="N91" s="151">
        <v>435</v>
      </c>
      <c r="O91" s="152">
        <v>8.5714285714285715E-2</v>
      </c>
      <c r="P91" s="152">
        <v>1.7142857142857144E-2</v>
      </c>
      <c r="Q91" s="154">
        <v>68</v>
      </c>
      <c r="R91" s="151">
        <v>505</v>
      </c>
      <c r="S91" s="152">
        <v>9.7826086956521743E-2</v>
      </c>
      <c r="T91" s="151">
        <v>435</v>
      </c>
      <c r="U91" s="151">
        <v>600</v>
      </c>
      <c r="V91" s="152">
        <v>9.7826086956521743E-2</v>
      </c>
      <c r="W91" s="152">
        <v>1.9565217391304349E-2</v>
      </c>
      <c r="X91" s="154">
        <v>37</v>
      </c>
      <c r="Y91" s="151">
        <v>420</v>
      </c>
      <c r="Z91" s="152">
        <v>0</v>
      </c>
      <c r="AA91" s="151">
        <v>380</v>
      </c>
      <c r="AB91" s="151">
        <v>465</v>
      </c>
      <c r="AC91" s="152">
        <v>0</v>
      </c>
      <c r="AD91" s="152">
        <v>0</v>
      </c>
      <c r="AE91" s="154">
        <v>99</v>
      </c>
      <c r="AF91" s="151">
        <v>530</v>
      </c>
      <c r="AG91" s="152">
        <v>0.06</v>
      </c>
      <c r="AH91" s="151">
        <v>440</v>
      </c>
      <c r="AI91" s="151">
        <v>595</v>
      </c>
      <c r="AJ91" s="152">
        <v>0.06</v>
      </c>
      <c r="AK91" s="152">
        <v>1.2E-2</v>
      </c>
      <c r="AL91" s="154">
        <v>29</v>
      </c>
      <c r="AM91" s="151">
        <v>665</v>
      </c>
      <c r="AN91" s="152">
        <v>-0.05</v>
      </c>
      <c r="AO91" s="151">
        <v>595</v>
      </c>
      <c r="AP91" s="151">
        <v>840</v>
      </c>
      <c r="AQ91" s="152">
        <v>-0.05</v>
      </c>
      <c r="AR91" s="152">
        <v>-0.01</v>
      </c>
      <c r="AS91" s="218" t="s">
        <v>346</v>
      </c>
    </row>
    <row r="92" spans="1:45" ht="10.199999999999999" x14ac:dyDescent="0.2">
      <c r="A92" s="43"/>
      <c r="B92" s="43" t="s">
        <v>230</v>
      </c>
      <c r="C92" s="154">
        <v>71</v>
      </c>
      <c r="D92" s="151">
        <v>270</v>
      </c>
      <c r="E92" s="152">
        <v>-3.5714285714285712E-2</v>
      </c>
      <c r="F92" s="151">
        <v>265</v>
      </c>
      <c r="G92" s="151">
        <v>280</v>
      </c>
      <c r="H92" s="152">
        <v>-3.5714285714285712E-2</v>
      </c>
      <c r="I92" s="152">
        <v>-7.1428571428571426E-3</v>
      </c>
      <c r="J92" s="154">
        <v>292</v>
      </c>
      <c r="K92" s="151">
        <v>300</v>
      </c>
      <c r="L92" s="152">
        <v>0</v>
      </c>
      <c r="M92" s="151">
        <v>290</v>
      </c>
      <c r="N92" s="151">
        <v>315</v>
      </c>
      <c r="O92" s="152">
        <v>0</v>
      </c>
      <c r="P92" s="152">
        <v>0</v>
      </c>
      <c r="Q92" s="154">
        <v>145</v>
      </c>
      <c r="R92" s="151">
        <v>330</v>
      </c>
      <c r="S92" s="152">
        <v>4.7619047619047616E-2</v>
      </c>
      <c r="T92" s="151">
        <v>320</v>
      </c>
      <c r="U92" s="151">
        <v>350</v>
      </c>
      <c r="V92" s="152">
        <v>4.7619047619047616E-2</v>
      </c>
      <c r="W92" s="152">
        <v>9.5238095238095229E-3</v>
      </c>
      <c r="X92" s="154">
        <v>90</v>
      </c>
      <c r="Y92" s="151">
        <v>310</v>
      </c>
      <c r="Z92" s="152">
        <v>3.3333333333333333E-2</v>
      </c>
      <c r="AA92" s="151">
        <v>300</v>
      </c>
      <c r="AB92" s="151">
        <v>320</v>
      </c>
      <c r="AC92" s="152">
        <v>3.3333333333333333E-2</v>
      </c>
      <c r="AD92" s="152">
        <v>6.6666666666666662E-3</v>
      </c>
      <c r="AE92" s="154">
        <v>940</v>
      </c>
      <c r="AF92" s="151">
        <v>350</v>
      </c>
      <c r="AG92" s="152">
        <v>2.9411764705882353E-2</v>
      </c>
      <c r="AH92" s="151">
        <v>330</v>
      </c>
      <c r="AI92" s="151">
        <v>370</v>
      </c>
      <c r="AJ92" s="152">
        <v>2.9411764705882353E-2</v>
      </c>
      <c r="AK92" s="152">
        <v>5.8823529411764705E-3</v>
      </c>
      <c r="AL92" s="154">
        <v>410</v>
      </c>
      <c r="AM92" s="151">
        <v>390</v>
      </c>
      <c r="AN92" s="152">
        <v>2.6315789473684209E-2</v>
      </c>
      <c r="AO92" s="151">
        <v>370</v>
      </c>
      <c r="AP92" s="151">
        <v>420</v>
      </c>
      <c r="AQ92" s="152">
        <v>2.6315789473684209E-2</v>
      </c>
      <c r="AR92" s="152">
        <v>5.263157894736842E-3</v>
      </c>
      <c r="AS92" s="218" t="s">
        <v>346</v>
      </c>
    </row>
    <row r="93" spans="1:45" ht="10.199999999999999" x14ac:dyDescent="0.2">
      <c r="B93" s="43" t="s">
        <v>231</v>
      </c>
      <c r="C93" s="154">
        <v>378</v>
      </c>
      <c r="D93" s="151">
        <v>300</v>
      </c>
      <c r="E93" s="152">
        <v>7.1428571428571425E-2</v>
      </c>
      <c r="F93" s="151">
        <v>260</v>
      </c>
      <c r="G93" s="151">
        <v>350</v>
      </c>
      <c r="H93" s="152">
        <v>7.1428571428571425E-2</v>
      </c>
      <c r="I93" s="152">
        <v>1.4285714285714285E-2</v>
      </c>
      <c r="J93" s="154">
        <v>359</v>
      </c>
      <c r="K93" s="151">
        <v>430</v>
      </c>
      <c r="L93" s="152">
        <v>2.3809523809523808E-2</v>
      </c>
      <c r="M93" s="151">
        <v>370</v>
      </c>
      <c r="N93" s="151">
        <v>480</v>
      </c>
      <c r="O93" s="152">
        <v>2.3809523809523808E-2</v>
      </c>
      <c r="P93" s="152">
        <v>4.7619047619047615E-3</v>
      </c>
      <c r="Q93" s="154">
        <v>51</v>
      </c>
      <c r="R93" s="151">
        <v>600</v>
      </c>
      <c r="S93" s="152">
        <v>0</v>
      </c>
      <c r="T93" s="151">
        <v>550</v>
      </c>
      <c r="U93" s="151">
        <v>650</v>
      </c>
      <c r="V93" s="152">
        <v>0</v>
      </c>
      <c r="W93" s="152">
        <v>0</v>
      </c>
      <c r="X93" s="154">
        <v>169</v>
      </c>
      <c r="Y93" s="151">
        <v>520</v>
      </c>
      <c r="Z93" s="152">
        <v>5.0505050505050504E-2</v>
      </c>
      <c r="AA93" s="151">
        <v>460</v>
      </c>
      <c r="AB93" s="151">
        <v>550</v>
      </c>
      <c r="AC93" s="152">
        <v>5.0505050505050504E-2</v>
      </c>
      <c r="AD93" s="152">
        <v>1.01010101010101E-2</v>
      </c>
      <c r="AE93" s="154">
        <v>199</v>
      </c>
      <c r="AF93" s="151">
        <v>615</v>
      </c>
      <c r="AG93" s="152">
        <v>6.0344827586206899E-2</v>
      </c>
      <c r="AH93" s="151">
        <v>550</v>
      </c>
      <c r="AI93" s="151">
        <v>650</v>
      </c>
      <c r="AJ93" s="152">
        <v>6.0344827586206899E-2</v>
      </c>
      <c r="AK93" s="152">
        <v>1.2068965517241379E-2</v>
      </c>
      <c r="AL93" s="154">
        <v>24</v>
      </c>
      <c r="AM93" s="151">
        <v>750</v>
      </c>
      <c r="AN93" s="152">
        <v>7.1428571428571425E-2</v>
      </c>
      <c r="AO93" s="151">
        <v>650</v>
      </c>
      <c r="AP93" s="151">
        <v>895</v>
      </c>
      <c r="AQ93" s="152">
        <v>7.1428571428571425E-2</v>
      </c>
      <c r="AR93" s="152">
        <v>1.4285714285714285E-2</v>
      </c>
      <c r="AS93" s="218" t="s">
        <v>346</v>
      </c>
    </row>
    <row r="94" spans="1:45" ht="10.199999999999999" x14ac:dyDescent="0.2">
      <c r="B94" s="43" t="s">
        <v>232</v>
      </c>
      <c r="C94" s="154">
        <v>253</v>
      </c>
      <c r="D94" s="151">
        <v>295</v>
      </c>
      <c r="E94" s="152">
        <v>9.2592592592592587E-2</v>
      </c>
      <c r="F94" s="151">
        <v>240</v>
      </c>
      <c r="G94" s="151">
        <v>320</v>
      </c>
      <c r="H94" s="152">
        <v>9.2592592592592587E-2</v>
      </c>
      <c r="I94" s="152">
        <v>1.8518518518518517E-2</v>
      </c>
      <c r="J94" s="154">
        <v>585</v>
      </c>
      <c r="K94" s="151">
        <v>360</v>
      </c>
      <c r="L94" s="152">
        <v>2.8571428571428571E-2</v>
      </c>
      <c r="M94" s="151">
        <v>340</v>
      </c>
      <c r="N94" s="151">
        <v>400</v>
      </c>
      <c r="O94" s="152">
        <v>2.8571428571428571E-2</v>
      </c>
      <c r="P94" s="152">
        <v>5.7142857142857143E-3</v>
      </c>
      <c r="Q94" s="154">
        <v>95</v>
      </c>
      <c r="R94" s="151">
        <v>450</v>
      </c>
      <c r="S94" s="152">
        <v>2.2727272727272728E-2</v>
      </c>
      <c r="T94" s="151">
        <v>395</v>
      </c>
      <c r="U94" s="151">
        <v>495</v>
      </c>
      <c r="V94" s="152">
        <v>2.2727272727272728E-2</v>
      </c>
      <c r="W94" s="152">
        <v>4.5454545454545452E-3</v>
      </c>
      <c r="X94" s="154">
        <v>154</v>
      </c>
      <c r="Y94" s="151">
        <v>390</v>
      </c>
      <c r="Z94" s="152">
        <v>2.6315789473684209E-2</v>
      </c>
      <c r="AA94" s="151">
        <v>350</v>
      </c>
      <c r="AB94" s="151">
        <v>430</v>
      </c>
      <c r="AC94" s="152">
        <v>2.6315789473684209E-2</v>
      </c>
      <c r="AD94" s="152">
        <v>5.263157894736842E-3</v>
      </c>
      <c r="AE94" s="154">
        <v>319</v>
      </c>
      <c r="AF94" s="151">
        <v>435</v>
      </c>
      <c r="AG94" s="152">
        <v>6.097560975609756E-2</v>
      </c>
      <c r="AH94" s="151">
        <v>385</v>
      </c>
      <c r="AI94" s="151">
        <v>450</v>
      </c>
      <c r="AJ94" s="152">
        <v>6.097560975609756E-2</v>
      </c>
      <c r="AK94" s="152">
        <v>1.2195121951219513E-2</v>
      </c>
      <c r="AL94" s="154">
        <v>66</v>
      </c>
      <c r="AM94" s="151">
        <v>505</v>
      </c>
      <c r="AN94" s="152">
        <v>7.4468085106382975E-2</v>
      </c>
      <c r="AO94" s="151">
        <v>450</v>
      </c>
      <c r="AP94" s="151">
        <v>570</v>
      </c>
      <c r="AQ94" s="152">
        <v>7.4468085106382975E-2</v>
      </c>
      <c r="AR94" s="152">
        <v>1.4893617021276595E-2</v>
      </c>
      <c r="AS94" s="218" t="s">
        <v>346</v>
      </c>
    </row>
    <row r="95" spans="1:45" ht="10.199999999999999" x14ac:dyDescent="0.2">
      <c r="B95" s="43" t="s">
        <v>233</v>
      </c>
      <c r="C95" s="154">
        <v>232</v>
      </c>
      <c r="D95" s="151">
        <v>283</v>
      </c>
      <c r="E95" s="152">
        <v>2.9090909090909091E-2</v>
      </c>
      <c r="F95" s="151">
        <v>250</v>
      </c>
      <c r="G95" s="151">
        <v>300</v>
      </c>
      <c r="H95" s="152">
        <v>2.9090909090909091E-2</v>
      </c>
      <c r="I95" s="152">
        <v>5.8181818181818178E-3</v>
      </c>
      <c r="J95" s="154">
        <v>772</v>
      </c>
      <c r="K95" s="151">
        <v>330</v>
      </c>
      <c r="L95" s="152">
        <v>6.4516129032258063E-2</v>
      </c>
      <c r="M95" s="151">
        <v>300</v>
      </c>
      <c r="N95" s="151">
        <v>350</v>
      </c>
      <c r="O95" s="152">
        <v>6.4516129032258063E-2</v>
      </c>
      <c r="P95" s="152">
        <v>1.2903225806451613E-2</v>
      </c>
      <c r="Q95" s="154">
        <v>191</v>
      </c>
      <c r="R95" s="151">
        <v>375</v>
      </c>
      <c r="S95" s="152">
        <v>2.7397260273972601E-2</v>
      </c>
      <c r="T95" s="151">
        <v>350</v>
      </c>
      <c r="U95" s="151">
        <v>415</v>
      </c>
      <c r="V95" s="152">
        <v>2.7397260273972601E-2</v>
      </c>
      <c r="W95" s="152">
        <v>5.4794520547945206E-3</v>
      </c>
      <c r="X95" s="154">
        <v>177</v>
      </c>
      <c r="Y95" s="151">
        <v>330</v>
      </c>
      <c r="Z95" s="152">
        <v>6.4516129032258063E-2</v>
      </c>
      <c r="AA95" s="151">
        <v>300</v>
      </c>
      <c r="AB95" s="151">
        <v>355</v>
      </c>
      <c r="AC95" s="152">
        <v>6.4516129032258063E-2</v>
      </c>
      <c r="AD95" s="152">
        <v>1.2903225806451613E-2</v>
      </c>
      <c r="AE95" s="154">
        <v>445</v>
      </c>
      <c r="AF95" s="151">
        <v>360</v>
      </c>
      <c r="AG95" s="152">
        <v>2.8571428571428571E-2</v>
      </c>
      <c r="AH95" s="151">
        <v>330</v>
      </c>
      <c r="AI95" s="151">
        <v>380</v>
      </c>
      <c r="AJ95" s="152">
        <v>2.8571428571428571E-2</v>
      </c>
      <c r="AK95" s="152">
        <v>5.7142857142857143E-3</v>
      </c>
      <c r="AL95" s="154">
        <v>62</v>
      </c>
      <c r="AM95" s="151">
        <v>420</v>
      </c>
      <c r="AN95" s="152">
        <v>0.05</v>
      </c>
      <c r="AO95" s="151">
        <v>380</v>
      </c>
      <c r="AP95" s="151">
        <v>450</v>
      </c>
      <c r="AQ95" s="152">
        <v>0.05</v>
      </c>
      <c r="AR95" s="152">
        <v>0.01</v>
      </c>
      <c r="AS95" s="218" t="s">
        <v>346</v>
      </c>
    </row>
    <row r="96" spans="1:45" ht="10.199999999999999" x14ac:dyDescent="0.2">
      <c r="B96" s="43" t="s">
        <v>234</v>
      </c>
      <c r="C96" s="154">
        <v>38</v>
      </c>
      <c r="D96" s="151">
        <v>275</v>
      </c>
      <c r="E96" s="152">
        <v>5.7692307692307696E-2</v>
      </c>
      <c r="F96" s="151">
        <v>260</v>
      </c>
      <c r="G96" s="151">
        <v>285</v>
      </c>
      <c r="H96" s="152">
        <v>5.7692307692307696E-2</v>
      </c>
      <c r="I96" s="152">
        <v>1.1538461538461539E-2</v>
      </c>
      <c r="J96" s="154">
        <v>254</v>
      </c>
      <c r="K96" s="151">
        <v>300</v>
      </c>
      <c r="L96" s="152">
        <v>3.4482758620689655E-2</v>
      </c>
      <c r="M96" s="151">
        <v>280</v>
      </c>
      <c r="N96" s="151">
        <v>320</v>
      </c>
      <c r="O96" s="152">
        <v>3.4482758620689655E-2</v>
      </c>
      <c r="P96" s="152">
        <v>6.8965517241379309E-3</v>
      </c>
      <c r="Q96" s="154">
        <v>72</v>
      </c>
      <c r="R96" s="151">
        <v>340</v>
      </c>
      <c r="S96" s="152">
        <v>6.25E-2</v>
      </c>
      <c r="T96" s="151">
        <v>320</v>
      </c>
      <c r="U96" s="151">
        <v>363</v>
      </c>
      <c r="V96" s="152">
        <v>6.25E-2</v>
      </c>
      <c r="W96" s="152">
        <v>1.2500000000000001E-2</v>
      </c>
      <c r="X96" s="154">
        <v>51</v>
      </c>
      <c r="Y96" s="151">
        <v>310</v>
      </c>
      <c r="Z96" s="152">
        <v>3.3333333333333333E-2</v>
      </c>
      <c r="AA96" s="151">
        <v>300</v>
      </c>
      <c r="AB96" s="151">
        <v>320</v>
      </c>
      <c r="AC96" s="152">
        <v>3.3333333333333333E-2</v>
      </c>
      <c r="AD96" s="152">
        <v>6.6666666666666662E-3</v>
      </c>
      <c r="AE96" s="154">
        <v>485</v>
      </c>
      <c r="AF96" s="151">
        <v>330</v>
      </c>
      <c r="AG96" s="152">
        <v>3.125E-2</v>
      </c>
      <c r="AH96" s="151">
        <v>318</v>
      </c>
      <c r="AI96" s="151">
        <v>370</v>
      </c>
      <c r="AJ96" s="152">
        <v>3.125E-2</v>
      </c>
      <c r="AK96" s="152">
        <v>6.2500000000000003E-3</v>
      </c>
      <c r="AL96" s="154">
        <v>93</v>
      </c>
      <c r="AM96" s="151">
        <v>390</v>
      </c>
      <c r="AN96" s="152">
        <v>2.6315789473684209E-2</v>
      </c>
      <c r="AO96" s="151">
        <v>370</v>
      </c>
      <c r="AP96" s="151">
        <v>420</v>
      </c>
      <c r="AQ96" s="152">
        <v>2.6315789473684209E-2</v>
      </c>
      <c r="AR96" s="152">
        <v>5.263157894736842E-3</v>
      </c>
      <c r="AS96" s="218" t="s">
        <v>346</v>
      </c>
    </row>
    <row r="97" spans="1:45" ht="10.199999999999999" x14ac:dyDescent="0.2">
      <c r="B97" s="43" t="s">
        <v>235</v>
      </c>
      <c r="C97" s="154">
        <v>384</v>
      </c>
      <c r="D97" s="151">
        <v>270</v>
      </c>
      <c r="E97" s="152">
        <v>3.8461538461538464E-2</v>
      </c>
      <c r="F97" s="151">
        <v>250</v>
      </c>
      <c r="G97" s="151">
        <v>295</v>
      </c>
      <c r="H97" s="152">
        <v>3.8461538461538464E-2</v>
      </c>
      <c r="I97" s="152">
        <v>7.6923076923076927E-3</v>
      </c>
      <c r="J97" s="154">
        <v>390</v>
      </c>
      <c r="K97" s="151">
        <v>360</v>
      </c>
      <c r="L97" s="152">
        <v>2.8571428571428571E-2</v>
      </c>
      <c r="M97" s="151">
        <v>320</v>
      </c>
      <c r="N97" s="151">
        <v>420</v>
      </c>
      <c r="O97" s="152">
        <v>2.8571428571428571E-2</v>
      </c>
      <c r="P97" s="152">
        <v>5.7142857142857143E-3</v>
      </c>
      <c r="Q97" s="154">
        <v>37</v>
      </c>
      <c r="R97" s="151">
        <v>490</v>
      </c>
      <c r="S97" s="152">
        <v>-1.0101010101010102E-2</v>
      </c>
      <c r="T97" s="151">
        <v>450</v>
      </c>
      <c r="U97" s="151">
        <v>550</v>
      </c>
      <c r="V97" s="152">
        <v>-1.0101010101010102E-2</v>
      </c>
      <c r="W97" s="152">
        <v>-2.0202020202020202E-3</v>
      </c>
      <c r="X97" s="154">
        <v>88</v>
      </c>
      <c r="Y97" s="151">
        <v>460</v>
      </c>
      <c r="Z97" s="152">
        <v>4.5454545454545456E-2</v>
      </c>
      <c r="AA97" s="151">
        <v>415</v>
      </c>
      <c r="AB97" s="151">
        <v>523</v>
      </c>
      <c r="AC97" s="152">
        <v>4.5454545454545456E-2</v>
      </c>
      <c r="AD97" s="152">
        <v>9.0909090909090905E-3</v>
      </c>
      <c r="AE97" s="154">
        <v>168</v>
      </c>
      <c r="AF97" s="151">
        <v>550</v>
      </c>
      <c r="AG97" s="152">
        <v>0.1</v>
      </c>
      <c r="AH97" s="151">
        <v>470</v>
      </c>
      <c r="AI97" s="151">
        <v>600</v>
      </c>
      <c r="AJ97" s="152">
        <v>0.1</v>
      </c>
      <c r="AK97" s="152">
        <v>0.02</v>
      </c>
      <c r="AL97" s="154">
        <v>27</v>
      </c>
      <c r="AM97" s="151">
        <v>670</v>
      </c>
      <c r="AN97" s="152">
        <v>0.13559322033898305</v>
      </c>
      <c r="AO97" s="151">
        <v>600</v>
      </c>
      <c r="AP97" s="151">
        <v>760</v>
      </c>
      <c r="AQ97" s="152">
        <v>0.13559322033898305</v>
      </c>
      <c r="AR97" s="152">
        <v>2.7118644067796609E-2</v>
      </c>
      <c r="AS97" s="218" t="s">
        <v>346</v>
      </c>
    </row>
    <row r="98" spans="1:45" ht="10.199999999999999" x14ac:dyDescent="0.2">
      <c r="B98" s="43" t="s">
        <v>8</v>
      </c>
      <c r="C98" s="154" t="s">
        <v>41</v>
      </c>
      <c r="D98" s="151" t="s">
        <v>41</v>
      </c>
      <c r="E98" s="152" t="s">
        <v>41</v>
      </c>
      <c r="F98" s="151" t="s">
        <v>41</v>
      </c>
      <c r="G98" s="151" t="s">
        <v>41</v>
      </c>
      <c r="H98" s="152" t="s">
        <v>41</v>
      </c>
      <c r="I98" s="152" t="s">
        <v>41</v>
      </c>
      <c r="J98" s="154">
        <v>85</v>
      </c>
      <c r="K98" s="151">
        <v>280</v>
      </c>
      <c r="L98" s="152">
        <v>0</v>
      </c>
      <c r="M98" s="151">
        <v>260</v>
      </c>
      <c r="N98" s="151">
        <v>295</v>
      </c>
      <c r="O98" s="152">
        <v>0</v>
      </c>
      <c r="P98" s="152">
        <v>0</v>
      </c>
      <c r="Q98" s="154">
        <v>28</v>
      </c>
      <c r="R98" s="151">
        <v>315</v>
      </c>
      <c r="S98" s="152">
        <v>1.6129032258064516E-2</v>
      </c>
      <c r="T98" s="151">
        <v>298</v>
      </c>
      <c r="U98" s="151">
        <v>330</v>
      </c>
      <c r="V98" s="152">
        <v>1.6129032258064516E-2</v>
      </c>
      <c r="W98" s="152">
        <v>3.2258064516129032E-3</v>
      </c>
      <c r="X98" s="154">
        <v>57</v>
      </c>
      <c r="Y98" s="151">
        <v>295</v>
      </c>
      <c r="Z98" s="152">
        <v>1.7241379310344827E-2</v>
      </c>
      <c r="AA98" s="151">
        <v>280</v>
      </c>
      <c r="AB98" s="151">
        <v>310</v>
      </c>
      <c r="AC98" s="152">
        <v>1.7241379310344827E-2</v>
      </c>
      <c r="AD98" s="152">
        <v>3.4482758620689655E-3</v>
      </c>
      <c r="AE98" s="154">
        <v>366</v>
      </c>
      <c r="AF98" s="151">
        <v>340</v>
      </c>
      <c r="AG98" s="152">
        <v>3.0303030303030304E-2</v>
      </c>
      <c r="AH98" s="151">
        <v>320</v>
      </c>
      <c r="AI98" s="151">
        <v>350</v>
      </c>
      <c r="AJ98" s="152">
        <v>3.0303030303030304E-2</v>
      </c>
      <c r="AK98" s="152">
        <v>6.0606060606060606E-3</v>
      </c>
      <c r="AL98" s="154">
        <v>407</v>
      </c>
      <c r="AM98" s="151">
        <v>370</v>
      </c>
      <c r="AN98" s="152">
        <v>2.7777777777777776E-2</v>
      </c>
      <c r="AO98" s="151">
        <v>350</v>
      </c>
      <c r="AP98" s="151">
        <v>385</v>
      </c>
      <c r="AQ98" s="152">
        <v>2.7777777777777776E-2</v>
      </c>
      <c r="AR98" s="152">
        <v>5.5555555555555549E-3</v>
      </c>
      <c r="AS98" s="218" t="s">
        <v>346</v>
      </c>
    </row>
    <row r="99" spans="1:45" s="164" customFormat="1" ht="10.199999999999999" x14ac:dyDescent="0.2">
      <c r="B99" s="149" t="s">
        <v>37</v>
      </c>
      <c r="C99" s="154">
        <v>2024</v>
      </c>
      <c r="D99" s="151">
        <v>280</v>
      </c>
      <c r="E99" s="152">
        <v>3.7037037037037035E-2</v>
      </c>
      <c r="F99" s="151">
        <v>250</v>
      </c>
      <c r="G99" s="151">
        <v>310</v>
      </c>
      <c r="H99" s="152">
        <v>3.7037037037037035E-2</v>
      </c>
      <c r="I99" s="152">
        <v>7.4074074074074068E-3</v>
      </c>
      <c r="J99" s="154">
        <v>4395</v>
      </c>
      <c r="K99" s="151">
        <v>340</v>
      </c>
      <c r="L99" s="152">
        <v>3.0303030303030304E-2</v>
      </c>
      <c r="M99" s="151">
        <v>309</v>
      </c>
      <c r="N99" s="151">
        <v>385</v>
      </c>
      <c r="O99" s="152">
        <v>3.0303030303030304E-2</v>
      </c>
      <c r="P99" s="152">
        <v>6.0606060606060606E-3</v>
      </c>
      <c r="Q99" s="154">
        <v>1236</v>
      </c>
      <c r="R99" s="151">
        <v>390</v>
      </c>
      <c r="S99" s="152">
        <v>0.04</v>
      </c>
      <c r="T99" s="151">
        <v>345</v>
      </c>
      <c r="U99" s="151">
        <v>460</v>
      </c>
      <c r="V99" s="152">
        <v>0.04</v>
      </c>
      <c r="W99" s="152">
        <v>8.0000000000000002E-3</v>
      </c>
      <c r="X99" s="154">
        <v>1137</v>
      </c>
      <c r="Y99" s="151">
        <v>350</v>
      </c>
      <c r="Z99" s="152">
        <v>0</v>
      </c>
      <c r="AA99" s="151">
        <v>310</v>
      </c>
      <c r="AB99" s="151">
        <v>440</v>
      </c>
      <c r="AC99" s="152">
        <v>0</v>
      </c>
      <c r="AD99" s="152">
        <v>0</v>
      </c>
      <c r="AE99" s="154">
        <v>4593</v>
      </c>
      <c r="AF99" s="151">
        <v>360</v>
      </c>
      <c r="AG99" s="152">
        <v>2.8571428571428571E-2</v>
      </c>
      <c r="AH99" s="151">
        <v>330</v>
      </c>
      <c r="AI99" s="151">
        <v>360</v>
      </c>
      <c r="AJ99" s="152">
        <v>2.8571428571428571E-2</v>
      </c>
      <c r="AK99" s="152">
        <v>5.7142857142857143E-3</v>
      </c>
      <c r="AL99" s="154">
        <v>1882</v>
      </c>
      <c r="AM99" s="151">
        <v>395</v>
      </c>
      <c r="AN99" s="152">
        <v>3.9473684210526314E-2</v>
      </c>
      <c r="AO99" s="151">
        <v>360</v>
      </c>
      <c r="AP99" s="151">
        <v>460</v>
      </c>
      <c r="AQ99" s="152">
        <v>3.9473684210526314E-2</v>
      </c>
      <c r="AR99" s="152">
        <v>7.8947368421052634E-3</v>
      </c>
      <c r="AS99" s="218"/>
    </row>
    <row r="100" spans="1:45" ht="10.199999999999999" x14ac:dyDescent="0.2">
      <c r="A100" s="38" t="s">
        <v>22</v>
      </c>
      <c r="B100" s="43" t="s">
        <v>236</v>
      </c>
      <c r="C100" s="154">
        <v>12</v>
      </c>
      <c r="D100" s="151">
        <v>238</v>
      </c>
      <c r="E100" s="152">
        <v>0.13333333333333333</v>
      </c>
      <c r="F100" s="151">
        <v>200</v>
      </c>
      <c r="G100" s="151">
        <v>268</v>
      </c>
      <c r="H100" s="152">
        <v>0.13333333333333333</v>
      </c>
      <c r="I100" s="152">
        <v>2.6666666666666665E-2</v>
      </c>
      <c r="J100" s="154">
        <v>231</v>
      </c>
      <c r="K100" s="151">
        <v>320</v>
      </c>
      <c r="L100" s="152">
        <v>3.2258064516129031E-2</v>
      </c>
      <c r="M100" s="151">
        <v>295</v>
      </c>
      <c r="N100" s="151">
        <v>350</v>
      </c>
      <c r="O100" s="152">
        <v>3.2258064516129031E-2</v>
      </c>
      <c r="P100" s="152">
        <v>6.4516129032258064E-3</v>
      </c>
      <c r="Q100" s="154">
        <v>98</v>
      </c>
      <c r="R100" s="151">
        <v>380</v>
      </c>
      <c r="S100" s="152">
        <v>5.5555555555555552E-2</v>
      </c>
      <c r="T100" s="151">
        <v>350</v>
      </c>
      <c r="U100" s="151">
        <v>410</v>
      </c>
      <c r="V100" s="152">
        <v>5.5555555555555552E-2</v>
      </c>
      <c r="W100" s="152">
        <v>1.111111111111111E-2</v>
      </c>
      <c r="X100" s="154">
        <v>15</v>
      </c>
      <c r="Y100" s="151">
        <v>330</v>
      </c>
      <c r="Z100" s="152">
        <v>0.1</v>
      </c>
      <c r="AA100" s="151">
        <v>310</v>
      </c>
      <c r="AB100" s="151">
        <v>350</v>
      </c>
      <c r="AC100" s="152">
        <v>0.1</v>
      </c>
      <c r="AD100" s="152">
        <v>0.02</v>
      </c>
      <c r="AE100" s="154">
        <v>169</v>
      </c>
      <c r="AF100" s="151">
        <v>370</v>
      </c>
      <c r="AG100" s="152">
        <v>5.7142857142857141E-2</v>
      </c>
      <c r="AH100" s="151">
        <v>350</v>
      </c>
      <c r="AI100" s="151">
        <v>390</v>
      </c>
      <c r="AJ100" s="152">
        <v>5.7142857142857141E-2</v>
      </c>
      <c r="AK100" s="152">
        <v>1.1428571428571429E-2</v>
      </c>
      <c r="AL100" s="154">
        <v>47</v>
      </c>
      <c r="AM100" s="151">
        <v>410</v>
      </c>
      <c r="AN100" s="152">
        <v>2.5000000000000001E-2</v>
      </c>
      <c r="AO100" s="151">
        <v>390</v>
      </c>
      <c r="AP100" s="151">
        <v>470</v>
      </c>
      <c r="AQ100" s="152">
        <v>2.5000000000000001E-2</v>
      </c>
      <c r="AR100" s="152">
        <v>5.0000000000000001E-3</v>
      </c>
      <c r="AS100" s="218" t="s">
        <v>346</v>
      </c>
    </row>
    <row r="101" spans="1:45" ht="10.199999999999999" x14ac:dyDescent="0.2">
      <c r="B101" s="43" t="s">
        <v>237</v>
      </c>
      <c r="C101" s="154">
        <v>39</v>
      </c>
      <c r="D101" s="151">
        <v>285</v>
      </c>
      <c r="E101" s="152">
        <v>0.32558139534883723</v>
      </c>
      <c r="F101" s="151">
        <v>260</v>
      </c>
      <c r="G101" s="151">
        <v>310</v>
      </c>
      <c r="H101" s="152">
        <v>0.32558139534883723</v>
      </c>
      <c r="I101" s="152">
        <v>6.5116279069767441E-2</v>
      </c>
      <c r="J101" s="154">
        <v>240</v>
      </c>
      <c r="K101" s="151">
        <v>330</v>
      </c>
      <c r="L101" s="152">
        <v>3.125E-2</v>
      </c>
      <c r="M101" s="151">
        <v>300</v>
      </c>
      <c r="N101" s="151">
        <v>350</v>
      </c>
      <c r="O101" s="152">
        <v>3.125E-2</v>
      </c>
      <c r="P101" s="152">
        <v>6.2500000000000003E-3</v>
      </c>
      <c r="Q101" s="154">
        <v>127</v>
      </c>
      <c r="R101" s="151">
        <v>365</v>
      </c>
      <c r="S101" s="152">
        <v>2.8169014084507043E-2</v>
      </c>
      <c r="T101" s="151">
        <v>350</v>
      </c>
      <c r="U101" s="151">
        <v>390</v>
      </c>
      <c r="V101" s="152">
        <v>2.8169014084507043E-2</v>
      </c>
      <c r="W101" s="152">
        <v>5.6338028169014088E-3</v>
      </c>
      <c r="X101" s="154">
        <v>41</v>
      </c>
      <c r="Y101" s="151">
        <v>330</v>
      </c>
      <c r="Z101" s="152">
        <v>6.4516129032258063E-2</v>
      </c>
      <c r="AA101" s="151">
        <v>300</v>
      </c>
      <c r="AB101" s="151">
        <v>350</v>
      </c>
      <c r="AC101" s="152">
        <v>6.4516129032258063E-2</v>
      </c>
      <c r="AD101" s="152">
        <v>1.2903225806451613E-2</v>
      </c>
      <c r="AE101" s="154">
        <v>235</v>
      </c>
      <c r="AF101" s="151">
        <v>360</v>
      </c>
      <c r="AG101" s="152">
        <v>2.8571428571428571E-2</v>
      </c>
      <c r="AH101" s="151">
        <v>340</v>
      </c>
      <c r="AI101" s="151">
        <v>390</v>
      </c>
      <c r="AJ101" s="152">
        <v>2.8571428571428571E-2</v>
      </c>
      <c r="AK101" s="152">
        <v>5.7142857142857143E-3</v>
      </c>
      <c r="AL101" s="154">
        <v>55</v>
      </c>
      <c r="AM101" s="151">
        <v>420</v>
      </c>
      <c r="AN101" s="152">
        <v>0</v>
      </c>
      <c r="AO101" s="151">
        <v>390</v>
      </c>
      <c r="AP101" s="151">
        <v>450</v>
      </c>
      <c r="AQ101" s="152">
        <v>0</v>
      </c>
      <c r="AR101" s="152">
        <v>0</v>
      </c>
      <c r="AS101" s="218" t="s">
        <v>346</v>
      </c>
    </row>
    <row r="102" spans="1:45" ht="10.199999999999999" x14ac:dyDescent="0.2">
      <c r="B102" s="43" t="s">
        <v>238</v>
      </c>
      <c r="C102" s="154">
        <v>105</v>
      </c>
      <c r="D102" s="151">
        <v>240</v>
      </c>
      <c r="E102" s="152">
        <v>6.6666666666666666E-2</v>
      </c>
      <c r="F102" s="151">
        <v>220</v>
      </c>
      <c r="G102" s="151">
        <v>280</v>
      </c>
      <c r="H102" s="152">
        <v>6.6666666666666666E-2</v>
      </c>
      <c r="I102" s="152">
        <v>1.3333333333333332E-2</v>
      </c>
      <c r="J102" s="154">
        <v>606</v>
      </c>
      <c r="K102" s="151">
        <v>330</v>
      </c>
      <c r="L102" s="152">
        <v>4.7619047619047616E-2</v>
      </c>
      <c r="M102" s="151">
        <v>300</v>
      </c>
      <c r="N102" s="151">
        <v>350</v>
      </c>
      <c r="O102" s="152">
        <v>4.7619047619047616E-2</v>
      </c>
      <c r="P102" s="152">
        <v>9.5238095238095229E-3</v>
      </c>
      <c r="Q102" s="154">
        <v>361</v>
      </c>
      <c r="R102" s="151">
        <v>395</v>
      </c>
      <c r="S102" s="152">
        <v>6.7567567567567571E-2</v>
      </c>
      <c r="T102" s="151">
        <v>360</v>
      </c>
      <c r="U102" s="151">
        <v>420</v>
      </c>
      <c r="V102" s="152">
        <v>6.7567567567567571E-2</v>
      </c>
      <c r="W102" s="152">
        <v>1.3513513513513514E-2</v>
      </c>
      <c r="X102" s="154">
        <v>94</v>
      </c>
      <c r="Y102" s="151">
        <v>335</v>
      </c>
      <c r="Z102" s="152">
        <v>4.6875E-2</v>
      </c>
      <c r="AA102" s="151">
        <v>310</v>
      </c>
      <c r="AB102" s="151">
        <v>360</v>
      </c>
      <c r="AC102" s="152">
        <v>4.6875E-2</v>
      </c>
      <c r="AD102" s="152">
        <v>9.3749999999999997E-3</v>
      </c>
      <c r="AE102" s="154">
        <v>800</v>
      </c>
      <c r="AF102" s="151">
        <v>385</v>
      </c>
      <c r="AG102" s="152">
        <v>5.4794520547945202E-2</v>
      </c>
      <c r="AH102" s="151">
        <v>350</v>
      </c>
      <c r="AI102" s="151">
        <v>420</v>
      </c>
      <c r="AJ102" s="152">
        <v>5.4794520547945202E-2</v>
      </c>
      <c r="AK102" s="152">
        <v>1.0958904109589041E-2</v>
      </c>
      <c r="AL102" s="154">
        <v>278</v>
      </c>
      <c r="AM102" s="151">
        <v>460</v>
      </c>
      <c r="AN102" s="152">
        <v>2.2222222222222223E-2</v>
      </c>
      <c r="AO102" s="151">
        <v>420</v>
      </c>
      <c r="AP102" s="151">
        <v>500</v>
      </c>
      <c r="AQ102" s="152">
        <v>2.2222222222222223E-2</v>
      </c>
      <c r="AR102" s="152">
        <v>4.4444444444444444E-3</v>
      </c>
      <c r="AS102" s="218" t="s">
        <v>346</v>
      </c>
    </row>
    <row r="103" spans="1:45" ht="10.199999999999999" x14ac:dyDescent="0.2">
      <c r="B103" s="43" t="s">
        <v>239</v>
      </c>
      <c r="C103" s="154">
        <v>17</v>
      </c>
      <c r="D103" s="151">
        <v>230</v>
      </c>
      <c r="E103" s="152">
        <v>6.9767441860465115E-2</v>
      </c>
      <c r="F103" s="151">
        <v>200</v>
      </c>
      <c r="G103" s="151">
        <v>300</v>
      </c>
      <c r="H103" s="152">
        <v>6.9767441860465115E-2</v>
      </c>
      <c r="I103" s="152">
        <v>1.3953488372093023E-2</v>
      </c>
      <c r="J103" s="154">
        <v>109</v>
      </c>
      <c r="K103" s="151">
        <v>320</v>
      </c>
      <c r="L103" s="152">
        <v>6.6666666666666666E-2</v>
      </c>
      <c r="M103" s="151">
        <v>300</v>
      </c>
      <c r="N103" s="151">
        <v>340</v>
      </c>
      <c r="O103" s="152">
        <v>6.6666666666666666E-2</v>
      </c>
      <c r="P103" s="152">
        <v>1.3333333333333332E-2</v>
      </c>
      <c r="Q103" s="154">
        <v>70</v>
      </c>
      <c r="R103" s="151">
        <v>370</v>
      </c>
      <c r="S103" s="152">
        <v>5.4131054131054131E-2</v>
      </c>
      <c r="T103" s="151">
        <v>345</v>
      </c>
      <c r="U103" s="151">
        <v>400</v>
      </c>
      <c r="V103" s="152">
        <v>5.4131054131054131E-2</v>
      </c>
      <c r="W103" s="152">
        <v>1.0826210826210826E-2</v>
      </c>
      <c r="X103" s="154">
        <v>15</v>
      </c>
      <c r="Y103" s="151">
        <v>330</v>
      </c>
      <c r="Z103" s="152">
        <v>3.125E-2</v>
      </c>
      <c r="AA103" s="151">
        <v>300</v>
      </c>
      <c r="AB103" s="151">
        <v>345</v>
      </c>
      <c r="AC103" s="152">
        <v>3.125E-2</v>
      </c>
      <c r="AD103" s="152">
        <v>6.2500000000000003E-3</v>
      </c>
      <c r="AE103" s="154">
        <v>232</v>
      </c>
      <c r="AF103" s="151">
        <v>380</v>
      </c>
      <c r="AG103" s="152">
        <v>5.5555555555555552E-2</v>
      </c>
      <c r="AH103" s="151">
        <v>350</v>
      </c>
      <c r="AI103" s="151">
        <v>400</v>
      </c>
      <c r="AJ103" s="152">
        <v>5.5555555555555552E-2</v>
      </c>
      <c r="AK103" s="152">
        <v>1.111111111111111E-2</v>
      </c>
      <c r="AL103" s="154">
        <v>59</v>
      </c>
      <c r="AM103" s="151">
        <v>435</v>
      </c>
      <c r="AN103" s="152">
        <v>4.8192771084337352E-2</v>
      </c>
      <c r="AO103" s="151">
        <v>400</v>
      </c>
      <c r="AP103" s="151">
        <v>460</v>
      </c>
      <c r="AQ103" s="152">
        <v>4.8192771084337352E-2</v>
      </c>
      <c r="AR103" s="152">
        <v>9.6385542168674707E-3</v>
      </c>
      <c r="AS103" s="218" t="s">
        <v>346</v>
      </c>
    </row>
    <row r="104" spans="1:45" ht="10.199999999999999" x14ac:dyDescent="0.2">
      <c r="A104" s="43"/>
      <c r="B104" s="43" t="s">
        <v>240</v>
      </c>
      <c r="C104" s="154">
        <v>48</v>
      </c>
      <c r="D104" s="151">
        <v>280</v>
      </c>
      <c r="E104" s="152">
        <v>0.12</v>
      </c>
      <c r="F104" s="151">
        <v>218</v>
      </c>
      <c r="G104" s="151">
        <v>318</v>
      </c>
      <c r="H104" s="152">
        <v>0.12</v>
      </c>
      <c r="I104" s="152">
        <v>2.4E-2</v>
      </c>
      <c r="J104" s="154">
        <v>574</v>
      </c>
      <c r="K104" s="151">
        <v>330</v>
      </c>
      <c r="L104" s="152">
        <v>3.125E-2</v>
      </c>
      <c r="M104" s="151">
        <v>315</v>
      </c>
      <c r="N104" s="151">
        <v>350</v>
      </c>
      <c r="O104" s="152">
        <v>3.125E-2</v>
      </c>
      <c r="P104" s="152">
        <v>6.2500000000000003E-3</v>
      </c>
      <c r="Q104" s="154">
        <v>175</v>
      </c>
      <c r="R104" s="151">
        <v>400</v>
      </c>
      <c r="S104" s="152">
        <v>2.564102564102564E-2</v>
      </c>
      <c r="T104" s="151">
        <v>370</v>
      </c>
      <c r="U104" s="151">
        <v>450</v>
      </c>
      <c r="V104" s="152">
        <v>2.564102564102564E-2</v>
      </c>
      <c r="W104" s="152">
        <v>5.1282051282051282E-3</v>
      </c>
      <c r="X104" s="154">
        <v>77</v>
      </c>
      <c r="Y104" s="151">
        <v>345</v>
      </c>
      <c r="Z104" s="152">
        <v>4.5454545454545456E-2</v>
      </c>
      <c r="AA104" s="151">
        <v>320</v>
      </c>
      <c r="AB104" s="151">
        <v>365</v>
      </c>
      <c r="AC104" s="152">
        <v>4.5454545454545456E-2</v>
      </c>
      <c r="AD104" s="152">
        <v>9.0909090909090905E-3</v>
      </c>
      <c r="AE104" s="154">
        <v>427</v>
      </c>
      <c r="AF104" s="151">
        <v>390</v>
      </c>
      <c r="AG104" s="152">
        <v>2.6315789473684209E-2</v>
      </c>
      <c r="AH104" s="151">
        <v>360</v>
      </c>
      <c r="AI104" s="151">
        <v>450</v>
      </c>
      <c r="AJ104" s="152">
        <v>2.6315789473684209E-2</v>
      </c>
      <c r="AK104" s="152">
        <v>5.263157894736842E-3</v>
      </c>
      <c r="AL104" s="154">
        <v>143</v>
      </c>
      <c r="AM104" s="151">
        <v>480</v>
      </c>
      <c r="AN104" s="152">
        <v>6.6666666666666666E-2</v>
      </c>
      <c r="AO104" s="151">
        <v>450</v>
      </c>
      <c r="AP104" s="151">
        <v>525</v>
      </c>
      <c r="AQ104" s="152">
        <v>6.6666666666666666E-2</v>
      </c>
      <c r="AR104" s="152">
        <v>1.3333333333333332E-2</v>
      </c>
      <c r="AS104" s="218" t="s">
        <v>346</v>
      </c>
    </row>
    <row r="105" spans="1:45" ht="10.199999999999999" x14ac:dyDescent="0.2">
      <c r="A105" s="43"/>
      <c r="B105" s="43" t="s">
        <v>241</v>
      </c>
      <c r="C105" s="154" t="s">
        <v>41</v>
      </c>
      <c r="D105" s="151" t="s">
        <v>41</v>
      </c>
      <c r="E105" s="152" t="s">
        <v>41</v>
      </c>
      <c r="F105" s="151" t="s">
        <v>41</v>
      </c>
      <c r="G105" s="151" t="s">
        <v>41</v>
      </c>
      <c r="H105" s="152" t="s">
        <v>41</v>
      </c>
      <c r="I105" s="152" t="s">
        <v>41</v>
      </c>
      <c r="J105" s="154">
        <v>48</v>
      </c>
      <c r="K105" s="151">
        <v>363</v>
      </c>
      <c r="L105" s="152">
        <v>0.1</v>
      </c>
      <c r="M105" s="151">
        <v>350</v>
      </c>
      <c r="N105" s="151">
        <v>390</v>
      </c>
      <c r="O105" s="152">
        <v>0.1</v>
      </c>
      <c r="P105" s="152">
        <v>0.02</v>
      </c>
      <c r="Q105" s="154">
        <v>51</v>
      </c>
      <c r="R105" s="151">
        <v>370</v>
      </c>
      <c r="S105" s="152">
        <v>5.434782608695652E-3</v>
      </c>
      <c r="T105" s="151">
        <v>350</v>
      </c>
      <c r="U105" s="151">
        <v>420</v>
      </c>
      <c r="V105" s="152">
        <v>5.434782608695652E-3</v>
      </c>
      <c r="W105" s="152">
        <v>1.0869565217391304E-3</v>
      </c>
      <c r="X105" s="154" t="s">
        <v>41</v>
      </c>
      <c r="Y105" s="151" t="s">
        <v>41</v>
      </c>
      <c r="Z105" s="152" t="s">
        <v>41</v>
      </c>
      <c r="AA105" s="151" t="s">
        <v>41</v>
      </c>
      <c r="AB105" s="151" t="s">
        <v>41</v>
      </c>
      <c r="AC105" s="152" t="s">
        <v>41</v>
      </c>
      <c r="AD105" s="152" t="s">
        <v>41</v>
      </c>
      <c r="AE105" s="154">
        <v>250</v>
      </c>
      <c r="AF105" s="151">
        <v>400</v>
      </c>
      <c r="AG105" s="152">
        <v>5.2631578947368418E-2</v>
      </c>
      <c r="AH105" s="151">
        <v>380</v>
      </c>
      <c r="AI105" s="151">
        <v>450</v>
      </c>
      <c r="AJ105" s="152">
        <v>5.2631578947368418E-2</v>
      </c>
      <c r="AK105" s="152">
        <v>1.0526315789473684E-2</v>
      </c>
      <c r="AL105" s="154">
        <v>152</v>
      </c>
      <c r="AM105" s="151">
        <v>480</v>
      </c>
      <c r="AN105" s="152">
        <v>0</v>
      </c>
      <c r="AO105" s="151">
        <v>450</v>
      </c>
      <c r="AP105" s="151">
        <v>520</v>
      </c>
      <c r="AQ105" s="152">
        <v>0</v>
      </c>
      <c r="AR105" s="152">
        <v>0</v>
      </c>
      <c r="AS105" s="218" t="s">
        <v>346</v>
      </c>
    </row>
    <row r="106" spans="1:45" ht="10.199999999999999" x14ac:dyDescent="0.2">
      <c r="A106" s="43"/>
      <c r="B106" s="43" t="s">
        <v>242</v>
      </c>
      <c r="C106" s="154">
        <v>61</v>
      </c>
      <c r="D106" s="151">
        <v>310</v>
      </c>
      <c r="E106" s="152">
        <v>-3.125E-2</v>
      </c>
      <c r="F106" s="151">
        <v>285</v>
      </c>
      <c r="G106" s="151">
        <v>320</v>
      </c>
      <c r="H106" s="152">
        <v>-3.125E-2</v>
      </c>
      <c r="I106" s="152">
        <v>-6.2500000000000003E-3</v>
      </c>
      <c r="J106" s="154">
        <v>94</v>
      </c>
      <c r="K106" s="151">
        <v>360</v>
      </c>
      <c r="L106" s="152">
        <v>5.8823529411764705E-2</v>
      </c>
      <c r="M106" s="151">
        <v>340</v>
      </c>
      <c r="N106" s="151">
        <v>380</v>
      </c>
      <c r="O106" s="152">
        <v>5.8823529411764705E-2</v>
      </c>
      <c r="P106" s="152">
        <v>1.1764705882352941E-2</v>
      </c>
      <c r="Q106" s="154">
        <v>130</v>
      </c>
      <c r="R106" s="151">
        <v>400</v>
      </c>
      <c r="S106" s="152">
        <v>5.2631578947368418E-2</v>
      </c>
      <c r="T106" s="151">
        <v>370</v>
      </c>
      <c r="U106" s="151">
        <v>430</v>
      </c>
      <c r="V106" s="152">
        <v>5.2631578947368418E-2</v>
      </c>
      <c r="W106" s="152">
        <v>1.0526315789473684E-2</v>
      </c>
      <c r="X106" s="154">
        <v>11</v>
      </c>
      <c r="Y106" s="151">
        <v>350</v>
      </c>
      <c r="Z106" s="152">
        <v>-8.4985835694051E-3</v>
      </c>
      <c r="AA106" s="151">
        <v>340</v>
      </c>
      <c r="AB106" s="151">
        <v>380</v>
      </c>
      <c r="AC106" s="152">
        <v>-8.4985835694051E-3</v>
      </c>
      <c r="AD106" s="152">
        <v>-1.69971671388102E-3</v>
      </c>
      <c r="AE106" s="154">
        <v>437</v>
      </c>
      <c r="AF106" s="151">
        <v>390</v>
      </c>
      <c r="AG106" s="152">
        <v>5.4054054054054057E-2</v>
      </c>
      <c r="AH106" s="151">
        <v>360</v>
      </c>
      <c r="AI106" s="151">
        <v>420</v>
      </c>
      <c r="AJ106" s="152">
        <v>5.4054054054054057E-2</v>
      </c>
      <c r="AK106" s="152">
        <v>1.0810810810810811E-2</v>
      </c>
      <c r="AL106" s="154">
        <v>222</v>
      </c>
      <c r="AM106" s="151">
        <v>455</v>
      </c>
      <c r="AN106" s="152">
        <v>3.4090909090909088E-2</v>
      </c>
      <c r="AO106" s="151">
        <v>420</v>
      </c>
      <c r="AP106" s="151">
        <v>500</v>
      </c>
      <c r="AQ106" s="152">
        <v>3.4090909090909088E-2</v>
      </c>
      <c r="AR106" s="152">
        <v>6.8181818181818179E-3</v>
      </c>
      <c r="AS106" s="218" t="s">
        <v>346</v>
      </c>
    </row>
    <row r="107" spans="1:45" ht="10.199999999999999" x14ac:dyDescent="0.2">
      <c r="B107" s="43" t="s">
        <v>9</v>
      </c>
      <c r="C107" s="154">
        <v>64</v>
      </c>
      <c r="D107" s="151">
        <v>223</v>
      </c>
      <c r="E107" s="152">
        <v>-7.0833333333333331E-2</v>
      </c>
      <c r="F107" s="151">
        <v>200</v>
      </c>
      <c r="G107" s="151">
        <v>270</v>
      </c>
      <c r="H107" s="152">
        <v>-7.0833333333333331E-2</v>
      </c>
      <c r="I107" s="152">
        <v>-1.4166666666666666E-2</v>
      </c>
      <c r="J107" s="154">
        <v>107</v>
      </c>
      <c r="K107" s="151">
        <v>290</v>
      </c>
      <c r="L107" s="152">
        <v>3.5714285714285712E-2</v>
      </c>
      <c r="M107" s="151">
        <v>260</v>
      </c>
      <c r="N107" s="151">
        <v>320</v>
      </c>
      <c r="O107" s="152">
        <v>3.5714285714285712E-2</v>
      </c>
      <c r="P107" s="152">
        <v>7.1428571428571426E-3</v>
      </c>
      <c r="Q107" s="154">
        <v>58</v>
      </c>
      <c r="R107" s="151">
        <v>360</v>
      </c>
      <c r="S107" s="152">
        <v>4.9562682215743441E-2</v>
      </c>
      <c r="T107" s="151">
        <v>340</v>
      </c>
      <c r="U107" s="151">
        <v>385</v>
      </c>
      <c r="V107" s="152">
        <v>4.9562682215743441E-2</v>
      </c>
      <c r="W107" s="152">
        <v>9.9125364431486875E-3</v>
      </c>
      <c r="X107" s="154">
        <v>135</v>
      </c>
      <c r="Y107" s="151">
        <v>300</v>
      </c>
      <c r="Z107" s="152">
        <v>0</v>
      </c>
      <c r="AA107" s="151">
        <v>275</v>
      </c>
      <c r="AB107" s="151">
        <v>340</v>
      </c>
      <c r="AC107" s="152">
        <v>0</v>
      </c>
      <c r="AD107" s="152">
        <v>0</v>
      </c>
      <c r="AE107" s="154">
        <v>505</v>
      </c>
      <c r="AF107" s="151">
        <v>360</v>
      </c>
      <c r="AG107" s="152">
        <v>2.8571428571428571E-2</v>
      </c>
      <c r="AH107" s="151">
        <v>330</v>
      </c>
      <c r="AI107" s="151">
        <v>386</v>
      </c>
      <c r="AJ107" s="152">
        <v>2.8571428571428571E-2</v>
      </c>
      <c r="AK107" s="152">
        <v>5.7142857142857143E-3</v>
      </c>
      <c r="AL107" s="154">
        <v>142</v>
      </c>
      <c r="AM107" s="151">
        <v>430</v>
      </c>
      <c r="AN107" s="152">
        <v>0</v>
      </c>
      <c r="AO107" s="151">
        <v>386</v>
      </c>
      <c r="AP107" s="151">
        <v>500</v>
      </c>
      <c r="AQ107" s="152">
        <v>0</v>
      </c>
      <c r="AR107" s="152">
        <v>0</v>
      </c>
      <c r="AS107" s="218" t="s">
        <v>346</v>
      </c>
    </row>
    <row r="108" spans="1:45" s="164" customFormat="1" ht="10.199999999999999" x14ac:dyDescent="0.2">
      <c r="B108" s="149" t="s">
        <v>37</v>
      </c>
      <c r="C108" s="154">
        <v>350</v>
      </c>
      <c r="D108" s="151">
        <v>263</v>
      </c>
      <c r="E108" s="152">
        <v>0.14347826086956522</v>
      </c>
      <c r="F108" s="151">
        <v>220</v>
      </c>
      <c r="G108" s="151">
        <v>300</v>
      </c>
      <c r="H108" s="152">
        <v>0.14347826086956522</v>
      </c>
      <c r="I108" s="152">
        <v>2.8695652173913046E-2</v>
      </c>
      <c r="J108" s="154">
        <v>2009</v>
      </c>
      <c r="K108" s="151">
        <v>330</v>
      </c>
      <c r="L108" s="152">
        <v>4.7619047619047616E-2</v>
      </c>
      <c r="M108" s="151">
        <v>300</v>
      </c>
      <c r="N108" s="151">
        <v>350</v>
      </c>
      <c r="O108" s="152">
        <v>4.7619047619047616E-2</v>
      </c>
      <c r="P108" s="152">
        <v>9.5238095238095229E-3</v>
      </c>
      <c r="Q108" s="154">
        <v>1070</v>
      </c>
      <c r="R108" s="151">
        <v>385</v>
      </c>
      <c r="S108" s="152">
        <v>4.0540540540540543E-2</v>
      </c>
      <c r="T108" s="151">
        <v>355</v>
      </c>
      <c r="U108" s="151">
        <v>420</v>
      </c>
      <c r="V108" s="152">
        <v>4.0540540540540543E-2</v>
      </c>
      <c r="W108" s="152">
        <v>8.1081081081081086E-3</v>
      </c>
      <c r="X108" s="154">
        <v>392</v>
      </c>
      <c r="Y108" s="151">
        <v>330</v>
      </c>
      <c r="Z108" s="152">
        <v>3.7735849056603772E-2</v>
      </c>
      <c r="AA108" s="151">
        <v>300</v>
      </c>
      <c r="AB108" s="151">
        <v>350</v>
      </c>
      <c r="AC108" s="152">
        <v>3.7735849056603772E-2</v>
      </c>
      <c r="AD108" s="152">
        <v>7.5471698113207548E-3</v>
      </c>
      <c r="AE108" s="154">
        <v>3055</v>
      </c>
      <c r="AF108" s="151">
        <v>380</v>
      </c>
      <c r="AG108" s="152">
        <v>5.5555555555555552E-2</v>
      </c>
      <c r="AH108" s="151">
        <v>350</v>
      </c>
      <c r="AI108" s="151">
        <v>415</v>
      </c>
      <c r="AJ108" s="152">
        <v>5.5555555555555552E-2</v>
      </c>
      <c r="AK108" s="152">
        <v>1.111111111111111E-2</v>
      </c>
      <c r="AL108" s="154">
        <v>1098</v>
      </c>
      <c r="AM108" s="151">
        <v>460</v>
      </c>
      <c r="AN108" s="152">
        <v>4.5454545454545456E-2</v>
      </c>
      <c r="AO108" s="151">
        <v>415</v>
      </c>
      <c r="AP108" s="151">
        <v>500</v>
      </c>
      <c r="AQ108" s="152">
        <v>4.5454545454545456E-2</v>
      </c>
      <c r="AR108" s="152">
        <v>9.0909090909090905E-3</v>
      </c>
      <c r="AS108" s="218"/>
    </row>
    <row r="109" spans="1:45" ht="10.199999999999999" x14ac:dyDescent="0.2">
      <c r="A109" s="38" t="s">
        <v>23</v>
      </c>
      <c r="B109" s="43" t="s">
        <v>243</v>
      </c>
      <c r="C109" s="154" t="s">
        <v>41</v>
      </c>
      <c r="D109" s="151" t="s">
        <v>41</v>
      </c>
      <c r="E109" s="152" t="s">
        <v>41</v>
      </c>
      <c r="F109" s="151" t="s">
        <v>41</v>
      </c>
      <c r="G109" s="151" t="s">
        <v>41</v>
      </c>
      <c r="H109" s="152" t="s">
        <v>41</v>
      </c>
      <c r="I109" s="152" t="s">
        <v>41</v>
      </c>
      <c r="J109" s="154">
        <v>88</v>
      </c>
      <c r="K109" s="151">
        <v>310</v>
      </c>
      <c r="L109" s="152">
        <v>3.3333333333333333E-2</v>
      </c>
      <c r="M109" s="151">
        <v>290</v>
      </c>
      <c r="N109" s="151">
        <v>330</v>
      </c>
      <c r="O109" s="152">
        <v>3.3333333333333333E-2</v>
      </c>
      <c r="P109" s="152">
        <v>6.6666666666666662E-3</v>
      </c>
      <c r="Q109" s="154">
        <v>119</v>
      </c>
      <c r="R109" s="151">
        <v>350</v>
      </c>
      <c r="S109" s="152">
        <v>1.4492753623188406E-2</v>
      </c>
      <c r="T109" s="151">
        <v>330</v>
      </c>
      <c r="U109" s="151">
        <v>380</v>
      </c>
      <c r="V109" s="152">
        <v>1.4492753623188406E-2</v>
      </c>
      <c r="W109" s="152">
        <v>2.8985507246376812E-3</v>
      </c>
      <c r="X109" s="154">
        <v>39</v>
      </c>
      <c r="Y109" s="151">
        <v>320</v>
      </c>
      <c r="Z109" s="152">
        <v>2.2364217252396165E-2</v>
      </c>
      <c r="AA109" s="151">
        <v>300</v>
      </c>
      <c r="AB109" s="151">
        <v>340</v>
      </c>
      <c r="AC109" s="152">
        <v>2.2364217252396165E-2</v>
      </c>
      <c r="AD109" s="152">
        <v>4.4728434504792327E-3</v>
      </c>
      <c r="AE109" s="154">
        <v>682</v>
      </c>
      <c r="AF109" s="151">
        <v>360</v>
      </c>
      <c r="AG109" s="152">
        <v>5.8823529411764705E-2</v>
      </c>
      <c r="AH109" s="151">
        <v>340</v>
      </c>
      <c r="AI109" s="151">
        <v>390</v>
      </c>
      <c r="AJ109" s="152">
        <v>5.8823529411764705E-2</v>
      </c>
      <c r="AK109" s="152">
        <v>1.1764705882352941E-2</v>
      </c>
      <c r="AL109" s="154">
        <v>554</v>
      </c>
      <c r="AM109" s="151">
        <v>418</v>
      </c>
      <c r="AN109" s="152">
        <v>4.4999999999999998E-2</v>
      </c>
      <c r="AO109" s="151">
        <v>390</v>
      </c>
      <c r="AP109" s="151">
        <v>460</v>
      </c>
      <c r="AQ109" s="152">
        <v>4.4999999999999998E-2</v>
      </c>
      <c r="AR109" s="152">
        <v>8.9999999999999993E-3</v>
      </c>
      <c r="AS109" s="218" t="s">
        <v>346</v>
      </c>
    </row>
    <row r="110" spans="1:45" ht="10.199999999999999" x14ac:dyDescent="0.2">
      <c r="B110" s="43" t="s">
        <v>244</v>
      </c>
      <c r="C110" s="154">
        <v>27</v>
      </c>
      <c r="D110" s="151">
        <v>240</v>
      </c>
      <c r="E110" s="152">
        <v>0</v>
      </c>
      <c r="F110" s="151">
        <v>230</v>
      </c>
      <c r="G110" s="151">
        <v>260</v>
      </c>
      <c r="H110" s="152">
        <v>0</v>
      </c>
      <c r="I110" s="152">
        <v>0</v>
      </c>
      <c r="J110" s="154">
        <v>161</v>
      </c>
      <c r="K110" s="151">
        <v>280</v>
      </c>
      <c r="L110" s="152">
        <v>3.7037037037037035E-2</v>
      </c>
      <c r="M110" s="151">
        <v>270</v>
      </c>
      <c r="N110" s="151">
        <v>300</v>
      </c>
      <c r="O110" s="152">
        <v>3.7037037037037035E-2</v>
      </c>
      <c r="P110" s="152">
        <v>7.4074074074074068E-3</v>
      </c>
      <c r="Q110" s="154">
        <v>80</v>
      </c>
      <c r="R110" s="151">
        <v>310</v>
      </c>
      <c r="S110" s="152">
        <v>3.3333333333333333E-2</v>
      </c>
      <c r="T110" s="151">
        <v>295</v>
      </c>
      <c r="U110" s="151">
        <v>350</v>
      </c>
      <c r="V110" s="152">
        <v>3.3333333333333333E-2</v>
      </c>
      <c r="W110" s="152">
        <v>6.6666666666666662E-3</v>
      </c>
      <c r="X110" s="154">
        <v>47</v>
      </c>
      <c r="Y110" s="151">
        <v>300</v>
      </c>
      <c r="Z110" s="152">
        <v>9.0909090909090912E-2</v>
      </c>
      <c r="AA110" s="151">
        <v>270</v>
      </c>
      <c r="AB110" s="151">
        <v>320</v>
      </c>
      <c r="AC110" s="152">
        <v>9.0909090909090912E-2</v>
      </c>
      <c r="AD110" s="152">
        <v>1.8181818181818181E-2</v>
      </c>
      <c r="AE110" s="154">
        <v>1062</v>
      </c>
      <c r="AF110" s="151">
        <v>345</v>
      </c>
      <c r="AG110" s="152">
        <v>4.5454545454545456E-2</v>
      </c>
      <c r="AH110" s="151">
        <v>320</v>
      </c>
      <c r="AI110" s="151">
        <v>380</v>
      </c>
      <c r="AJ110" s="152">
        <v>4.5454545454545456E-2</v>
      </c>
      <c r="AK110" s="152">
        <v>9.0909090909090905E-3</v>
      </c>
      <c r="AL110" s="154">
        <v>835</v>
      </c>
      <c r="AM110" s="151">
        <v>395</v>
      </c>
      <c r="AN110" s="152">
        <v>3.9473684210526314E-2</v>
      </c>
      <c r="AO110" s="151">
        <v>380</v>
      </c>
      <c r="AP110" s="151">
        <v>420</v>
      </c>
      <c r="AQ110" s="152">
        <v>3.9473684210526314E-2</v>
      </c>
      <c r="AR110" s="152">
        <v>7.8947368421052634E-3</v>
      </c>
      <c r="AS110" s="218" t="s">
        <v>346</v>
      </c>
    </row>
    <row r="111" spans="1:45" ht="10.199999999999999" x14ac:dyDescent="0.2">
      <c r="B111" s="43" t="s">
        <v>245</v>
      </c>
      <c r="C111" s="154">
        <v>220</v>
      </c>
      <c r="D111" s="151">
        <v>245</v>
      </c>
      <c r="E111" s="152">
        <v>9.8654708520179366E-2</v>
      </c>
      <c r="F111" s="151">
        <v>211</v>
      </c>
      <c r="G111" s="151">
        <v>285</v>
      </c>
      <c r="H111" s="152">
        <v>9.8654708520179366E-2</v>
      </c>
      <c r="I111" s="152">
        <v>1.9730941704035873E-2</v>
      </c>
      <c r="J111" s="154">
        <v>1005</v>
      </c>
      <c r="K111" s="151">
        <v>280</v>
      </c>
      <c r="L111" s="152">
        <v>3.7037037037037035E-2</v>
      </c>
      <c r="M111" s="151">
        <v>260</v>
      </c>
      <c r="N111" s="151">
        <v>320</v>
      </c>
      <c r="O111" s="152">
        <v>3.7037037037037035E-2</v>
      </c>
      <c r="P111" s="152">
        <v>7.4074074074074068E-3</v>
      </c>
      <c r="Q111" s="154">
        <v>203</v>
      </c>
      <c r="R111" s="151">
        <v>350</v>
      </c>
      <c r="S111" s="152">
        <v>0</v>
      </c>
      <c r="T111" s="151">
        <v>330</v>
      </c>
      <c r="U111" s="151">
        <v>380</v>
      </c>
      <c r="V111" s="152">
        <v>0</v>
      </c>
      <c r="W111" s="152">
        <v>0</v>
      </c>
      <c r="X111" s="154">
        <v>62</v>
      </c>
      <c r="Y111" s="151">
        <v>310</v>
      </c>
      <c r="Z111" s="152">
        <v>3.3333333333333333E-2</v>
      </c>
      <c r="AA111" s="151">
        <v>290</v>
      </c>
      <c r="AB111" s="151">
        <v>340</v>
      </c>
      <c r="AC111" s="152">
        <v>3.3333333333333333E-2</v>
      </c>
      <c r="AD111" s="152">
        <v>6.6666666666666662E-3</v>
      </c>
      <c r="AE111" s="154">
        <v>448</v>
      </c>
      <c r="AF111" s="151">
        <v>360</v>
      </c>
      <c r="AG111" s="152">
        <v>2.8571428571428571E-2</v>
      </c>
      <c r="AH111" s="151">
        <v>325</v>
      </c>
      <c r="AI111" s="151">
        <v>420</v>
      </c>
      <c r="AJ111" s="152">
        <v>2.8571428571428571E-2</v>
      </c>
      <c r="AK111" s="152">
        <v>5.7142857142857143E-3</v>
      </c>
      <c r="AL111" s="154">
        <v>176</v>
      </c>
      <c r="AM111" s="151">
        <v>480</v>
      </c>
      <c r="AN111" s="152">
        <v>0.2</v>
      </c>
      <c r="AO111" s="151">
        <v>420</v>
      </c>
      <c r="AP111" s="151">
        <v>520</v>
      </c>
      <c r="AQ111" s="152">
        <v>0.2</v>
      </c>
      <c r="AR111" s="152">
        <v>0.04</v>
      </c>
      <c r="AS111" s="218" t="s">
        <v>346</v>
      </c>
    </row>
    <row r="112" spans="1:45" ht="10.199999999999999" x14ac:dyDescent="0.2">
      <c r="B112" s="43" t="s">
        <v>246</v>
      </c>
      <c r="C112" s="154">
        <v>46</v>
      </c>
      <c r="D112" s="151">
        <v>250</v>
      </c>
      <c r="E112" s="152">
        <v>8.6956521739130432E-2</v>
      </c>
      <c r="F112" s="151">
        <v>240</v>
      </c>
      <c r="G112" s="151">
        <v>270</v>
      </c>
      <c r="H112" s="152">
        <v>8.6956521739130432E-2</v>
      </c>
      <c r="I112" s="152">
        <v>1.7391304347826087E-2</v>
      </c>
      <c r="J112" s="154">
        <v>206</v>
      </c>
      <c r="K112" s="151">
        <v>295</v>
      </c>
      <c r="L112" s="152">
        <v>3.873239436619718E-2</v>
      </c>
      <c r="M112" s="151">
        <v>270</v>
      </c>
      <c r="N112" s="151">
        <v>320</v>
      </c>
      <c r="O112" s="152">
        <v>3.873239436619718E-2</v>
      </c>
      <c r="P112" s="152">
        <v>7.7464788732394358E-3</v>
      </c>
      <c r="Q112" s="154">
        <v>118</v>
      </c>
      <c r="R112" s="151">
        <v>340</v>
      </c>
      <c r="S112" s="152">
        <v>1.4925373134328358E-2</v>
      </c>
      <c r="T112" s="151">
        <v>320</v>
      </c>
      <c r="U112" s="151">
        <v>360</v>
      </c>
      <c r="V112" s="152">
        <v>1.4925373134328358E-2</v>
      </c>
      <c r="W112" s="152">
        <v>2.9850746268656717E-3</v>
      </c>
      <c r="X112" s="154">
        <v>48</v>
      </c>
      <c r="Y112" s="151">
        <v>298</v>
      </c>
      <c r="Z112" s="152">
        <v>2.7586206896551724E-2</v>
      </c>
      <c r="AA112" s="151">
        <v>270</v>
      </c>
      <c r="AB112" s="151">
        <v>320</v>
      </c>
      <c r="AC112" s="152">
        <v>2.7586206896551724E-2</v>
      </c>
      <c r="AD112" s="152">
        <v>5.5172413793103444E-3</v>
      </c>
      <c r="AE112" s="154">
        <v>681</v>
      </c>
      <c r="AF112" s="151">
        <v>330</v>
      </c>
      <c r="AG112" s="152">
        <v>3.125E-2</v>
      </c>
      <c r="AH112" s="151">
        <v>300</v>
      </c>
      <c r="AI112" s="151">
        <v>365</v>
      </c>
      <c r="AJ112" s="152">
        <v>3.125E-2</v>
      </c>
      <c r="AK112" s="152">
        <v>6.2500000000000003E-3</v>
      </c>
      <c r="AL112" s="154">
        <v>119</v>
      </c>
      <c r="AM112" s="151">
        <v>390</v>
      </c>
      <c r="AN112" s="152">
        <v>2.6315789473684209E-2</v>
      </c>
      <c r="AO112" s="151">
        <v>365</v>
      </c>
      <c r="AP112" s="151">
        <v>430</v>
      </c>
      <c r="AQ112" s="152">
        <v>2.6315789473684209E-2</v>
      </c>
      <c r="AR112" s="152">
        <v>5.263157894736842E-3</v>
      </c>
      <c r="AS112" s="218" t="s">
        <v>346</v>
      </c>
    </row>
    <row r="113" spans="1:45" ht="10.199999999999999" x14ac:dyDescent="0.2">
      <c r="B113" s="43" t="s">
        <v>247</v>
      </c>
      <c r="C113" s="154">
        <v>33</v>
      </c>
      <c r="D113" s="151">
        <v>232</v>
      </c>
      <c r="E113" s="152">
        <v>0.10476190476190476</v>
      </c>
      <c r="F113" s="151">
        <v>227</v>
      </c>
      <c r="G113" s="151">
        <v>295</v>
      </c>
      <c r="H113" s="152">
        <v>0.10476190476190476</v>
      </c>
      <c r="I113" s="152">
        <v>2.0952380952380951E-2</v>
      </c>
      <c r="J113" s="154">
        <v>184</v>
      </c>
      <c r="K113" s="151">
        <v>300</v>
      </c>
      <c r="L113" s="152">
        <v>3.4482758620689655E-2</v>
      </c>
      <c r="M113" s="151">
        <v>285</v>
      </c>
      <c r="N113" s="151">
        <v>328</v>
      </c>
      <c r="O113" s="152">
        <v>3.4482758620689655E-2</v>
      </c>
      <c r="P113" s="152">
        <v>6.8965517241379309E-3</v>
      </c>
      <c r="Q113" s="154">
        <v>148</v>
      </c>
      <c r="R113" s="151">
        <v>330</v>
      </c>
      <c r="S113" s="152">
        <v>3.125E-2</v>
      </c>
      <c r="T113" s="151">
        <v>315</v>
      </c>
      <c r="U113" s="151">
        <v>360</v>
      </c>
      <c r="V113" s="152">
        <v>3.125E-2</v>
      </c>
      <c r="W113" s="152">
        <v>6.2500000000000003E-3</v>
      </c>
      <c r="X113" s="154">
        <v>49</v>
      </c>
      <c r="Y113" s="151">
        <v>310</v>
      </c>
      <c r="Z113" s="152">
        <v>5.0847457627118647E-2</v>
      </c>
      <c r="AA113" s="151">
        <v>290</v>
      </c>
      <c r="AB113" s="151">
        <v>325</v>
      </c>
      <c r="AC113" s="152">
        <v>5.0847457627118647E-2</v>
      </c>
      <c r="AD113" s="152">
        <v>1.016949152542373E-2</v>
      </c>
      <c r="AE113" s="154">
        <v>1089</v>
      </c>
      <c r="AF113" s="151">
        <v>340</v>
      </c>
      <c r="AG113" s="152">
        <v>3.0303030303030304E-2</v>
      </c>
      <c r="AH113" s="151">
        <v>320</v>
      </c>
      <c r="AI113" s="151">
        <v>380</v>
      </c>
      <c r="AJ113" s="152">
        <v>3.0303030303030304E-2</v>
      </c>
      <c r="AK113" s="152">
        <v>6.0606060606060606E-3</v>
      </c>
      <c r="AL113" s="154">
        <v>499</v>
      </c>
      <c r="AM113" s="151">
        <v>400</v>
      </c>
      <c r="AN113" s="152">
        <v>2.564102564102564E-2</v>
      </c>
      <c r="AO113" s="151">
        <v>380</v>
      </c>
      <c r="AP113" s="151">
        <v>430</v>
      </c>
      <c r="AQ113" s="152">
        <v>2.564102564102564E-2</v>
      </c>
      <c r="AR113" s="152">
        <v>5.1282051282051282E-3</v>
      </c>
      <c r="AS113" s="218" t="s">
        <v>346</v>
      </c>
    </row>
    <row r="114" spans="1:45" ht="10.199999999999999" x14ac:dyDescent="0.2">
      <c r="A114" s="43"/>
      <c r="B114" s="43" t="s">
        <v>248</v>
      </c>
      <c r="C114" s="154">
        <v>189</v>
      </c>
      <c r="D114" s="151">
        <v>215</v>
      </c>
      <c r="E114" s="152">
        <v>2.3809523809523808E-2</v>
      </c>
      <c r="F114" s="151">
        <v>200</v>
      </c>
      <c r="G114" s="151">
        <v>230</v>
      </c>
      <c r="H114" s="152">
        <v>2.3809523809523808E-2</v>
      </c>
      <c r="I114" s="152">
        <v>4.7619047619047615E-3</v>
      </c>
      <c r="J114" s="154">
        <v>576</v>
      </c>
      <c r="K114" s="151">
        <v>300</v>
      </c>
      <c r="L114" s="152">
        <v>3.4482758620689655E-2</v>
      </c>
      <c r="M114" s="151">
        <v>280</v>
      </c>
      <c r="N114" s="151">
        <v>330</v>
      </c>
      <c r="O114" s="152">
        <v>3.4482758620689655E-2</v>
      </c>
      <c r="P114" s="152">
        <v>6.8965517241379309E-3</v>
      </c>
      <c r="Q114" s="154">
        <v>185</v>
      </c>
      <c r="R114" s="151">
        <v>350</v>
      </c>
      <c r="S114" s="152">
        <v>2.9411764705882353E-2</v>
      </c>
      <c r="T114" s="151">
        <v>325</v>
      </c>
      <c r="U114" s="151">
        <v>370</v>
      </c>
      <c r="V114" s="152">
        <v>2.9411764705882353E-2</v>
      </c>
      <c r="W114" s="152">
        <v>5.8823529411764705E-3</v>
      </c>
      <c r="X114" s="154">
        <v>31</v>
      </c>
      <c r="Y114" s="151">
        <v>320</v>
      </c>
      <c r="Z114" s="152">
        <v>0.10344827586206896</v>
      </c>
      <c r="AA114" s="151">
        <v>300</v>
      </c>
      <c r="AB114" s="151">
        <v>340</v>
      </c>
      <c r="AC114" s="152">
        <v>0.10344827586206896</v>
      </c>
      <c r="AD114" s="152">
        <v>2.0689655172413793E-2</v>
      </c>
      <c r="AE114" s="154">
        <v>311</v>
      </c>
      <c r="AF114" s="151">
        <v>345</v>
      </c>
      <c r="AG114" s="152">
        <v>4.5454545454545456E-2</v>
      </c>
      <c r="AH114" s="151">
        <v>325</v>
      </c>
      <c r="AI114" s="151">
        <v>350</v>
      </c>
      <c r="AJ114" s="152">
        <v>4.5454545454545456E-2</v>
      </c>
      <c r="AK114" s="152">
        <v>9.0909090909090905E-3</v>
      </c>
      <c r="AL114" s="154">
        <v>54</v>
      </c>
      <c r="AM114" s="151">
        <v>380</v>
      </c>
      <c r="AN114" s="152">
        <v>5.5555555555555552E-2</v>
      </c>
      <c r="AO114" s="151">
        <v>350</v>
      </c>
      <c r="AP114" s="151">
        <v>420</v>
      </c>
      <c r="AQ114" s="152">
        <v>5.5555555555555552E-2</v>
      </c>
      <c r="AR114" s="152">
        <v>1.111111111111111E-2</v>
      </c>
      <c r="AS114" s="218" t="s">
        <v>346</v>
      </c>
    </row>
    <row r="115" spans="1:45" ht="10.199999999999999" x14ac:dyDescent="0.2">
      <c r="A115" s="43"/>
      <c r="B115" s="43" t="s">
        <v>249</v>
      </c>
      <c r="C115" s="154" t="s">
        <v>41</v>
      </c>
      <c r="D115" s="151" t="s">
        <v>41</v>
      </c>
      <c r="E115" s="152" t="s">
        <v>41</v>
      </c>
      <c r="F115" s="151" t="s">
        <v>41</v>
      </c>
      <c r="G115" s="151" t="s">
        <v>41</v>
      </c>
      <c r="H115" s="152" t="s">
        <v>41</v>
      </c>
      <c r="I115" s="152" t="s">
        <v>41</v>
      </c>
      <c r="J115" s="154">
        <v>190</v>
      </c>
      <c r="K115" s="151">
        <v>270</v>
      </c>
      <c r="L115" s="152">
        <v>3.8461538461538464E-2</v>
      </c>
      <c r="M115" s="151">
        <v>255</v>
      </c>
      <c r="N115" s="151">
        <v>280</v>
      </c>
      <c r="O115" s="152">
        <v>3.8461538461538464E-2</v>
      </c>
      <c r="P115" s="152">
        <v>7.6923076923076927E-3</v>
      </c>
      <c r="Q115" s="154">
        <v>156</v>
      </c>
      <c r="R115" s="151">
        <v>300</v>
      </c>
      <c r="S115" s="152">
        <v>3.4482758620689655E-2</v>
      </c>
      <c r="T115" s="151">
        <v>280</v>
      </c>
      <c r="U115" s="151">
        <v>315</v>
      </c>
      <c r="V115" s="152">
        <v>3.4482758620689655E-2</v>
      </c>
      <c r="W115" s="152">
        <v>6.8965517241379309E-3</v>
      </c>
      <c r="X115" s="154">
        <v>64</v>
      </c>
      <c r="Y115" s="151">
        <v>295</v>
      </c>
      <c r="Z115" s="152">
        <v>5.3571428571428568E-2</v>
      </c>
      <c r="AA115" s="151">
        <v>280</v>
      </c>
      <c r="AB115" s="151">
        <v>310</v>
      </c>
      <c r="AC115" s="152">
        <v>5.3571428571428568E-2</v>
      </c>
      <c r="AD115" s="152">
        <v>1.0714285714285714E-2</v>
      </c>
      <c r="AE115" s="154">
        <v>953</v>
      </c>
      <c r="AF115" s="151">
        <v>320</v>
      </c>
      <c r="AG115" s="152">
        <v>3.2258064516129031E-2</v>
      </c>
      <c r="AH115" s="151">
        <v>300</v>
      </c>
      <c r="AI115" s="151">
        <v>340</v>
      </c>
      <c r="AJ115" s="152">
        <v>3.2258064516129031E-2</v>
      </c>
      <c r="AK115" s="152">
        <v>6.4516129032258064E-3</v>
      </c>
      <c r="AL115" s="154">
        <v>616</v>
      </c>
      <c r="AM115" s="151">
        <v>360</v>
      </c>
      <c r="AN115" s="152">
        <v>2.8571428571428571E-2</v>
      </c>
      <c r="AO115" s="151">
        <v>340</v>
      </c>
      <c r="AP115" s="151">
        <v>388</v>
      </c>
      <c r="AQ115" s="152">
        <v>2.8571428571428571E-2</v>
      </c>
      <c r="AR115" s="152">
        <v>5.7142857142857143E-3</v>
      </c>
      <c r="AS115" s="218" t="s">
        <v>346</v>
      </c>
    </row>
    <row r="116" spans="1:45" ht="10.199999999999999" x14ac:dyDescent="0.2">
      <c r="A116" s="43"/>
      <c r="B116" s="43" t="s">
        <v>250</v>
      </c>
      <c r="C116" s="154">
        <v>123</v>
      </c>
      <c r="D116" s="151">
        <v>230</v>
      </c>
      <c r="E116" s="152">
        <v>-4.1666666666666664E-2</v>
      </c>
      <c r="F116" s="151">
        <v>215</v>
      </c>
      <c r="G116" s="151">
        <v>310</v>
      </c>
      <c r="H116" s="152">
        <v>-4.1666666666666664E-2</v>
      </c>
      <c r="I116" s="152">
        <v>-8.3333333333333332E-3</v>
      </c>
      <c r="J116" s="154">
        <v>497</v>
      </c>
      <c r="K116" s="151">
        <v>320</v>
      </c>
      <c r="L116" s="152">
        <v>6.6666666666666666E-2</v>
      </c>
      <c r="M116" s="151">
        <v>295</v>
      </c>
      <c r="N116" s="151">
        <v>360</v>
      </c>
      <c r="O116" s="152">
        <v>6.6666666666666666E-2</v>
      </c>
      <c r="P116" s="152">
        <v>1.3333333333333332E-2</v>
      </c>
      <c r="Q116" s="154">
        <v>207</v>
      </c>
      <c r="R116" s="151">
        <v>390</v>
      </c>
      <c r="S116" s="152">
        <v>8.3333333333333329E-2</v>
      </c>
      <c r="T116" s="151">
        <v>350</v>
      </c>
      <c r="U116" s="151">
        <v>450</v>
      </c>
      <c r="V116" s="152">
        <v>8.3333333333333329E-2</v>
      </c>
      <c r="W116" s="152">
        <v>1.6666666666666666E-2</v>
      </c>
      <c r="X116" s="154">
        <v>42</v>
      </c>
      <c r="Y116" s="151">
        <v>310</v>
      </c>
      <c r="Z116" s="152">
        <v>3.3333333333333333E-2</v>
      </c>
      <c r="AA116" s="151">
        <v>285</v>
      </c>
      <c r="AB116" s="151">
        <v>340</v>
      </c>
      <c r="AC116" s="152">
        <v>3.3333333333333333E-2</v>
      </c>
      <c r="AD116" s="152">
        <v>6.6666666666666662E-3</v>
      </c>
      <c r="AE116" s="154">
        <v>495</v>
      </c>
      <c r="AF116" s="151">
        <v>360</v>
      </c>
      <c r="AG116" s="152">
        <v>5.8823529411764705E-2</v>
      </c>
      <c r="AH116" s="151">
        <v>340</v>
      </c>
      <c r="AI116" s="151">
        <v>370</v>
      </c>
      <c r="AJ116" s="152">
        <v>5.8823529411764705E-2</v>
      </c>
      <c r="AK116" s="152">
        <v>1.1764705882352941E-2</v>
      </c>
      <c r="AL116" s="154">
        <v>91</v>
      </c>
      <c r="AM116" s="151">
        <v>400</v>
      </c>
      <c r="AN116" s="152">
        <v>2.564102564102564E-2</v>
      </c>
      <c r="AO116" s="151">
        <v>370</v>
      </c>
      <c r="AP116" s="151">
        <v>450</v>
      </c>
      <c r="AQ116" s="152">
        <v>2.564102564102564E-2</v>
      </c>
      <c r="AR116" s="152">
        <v>5.1282051282051282E-3</v>
      </c>
      <c r="AS116" s="218" t="s">
        <v>346</v>
      </c>
    </row>
    <row r="117" spans="1:45" s="164" customFormat="1" ht="10.199999999999999" x14ac:dyDescent="0.2">
      <c r="B117" s="149" t="s">
        <v>37</v>
      </c>
      <c r="C117" s="154">
        <v>647</v>
      </c>
      <c r="D117" s="151">
        <v>230</v>
      </c>
      <c r="E117" s="152">
        <v>4.5454545454545456E-2</v>
      </c>
      <c r="F117" s="151">
        <v>210</v>
      </c>
      <c r="G117" s="151">
        <v>270</v>
      </c>
      <c r="H117" s="152">
        <v>4.5454545454545456E-2</v>
      </c>
      <c r="I117" s="152">
        <v>9.0909090909090905E-3</v>
      </c>
      <c r="J117" s="154">
        <v>2907</v>
      </c>
      <c r="K117" s="151">
        <v>295</v>
      </c>
      <c r="L117" s="152">
        <v>5.3571428571428568E-2</v>
      </c>
      <c r="M117" s="151">
        <v>270</v>
      </c>
      <c r="N117" s="151">
        <v>325</v>
      </c>
      <c r="O117" s="152">
        <v>5.3571428571428568E-2</v>
      </c>
      <c r="P117" s="152">
        <v>1.0714285714285714E-2</v>
      </c>
      <c r="Q117" s="154">
        <v>1216</v>
      </c>
      <c r="R117" s="151">
        <v>340</v>
      </c>
      <c r="S117" s="152">
        <v>3.0303030303030304E-2</v>
      </c>
      <c r="T117" s="151">
        <v>310</v>
      </c>
      <c r="U117" s="151">
        <v>373</v>
      </c>
      <c r="V117" s="152">
        <v>3.0303030303030304E-2</v>
      </c>
      <c r="W117" s="152">
        <v>6.0606060606060606E-3</v>
      </c>
      <c r="X117" s="154">
        <v>382</v>
      </c>
      <c r="Y117" s="151">
        <v>300</v>
      </c>
      <c r="Z117" s="152">
        <v>3.4482758620689655E-2</v>
      </c>
      <c r="AA117" s="151">
        <v>280</v>
      </c>
      <c r="AB117" s="151">
        <v>330</v>
      </c>
      <c r="AC117" s="152">
        <v>3.4482758620689655E-2</v>
      </c>
      <c r="AD117" s="152">
        <v>6.8965517241379309E-3</v>
      </c>
      <c r="AE117" s="154">
        <v>5721</v>
      </c>
      <c r="AF117" s="151">
        <v>340</v>
      </c>
      <c r="AG117" s="152">
        <v>3.0303030303030304E-2</v>
      </c>
      <c r="AH117" s="151">
        <v>320</v>
      </c>
      <c r="AI117" s="151">
        <v>370</v>
      </c>
      <c r="AJ117" s="152">
        <v>3.0303030303030304E-2</v>
      </c>
      <c r="AK117" s="152">
        <v>6.0606060606060606E-3</v>
      </c>
      <c r="AL117" s="154">
        <v>2944</v>
      </c>
      <c r="AM117" s="151">
        <v>395</v>
      </c>
      <c r="AN117" s="152">
        <v>3.9473684210526314E-2</v>
      </c>
      <c r="AO117" s="151">
        <v>370</v>
      </c>
      <c r="AP117" s="151">
        <v>430</v>
      </c>
      <c r="AQ117" s="152">
        <v>3.9473684210526314E-2</v>
      </c>
      <c r="AR117" s="152">
        <v>7.8947368421052634E-3</v>
      </c>
      <c r="AS117" s="218"/>
    </row>
    <row r="118" spans="1:45" ht="10.199999999999999" x14ac:dyDescent="0.2">
      <c r="A118" s="38" t="s">
        <v>24</v>
      </c>
      <c r="B118" s="43" t="s">
        <v>251</v>
      </c>
      <c r="C118" s="154">
        <v>20</v>
      </c>
      <c r="D118" s="151">
        <v>215</v>
      </c>
      <c r="E118" s="152">
        <v>-4.4444444444444446E-2</v>
      </c>
      <c r="F118" s="151">
        <v>188</v>
      </c>
      <c r="G118" s="151">
        <v>240</v>
      </c>
      <c r="H118" s="152">
        <v>-4.4444444444444446E-2</v>
      </c>
      <c r="I118" s="152">
        <v>-8.8888888888888889E-3</v>
      </c>
      <c r="J118" s="154">
        <v>199</v>
      </c>
      <c r="K118" s="151">
        <v>275</v>
      </c>
      <c r="L118" s="152">
        <v>5.7692307692307696E-2</v>
      </c>
      <c r="M118" s="151">
        <v>250</v>
      </c>
      <c r="N118" s="151">
        <v>310</v>
      </c>
      <c r="O118" s="152">
        <v>5.7692307692307696E-2</v>
      </c>
      <c r="P118" s="152">
        <v>1.1538461538461539E-2</v>
      </c>
      <c r="Q118" s="154">
        <v>153</v>
      </c>
      <c r="R118" s="151">
        <v>360</v>
      </c>
      <c r="S118" s="152">
        <v>2.8571428571428571E-2</v>
      </c>
      <c r="T118" s="151">
        <v>330</v>
      </c>
      <c r="U118" s="151">
        <v>400</v>
      </c>
      <c r="V118" s="152">
        <v>2.8571428571428571E-2</v>
      </c>
      <c r="W118" s="152">
        <v>5.7142857142857143E-3</v>
      </c>
      <c r="X118" s="154">
        <v>227</v>
      </c>
      <c r="Y118" s="151">
        <v>280</v>
      </c>
      <c r="Z118" s="152">
        <v>3.7037037037037035E-2</v>
      </c>
      <c r="AA118" s="151">
        <v>260</v>
      </c>
      <c r="AB118" s="151">
        <v>300</v>
      </c>
      <c r="AC118" s="152">
        <v>3.7037037037037035E-2</v>
      </c>
      <c r="AD118" s="152">
        <v>7.4074074074074068E-3</v>
      </c>
      <c r="AE118" s="154">
        <v>906</v>
      </c>
      <c r="AF118" s="151">
        <v>330</v>
      </c>
      <c r="AG118" s="152">
        <v>3.125E-2</v>
      </c>
      <c r="AH118" s="151">
        <v>300</v>
      </c>
      <c r="AI118" s="151">
        <v>380</v>
      </c>
      <c r="AJ118" s="152">
        <v>3.125E-2</v>
      </c>
      <c r="AK118" s="152">
        <v>6.2500000000000003E-3</v>
      </c>
      <c r="AL118" s="154">
        <v>246</v>
      </c>
      <c r="AM118" s="151">
        <v>440</v>
      </c>
      <c r="AN118" s="152">
        <v>0.1</v>
      </c>
      <c r="AO118" s="151">
        <v>380</v>
      </c>
      <c r="AP118" s="151">
        <v>500</v>
      </c>
      <c r="AQ118" s="152">
        <v>0.1</v>
      </c>
      <c r="AR118" s="152">
        <v>0.02</v>
      </c>
      <c r="AS118" s="218" t="s">
        <v>346</v>
      </c>
    </row>
    <row r="119" spans="1:45" ht="10.199999999999999" x14ac:dyDescent="0.2">
      <c r="B119" s="43" t="s">
        <v>10</v>
      </c>
      <c r="C119" s="154">
        <v>316</v>
      </c>
      <c r="D119" s="151">
        <v>220</v>
      </c>
      <c r="E119" s="152">
        <v>0</v>
      </c>
      <c r="F119" s="151">
        <v>200</v>
      </c>
      <c r="G119" s="151">
        <v>263</v>
      </c>
      <c r="H119" s="152">
        <v>0</v>
      </c>
      <c r="I119" s="152">
        <v>0</v>
      </c>
      <c r="J119" s="154">
        <v>733</v>
      </c>
      <c r="K119" s="151">
        <v>280</v>
      </c>
      <c r="L119" s="152">
        <v>3.7037037037037035E-2</v>
      </c>
      <c r="M119" s="151">
        <v>250</v>
      </c>
      <c r="N119" s="151">
        <v>300</v>
      </c>
      <c r="O119" s="152">
        <v>3.7037037037037035E-2</v>
      </c>
      <c r="P119" s="152">
        <v>7.4074074074074068E-3</v>
      </c>
      <c r="Q119" s="154">
        <v>235</v>
      </c>
      <c r="R119" s="151">
        <v>350</v>
      </c>
      <c r="S119" s="152">
        <v>9.375E-2</v>
      </c>
      <c r="T119" s="151">
        <v>316</v>
      </c>
      <c r="U119" s="151">
        <v>380</v>
      </c>
      <c r="V119" s="152">
        <v>9.375E-2</v>
      </c>
      <c r="W119" s="152">
        <v>1.8749999999999999E-2</v>
      </c>
      <c r="X119" s="154">
        <v>106</v>
      </c>
      <c r="Y119" s="151">
        <v>300</v>
      </c>
      <c r="Z119" s="152">
        <v>7.1428571428571425E-2</v>
      </c>
      <c r="AA119" s="151">
        <v>270</v>
      </c>
      <c r="AB119" s="151">
        <v>325</v>
      </c>
      <c r="AC119" s="152">
        <v>7.1428571428571425E-2</v>
      </c>
      <c r="AD119" s="152">
        <v>1.4285714285714285E-2</v>
      </c>
      <c r="AE119" s="154">
        <v>975</v>
      </c>
      <c r="AF119" s="151">
        <v>350</v>
      </c>
      <c r="AG119" s="152">
        <v>7.6923076923076927E-2</v>
      </c>
      <c r="AH119" s="151">
        <v>320</v>
      </c>
      <c r="AI119" s="151">
        <v>380</v>
      </c>
      <c r="AJ119" s="152">
        <v>7.6923076923076927E-2</v>
      </c>
      <c r="AK119" s="152">
        <v>1.5384615384615385E-2</v>
      </c>
      <c r="AL119" s="154">
        <v>283</v>
      </c>
      <c r="AM119" s="151">
        <v>420</v>
      </c>
      <c r="AN119" s="152">
        <v>0.05</v>
      </c>
      <c r="AO119" s="151">
        <v>380</v>
      </c>
      <c r="AP119" s="151">
        <v>480</v>
      </c>
      <c r="AQ119" s="152">
        <v>0.05</v>
      </c>
      <c r="AR119" s="152">
        <v>0.01</v>
      </c>
      <c r="AS119" s="218" t="s">
        <v>346</v>
      </c>
    </row>
    <row r="120" spans="1:45" ht="10.199999999999999" x14ac:dyDescent="0.2">
      <c r="B120" s="43" t="s">
        <v>252</v>
      </c>
      <c r="C120" s="154">
        <v>21</v>
      </c>
      <c r="D120" s="151">
        <v>260</v>
      </c>
      <c r="E120" s="152">
        <v>0.52046783625730997</v>
      </c>
      <c r="F120" s="151">
        <v>250</v>
      </c>
      <c r="G120" s="151">
        <v>310</v>
      </c>
      <c r="H120" s="152">
        <v>0.52046783625730997</v>
      </c>
      <c r="I120" s="152">
        <v>0.10409356725146199</v>
      </c>
      <c r="J120" s="154">
        <v>201</v>
      </c>
      <c r="K120" s="151">
        <v>280</v>
      </c>
      <c r="L120" s="152">
        <v>3.7037037037037035E-2</v>
      </c>
      <c r="M120" s="151">
        <v>255</v>
      </c>
      <c r="N120" s="151">
        <v>295</v>
      </c>
      <c r="O120" s="152">
        <v>3.7037037037037035E-2</v>
      </c>
      <c r="P120" s="152">
        <v>7.4074074074074068E-3</v>
      </c>
      <c r="Q120" s="154">
        <v>114</v>
      </c>
      <c r="R120" s="151">
        <v>330</v>
      </c>
      <c r="S120" s="152">
        <v>0</v>
      </c>
      <c r="T120" s="151">
        <v>310</v>
      </c>
      <c r="U120" s="151">
        <v>360</v>
      </c>
      <c r="V120" s="152">
        <v>0</v>
      </c>
      <c r="W120" s="152">
        <v>0</v>
      </c>
      <c r="X120" s="154">
        <v>68</v>
      </c>
      <c r="Y120" s="151">
        <v>300</v>
      </c>
      <c r="Z120" s="152">
        <v>7.1428571428571425E-2</v>
      </c>
      <c r="AA120" s="151">
        <v>280</v>
      </c>
      <c r="AB120" s="151">
        <v>330</v>
      </c>
      <c r="AC120" s="152">
        <v>7.1428571428571425E-2</v>
      </c>
      <c r="AD120" s="152">
        <v>1.4285714285714285E-2</v>
      </c>
      <c r="AE120" s="154">
        <v>410</v>
      </c>
      <c r="AF120" s="151">
        <v>350</v>
      </c>
      <c r="AG120" s="152">
        <v>7.6923076923076927E-2</v>
      </c>
      <c r="AH120" s="151">
        <v>310</v>
      </c>
      <c r="AI120" s="151">
        <v>380</v>
      </c>
      <c r="AJ120" s="152">
        <v>7.6923076923076927E-2</v>
      </c>
      <c r="AK120" s="152">
        <v>1.5384615384615385E-2</v>
      </c>
      <c r="AL120" s="154">
        <v>128</v>
      </c>
      <c r="AM120" s="151">
        <v>410</v>
      </c>
      <c r="AN120" s="152">
        <v>3.7974683544303799E-2</v>
      </c>
      <c r="AO120" s="151">
        <v>380</v>
      </c>
      <c r="AP120" s="151">
        <v>495</v>
      </c>
      <c r="AQ120" s="152">
        <v>3.7974683544303799E-2</v>
      </c>
      <c r="AR120" s="152">
        <v>7.5949367088607601E-3</v>
      </c>
      <c r="AS120" s="218" t="s">
        <v>346</v>
      </c>
    </row>
    <row r="121" spans="1:45" ht="10.199999999999999" x14ac:dyDescent="0.2">
      <c r="B121" s="43" t="s">
        <v>253</v>
      </c>
      <c r="C121" s="154">
        <v>33</v>
      </c>
      <c r="D121" s="151">
        <v>250</v>
      </c>
      <c r="E121" s="152">
        <v>0.16279069767441862</v>
      </c>
      <c r="F121" s="151">
        <v>215</v>
      </c>
      <c r="G121" s="151">
        <v>255</v>
      </c>
      <c r="H121" s="152">
        <v>0.16279069767441862</v>
      </c>
      <c r="I121" s="152">
        <v>3.255813953488372E-2</v>
      </c>
      <c r="J121" s="154">
        <v>213</v>
      </c>
      <c r="K121" s="151">
        <v>330</v>
      </c>
      <c r="L121" s="152">
        <v>6.4516129032258063E-2</v>
      </c>
      <c r="M121" s="151">
        <v>300</v>
      </c>
      <c r="N121" s="151">
        <v>355</v>
      </c>
      <c r="O121" s="152">
        <v>6.4516129032258063E-2</v>
      </c>
      <c r="P121" s="152">
        <v>1.2903225806451613E-2</v>
      </c>
      <c r="Q121" s="154">
        <v>146</v>
      </c>
      <c r="R121" s="151">
        <v>400</v>
      </c>
      <c r="S121" s="152">
        <v>4.4386422976501305E-2</v>
      </c>
      <c r="T121" s="151">
        <v>375</v>
      </c>
      <c r="U121" s="151">
        <v>450</v>
      </c>
      <c r="V121" s="152">
        <v>4.4386422976501305E-2</v>
      </c>
      <c r="W121" s="152">
        <v>8.8772845953002614E-3</v>
      </c>
      <c r="X121" s="154">
        <v>43</v>
      </c>
      <c r="Y121" s="151">
        <v>350</v>
      </c>
      <c r="Z121" s="152">
        <v>6.0606060606060608E-2</v>
      </c>
      <c r="AA121" s="151">
        <v>320</v>
      </c>
      <c r="AB121" s="151">
        <v>400</v>
      </c>
      <c r="AC121" s="152">
        <v>6.0606060606060608E-2</v>
      </c>
      <c r="AD121" s="152">
        <v>1.2121212121212121E-2</v>
      </c>
      <c r="AE121" s="154">
        <v>489</v>
      </c>
      <c r="AF121" s="151">
        <v>430</v>
      </c>
      <c r="AG121" s="152">
        <v>8.8607594936708861E-2</v>
      </c>
      <c r="AH121" s="151">
        <v>370</v>
      </c>
      <c r="AI121" s="151">
        <v>450</v>
      </c>
      <c r="AJ121" s="152">
        <v>8.8607594936708861E-2</v>
      </c>
      <c r="AK121" s="152">
        <v>1.7721518987341773E-2</v>
      </c>
      <c r="AL121" s="154">
        <v>271</v>
      </c>
      <c r="AM121" s="151">
        <v>540</v>
      </c>
      <c r="AN121" s="152">
        <v>0.1134020618556701</v>
      </c>
      <c r="AO121" s="151">
        <v>450</v>
      </c>
      <c r="AP121" s="151">
        <v>650</v>
      </c>
      <c r="AQ121" s="152">
        <v>0.1134020618556701</v>
      </c>
      <c r="AR121" s="152">
        <v>2.268041237113402E-2</v>
      </c>
      <c r="AS121" s="218" t="s">
        <v>346</v>
      </c>
    </row>
    <row r="122" spans="1:45" ht="10.199999999999999" x14ac:dyDescent="0.2">
      <c r="B122" s="43" t="s">
        <v>254</v>
      </c>
      <c r="C122" s="154">
        <v>49</v>
      </c>
      <c r="D122" s="151">
        <v>240</v>
      </c>
      <c r="E122" s="152">
        <v>0.2</v>
      </c>
      <c r="F122" s="151">
        <v>210</v>
      </c>
      <c r="G122" s="151">
        <v>250</v>
      </c>
      <c r="H122" s="152">
        <v>0.2</v>
      </c>
      <c r="I122" s="152">
        <v>0.04</v>
      </c>
      <c r="J122" s="154">
        <v>268</v>
      </c>
      <c r="K122" s="151">
        <v>293</v>
      </c>
      <c r="L122" s="152">
        <v>2.8070175438596492E-2</v>
      </c>
      <c r="M122" s="151">
        <v>260</v>
      </c>
      <c r="N122" s="151">
        <v>315</v>
      </c>
      <c r="O122" s="152">
        <v>2.8070175438596492E-2</v>
      </c>
      <c r="P122" s="152">
        <v>5.6140350877192987E-3</v>
      </c>
      <c r="Q122" s="154">
        <v>217</v>
      </c>
      <c r="R122" s="151">
        <v>340</v>
      </c>
      <c r="S122" s="152">
        <v>1.4925373134328358E-2</v>
      </c>
      <c r="T122" s="151">
        <v>320</v>
      </c>
      <c r="U122" s="151">
        <v>380</v>
      </c>
      <c r="V122" s="152">
        <v>1.4925373134328358E-2</v>
      </c>
      <c r="W122" s="152">
        <v>2.9850746268656717E-3</v>
      </c>
      <c r="X122" s="154">
        <v>59</v>
      </c>
      <c r="Y122" s="151">
        <v>300</v>
      </c>
      <c r="Z122" s="152">
        <v>1.6949152542372881E-2</v>
      </c>
      <c r="AA122" s="151">
        <v>280</v>
      </c>
      <c r="AB122" s="151">
        <v>330</v>
      </c>
      <c r="AC122" s="152">
        <v>1.6949152542372881E-2</v>
      </c>
      <c r="AD122" s="152">
        <v>3.3898305084745762E-3</v>
      </c>
      <c r="AE122" s="154">
        <v>690</v>
      </c>
      <c r="AF122" s="151">
        <v>340</v>
      </c>
      <c r="AG122" s="152">
        <v>6.25E-2</v>
      </c>
      <c r="AH122" s="151">
        <v>300</v>
      </c>
      <c r="AI122" s="151">
        <v>385</v>
      </c>
      <c r="AJ122" s="152">
        <v>6.25E-2</v>
      </c>
      <c r="AK122" s="152">
        <v>1.2500000000000001E-2</v>
      </c>
      <c r="AL122" s="154">
        <v>279</v>
      </c>
      <c r="AM122" s="151">
        <v>430</v>
      </c>
      <c r="AN122" s="152">
        <v>2.3809523809523808E-2</v>
      </c>
      <c r="AO122" s="151">
        <v>385</v>
      </c>
      <c r="AP122" s="151">
        <v>470</v>
      </c>
      <c r="AQ122" s="152">
        <v>2.3809523809523808E-2</v>
      </c>
      <c r="AR122" s="152">
        <v>4.7619047619047615E-3</v>
      </c>
      <c r="AS122" s="218" t="s">
        <v>346</v>
      </c>
    </row>
    <row r="123" spans="1:45" s="164" customFormat="1" ht="10.199999999999999" x14ac:dyDescent="0.2">
      <c r="B123" s="149" t="s">
        <v>37</v>
      </c>
      <c r="C123" s="154">
        <v>439</v>
      </c>
      <c r="D123" s="151">
        <v>230</v>
      </c>
      <c r="E123" s="152">
        <v>4.5454545454545456E-2</v>
      </c>
      <c r="F123" s="151">
        <v>200</v>
      </c>
      <c r="G123" s="151">
        <v>260</v>
      </c>
      <c r="H123" s="152">
        <v>4.5454545454545456E-2</v>
      </c>
      <c r="I123" s="152">
        <v>9.0909090909090905E-3</v>
      </c>
      <c r="J123" s="154">
        <v>1614</v>
      </c>
      <c r="K123" s="151">
        <v>285</v>
      </c>
      <c r="L123" s="152">
        <v>3.6363636363636362E-2</v>
      </c>
      <c r="M123" s="151">
        <v>260</v>
      </c>
      <c r="N123" s="151">
        <v>315</v>
      </c>
      <c r="O123" s="152">
        <v>3.6363636363636362E-2</v>
      </c>
      <c r="P123" s="152">
        <v>7.2727272727272727E-3</v>
      </c>
      <c r="Q123" s="154">
        <v>865</v>
      </c>
      <c r="R123" s="151">
        <v>350</v>
      </c>
      <c r="S123" s="152">
        <v>2.9411764705882353E-2</v>
      </c>
      <c r="T123" s="151">
        <v>320</v>
      </c>
      <c r="U123" s="151">
        <v>395</v>
      </c>
      <c r="V123" s="152">
        <v>2.9411764705882353E-2</v>
      </c>
      <c r="W123" s="152">
        <v>5.8823529411764705E-3</v>
      </c>
      <c r="X123" s="154">
        <v>503</v>
      </c>
      <c r="Y123" s="151">
        <v>295</v>
      </c>
      <c r="Z123" s="152">
        <v>5.3571428571428568E-2</v>
      </c>
      <c r="AA123" s="151">
        <v>265</v>
      </c>
      <c r="AB123" s="151">
        <v>320</v>
      </c>
      <c r="AC123" s="152">
        <v>5.3571428571428568E-2</v>
      </c>
      <c r="AD123" s="152">
        <v>1.0714285714285714E-2</v>
      </c>
      <c r="AE123" s="154">
        <v>3470</v>
      </c>
      <c r="AF123" s="151">
        <v>350</v>
      </c>
      <c r="AG123" s="152">
        <v>6.0606060606060608E-2</v>
      </c>
      <c r="AH123" s="151">
        <v>315</v>
      </c>
      <c r="AI123" s="151">
        <v>390</v>
      </c>
      <c r="AJ123" s="152">
        <v>6.0606060606060608E-2</v>
      </c>
      <c r="AK123" s="152">
        <v>1.2121212121212121E-2</v>
      </c>
      <c r="AL123" s="154">
        <v>1207</v>
      </c>
      <c r="AM123" s="151">
        <v>450</v>
      </c>
      <c r="AN123" s="152">
        <v>7.1428571428571425E-2</v>
      </c>
      <c r="AO123" s="151">
        <v>390</v>
      </c>
      <c r="AP123" s="151">
        <v>525</v>
      </c>
      <c r="AQ123" s="152">
        <v>7.1428571428571425E-2</v>
      </c>
      <c r="AR123" s="152">
        <v>1.4285714285714285E-2</v>
      </c>
    </row>
    <row r="124" spans="1:45" ht="10.199999999999999" x14ac:dyDescent="0.2">
      <c r="A124" s="43" t="s">
        <v>255</v>
      </c>
      <c r="B124" s="43" t="s">
        <v>256</v>
      </c>
      <c r="C124" s="154">
        <v>131</v>
      </c>
      <c r="D124" s="151">
        <v>230</v>
      </c>
      <c r="E124" s="152">
        <v>4.5454545454545456E-2</v>
      </c>
      <c r="F124" s="151">
        <v>200</v>
      </c>
      <c r="G124" s="151">
        <v>265</v>
      </c>
      <c r="H124" s="152">
        <v>4.5454545454545456E-2</v>
      </c>
      <c r="I124" s="152">
        <v>9.0909090909090905E-3</v>
      </c>
      <c r="J124" s="154">
        <v>391</v>
      </c>
      <c r="K124" s="151">
        <v>280</v>
      </c>
      <c r="L124" s="152">
        <v>0</v>
      </c>
      <c r="M124" s="151">
        <v>260</v>
      </c>
      <c r="N124" s="151">
        <v>300</v>
      </c>
      <c r="O124" s="152">
        <v>0</v>
      </c>
      <c r="P124" s="152">
        <v>0</v>
      </c>
      <c r="Q124" s="154">
        <v>114</v>
      </c>
      <c r="R124" s="151">
        <v>345</v>
      </c>
      <c r="S124" s="152">
        <v>1.4705882352941176E-2</v>
      </c>
      <c r="T124" s="151">
        <v>320</v>
      </c>
      <c r="U124" s="151">
        <v>375</v>
      </c>
      <c r="V124" s="152">
        <v>1.4705882352941176E-2</v>
      </c>
      <c r="W124" s="152">
        <v>2.9411764705882353E-3</v>
      </c>
      <c r="X124" s="154">
        <v>109</v>
      </c>
      <c r="Y124" s="151">
        <v>300</v>
      </c>
      <c r="Z124" s="152">
        <v>0</v>
      </c>
      <c r="AA124" s="151">
        <v>280</v>
      </c>
      <c r="AB124" s="151">
        <v>320</v>
      </c>
      <c r="AC124" s="152">
        <v>0</v>
      </c>
      <c r="AD124" s="152">
        <v>0</v>
      </c>
      <c r="AE124" s="154">
        <v>758</v>
      </c>
      <c r="AF124" s="151">
        <v>350</v>
      </c>
      <c r="AG124" s="152">
        <v>1.4492753623188406E-2</v>
      </c>
      <c r="AH124" s="151">
        <v>320</v>
      </c>
      <c r="AI124" s="151">
        <v>365</v>
      </c>
      <c r="AJ124" s="152">
        <v>1.4492753623188406E-2</v>
      </c>
      <c r="AK124" s="152">
        <v>2.8985507246376812E-3</v>
      </c>
      <c r="AL124" s="154">
        <v>326</v>
      </c>
      <c r="AM124" s="151">
        <v>403</v>
      </c>
      <c r="AN124" s="152">
        <v>-4.0476190476190478E-2</v>
      </c>
      <c r="AO124" s="151">
        <v>365</v>
      </c>
      <c r="AP124" s="151">
        <v>450</v>
      </c>
      <c r="AQ124" s="152">
        <v>-4.0476190476190478E-2</v>
      </c>
      <c r="AR124" s="152">
        <v>-8.0952380952380963E-3</v>
      </c>
      <c r="AS124" s="218" t="s">
        <v>345</v>
      </c>
    </row>
    <row r="125" spans="1:45" ht="10.199999999999999" x14ac:dyDescent="0.2">
      <c r="A125" s="43"/>
      <c r="B125" s="43" t="s">
        <v>257</v>
      </c>
      <c r="C125" s="154">
        <v>36</v>
      </c>
      <c r="D125" s="151">
        <v>185</v>
      </c>
      <c r="E125" s="152">
        <v>2.7777777777777776E-2</v>
      </c>
      <c r="F125" s="151">
        <v>175</v>
      </c>
      <c r="G125" s="151">
        <v>200</v>
      </c>
      <c r="H125" s="152">
        <v>2.7777777777777776E-2</v>
      </c>
      <c r="I125" s="152">
        <v>5.5555555555555549E-3</v>
      </c>
      <c r="J125" s="154">
        <v>97</v>
      </c>
      <c r="K125" s="151">
        <v>250</v>
      </c>
      <c r="L125" s="152">
        <v>2.0408163265306121E-2</v>
      </c>
      <c r="M125" s="151">
        <v>220</v>
      </c>
      <c r="N125" s="151">
        <v>260</v>
      </c>
      <c r="O125" s="152">
        <v>2.0408163265306121E-2</v>
      </c>
      <c r="P125" s="152">
        <v>4.081632653061224E-3</v>
      </c>
      <c r="Q125" s="154">
        <v>24</v>
      </c>
      <c r="R125" s="151">
        <v>290</v>
      </c>
      <c r="S125" s="152">
        <v>3.5714285714285712E-2</v>
      </c>
      <c r="T125" s="151">
        <v>268</v>
      </c>
      <c r="U125" s="151">
        <v>318</v>
      </c>
      <c r="V125" s="152">
        <v>3.5714285714285712E-2</v>
      </c>
      <c r="W125" s="152">
        <v>7.1428571428571426E-3</v>
      </c>
      <c r="X125" s="154">
        <v>139</v>
      </c>
      <c r="Y125" s="151">
        <v>225</v>
      </c>
      <c r="Z125" s="152">
        <v>-2.1739130434782608E-2</v>
      </c>
      <c r="AA125" s="151">
        <v>210</v>
      </c>
      <c r="AB125" s="151">
        <v>245</v>
      </c>
      <c r="AC125" s="152">
        <v>-2.1739130434782608E-2</v>
      </c>
      <c r="AD125" s="152">
        <v>-4.3478260869565218E-3</v>
      </c>
      <c r="AE125" s="154">
        <v>461</v>
      </c>
      <c r="AF125" s="151">
        <v>250</v>
      </c>
      <c r="AG125" s="152">
        <v>0</v>
      </c>
      <c r="AH125" s="151">
        <v>235</v>
      </c>
      <c r="AI125" s="151">
        <v>275</v>
      </c>
      <c r="AJ125" s="152">
        <v>0</v>
      </c>
      <c r="AK125" s="152">
        <v>0</v>
      </c>
      <c r="AL125" s="154">
        <v>39</v>
      </c>
      <c r="AM125" s="151">
        <v>290</v>
      </c>
      <c r="AN125" s="152">
        <v>-3.3333333333333333E-2</v>
      </c>
      <c r="AO125" s="151">
        <v>275</v>
      </c>
      <c r="AP125" s="151">
        <v>330</v>
      </c>
      <c r="AQ125" s="152">
        <v>-3.3333333333333333E-2</v>
      </c>
      <c r="AR125" s="152">
        <v>-6.6666666666666662E-3</v>
      </c>
      <c r="AS125" s="218" t="s">
        <v>345</v>
      </c>
    </row>
    <row r="126" spans="1:45" ht="10.199999999999999" x14ac:dyDescent="0.2">
      <c r="A126" s="43"/>
      <c r="B126" s="43" t="s">
        <v>373</v>
      </c>
      <c r="C126" s="154">
        <v>140</v>
      </c>
      <c r="D126" s="151">
        <v>248</v>
      </c>
      <c r="E126" s="152">
        <v>-2.7450980392156862E-2</v>
      </c>
      <c r="F126" s="151">
        <v>190</v>
      </c>
      <c r="G126" s="151">
        <v>315</v>
      </c>
      <c r="H126" s="152">
        <v>-2.7450980392156862E-2</v>
      </c>
      <c r="I126" s="152">
        <v>-5.4901960784313726E-3</v>
      </c>
      <c r="J126" s="154">
        <v>355</v>
      </c>
      <c r="K126" s="151">
        <v>290</v>
      </c>
      <c r="L126" s="152">
        <v>0</v>
      </c>
      <c r="M126" s="151">
        <v>255</v>
      </c>
      <c r="N126" s="151">
        <v>345</v>
      </c>
      <c r="O126" s="152">
        <v>0</v>
      </c>
      <c r="P126" s="152">
        <v>0</v>
      </c>
      <c r="Q126" s="154">
        <v>77</v>
      </c>
      <c r="R126" s="151">
        <v>340</v>
      </c>
      <c r="S126" s="152">
        <v>0</v>
      </c>
      <c r="T126" s="151">
        <v>295</v>
      </c>
      <c r="U126" s="151">
        <v>390</v>
      </c>
      <c r="V126" s="152">
        <v>0</v>
      </c>
      <c r="W126" s="152">
        <v>0</v>
      </c>
      <c r="X126" s="154">
        <v>162</v>
      </c>
      <c r="Y126" s="151">
        <v>293</v>
      </c>
      <c r="Z126" s="152">
        <v>1.0344827586206896E-2</v>
      </c>
      <c r="AA126" s="151">
        <v>270</v>
      </c>
      <c r="AB126" s="151">
        <v>330</v>
      </c>
      <c r="AC126" s="152">
        <v>1.0344827586206896E-2</v>
      </c>
      <c r="AD126" s="152">
        <v>2.0689655172413794E-3</v>
      </c>
      <c r="AE126" s="154">
        <v>446</v>
      </c>
      <c r="AF126" s="151">
        <v>310</v>
      </c>
      <c r="AG126" s="152">
        <v>0</v>
      </c>
      <c r="AH126" s="151">
        <v>285</v>
      </c>
      <c r="AI126" s="151">
        <v>350</v>
      </c>
      <c r="AJ126" s="152">
        <v>0</v>
      </c>
      <c r="AK126" s="152">
        <v>0</v>
      </c>
      <c r="AL126" s="154">
        <v>80</v>
      </c>
      <c r="AM126" s="151">
        <v>398</v>
      </c>
      <c r="AN126" s="152">
        <v>4.736842105263158E-2</v>
      </c>
      <c r="AO126" s="151">
        <v>350</v>
      </c>
      <c r="AP126" s="151">
        <v>478</v>
      </c>
      <c r="AQ126" s="152">
        <v>4.736842105263158E-2</v>
      </c>
      <c r="AR126" s="152">
        <v>9.4736842105263164E-3</v>
      </c>
      <c r="AS126" s="218" t="s">
        <v>345</v>
      </c>
    </row>
    <row r="127" spans="1:45" ht="10.199999999999999" x14ac:dyDescent="0.2">
      <c r="B127" s="43" t="s">
        <v>258</v>
      </c>
      <c r="C127" s="154">
        <v>160</v>
      </c>
      <c r="D127" s="151">
        <v>195</v>
      </c>
      <c r="E127" s="152">
        <v>0</v>
      </c>
      <c r="F127" s="151">
        <v>180</v>
      </c>
      <c r="G127" s="151">
        <v>220</v>
      </c>
      <c r="H127" s="152">
        <v>0</v>
      </c>
      <c r="I127" s="152">
        <v>0</v>
      </c>
      <c r="J127" s="154">
        <v>202</v>
      </c>
      <c r="K127" s="151">
        <v>270</v>
      </c>
      <c r="L127" s="152">
        <v>3.8461538461538464E-2</v>
      </c>
      <c r="M127" s="151">
        <v>240</v>
      </c>
      <c r="N127" s="151">
        <v>295</v>
      </c>
      <c r="O127" s="152">
        <v>3.8461538461538464E-2</v>
      </c>
      <c r="P127" s="152">
        <v>7.6923076923076927E-3</v>
      </c>
      <c r="Q127" s="154">
        <v>37</v>
      </c>
      <c r="R127" s="151">
        <v>370</v>
      </c>
      <c r="S127" s="152">
        <v>-7.0351758793969849E-2</v>
      </c>
      <c r="T127" s="151">
        <v>340</v>
      </c>
      <c r="U127" s="151">
        <v>450</v>
      </c>
      <c r="V127" s="152">
        <v>-7.0351758793969849E-2</v>
      </c>
      <c r="W127" s="152">
        <v>-1.407035175879397E-2</v>
      </c>
      <c r="X127" s="154">
        <v>85</v>
      </c>
      <c r="Y127" s="151">
        <v>300</v>
      </c>
      <c r="Z127" s="152">
        <v>0</v>
      </c>
      <c r="AA127" s="151">
        <v>280</v>
      </c>
      <c r="AB127" s="151">
        <v>350</v>
      </c>
      <c r="AC127" s="152">
        <v>0</v>
      </c>
      <c r="AD127" s="152">
        <v>0</v>
      </c>
      <c r="AE127" s="154">
        <v>287</v>
      </c>
      <c r="AF127" s="151">
        <v>335</v>
      </c>
      <c r="AG127" s="152">
        <v>-1.4705882352941176E-2</v>
      </c>
      <c r="AH127" s="151">
        <v>300</v>
      </c>
      <c r="AI127" s="151">
        <v>368</v>
      </c>
      <c r="AJ127" s="152">
        <v>-1.4705882352941176E-2</v>
      </c>
      <c r="AK127" s="152">
        <v>-2.9411764705882353E-3</v>
      </c>
      <c r="AL127" s="154">
        <v>52</v>
      </c>
      <c r="AM127" s="151">
        <v>400</v>
      </c>
      <c r="AN127" s="152">
        <v>0</v>
      </c>
      <c r="AO127" s="151">
        <v>368</v>
      </c>
      <c r="AP127" s="151">
        <v>480</v>
      </c>
      <c r="AQ127" s="152">
        <v>0</v>
      </c>
      <c r="AR127" s="152">
        <v>0</v>
      </c>
      <c r="AS127" s="218" t="s">
        <v>345</v>
      </c>
    </row>
    <row r="128" spans="1:45" ht="10.199999999999999" x14ac:dyDescent="0.2">
      <c r="B128" s="43" t="s">
        <v>259</v>
      </c>
      <c r="C128" s="154" t="s">
        <v>41</v>
      </c>
      <c r="D128" s="151" t="s">
        <v>41</v>
      </c>
      <c r="E128" s="152" t="s">
        <v>41</v>
      </c>
      <c r="F128" s="151" t="s">
        <v>41</v>
      </c>
      <c r="G128" s="151" t="s">
        <v>41</v>
      </c>
      <c r="H128" s="152" t="s">
        <v>41</v>
      </c>
      <c r="I128" s="152" t="s">
        <v>41</v>
      </c>
      <c r="J128" s="154">
        <v>72</v>
      </c>
      <c r="K128" s="151">
        <v>260</v>
      </c>
      <c r="L128" s="152">
        <v>2.766798418972332E-2</v>
      </c>
      <c r="M128" s="151">
        <v>250</v>
      </c>
      <c r="N128" s="151">
        <v>283</v>
      </c>
      <c r="O128" s="152">
        <v>2.766798418972332E-2</v>
      </c>
      <c r="P128" s="152">
        <v>5.5335968379446642E-3</v>
      </c>
      <c r="Q128" s="154">
        <v>63</v>
      </c>
      <c r="R128" s="151">
        <v>330</v>
      </c>
      <c r="S128" s="152">
        <v>3.125E-2</v>
      </c>
      <c r="T128" s="151">
        <v>310</v>
      </c>
      <c r="U128" s="151">
        <v>340</v>
      </c>
      <c r="V128" s="152">
        <v>3.125E-2</v>
      </c>
      <c r="W128" s="152">
        <v>6.2500000000000003E-3</v>
      </c>
      <c r="X128" s="154" t="s">
        <v>41</v>
      </c>
      <c r="Y128" s="151" t="s">
        <v>41</v>
      </c>
      <c r="Z128" s="152" t="s">
        <v>41</v>
      </c>
      <c r="AA128" s="151" t="s">
        <v>41</v>
      </c>
      <c r="AB128" s="151" t="s">
        <v>41</v>
      </c>
      <c r="AC128" s="152" t="s">
        <v>41</v>
      </c>
      <c r="AD128" s="152" t="s">
        <v>41</v>
      </c>
      <c r="AE128" s="154">
        <v>165</v>
      </c>
      <c r="AF128" s="151">
        <v>335</v>
      </c>
      <c r="AG128" s="152">
        <v>1.5151515151515152E-2</v>
      </c>
      <c r="AH128" s="151">
        <v>310</v>
      </c>
      <c r="AI128" s="151">
        <v>380</v>
      </c>
      <c r="AJ128" s="152">
        <v>1.5151515151515152E-2</v>
      </c>
      <c r="AK128" s="152">
        <v>3.0303030303030303E-3</v>
      </c>
      <c r="AL128" s="154">
        <v>87</v>
      </c>
      <c r="AM128" s="151">
        <v>400</v>
      </c>
      <c r="AN128" s="152">
        <v>1.2658227848101266E-2</v>
      </c>
      <c r="AO128" s="151">
        <v>380</v>
      </c>
      <c r="AP128" s="151">
        <v>430</v>
      </c>
      <c r="AQ128" s="152">
        <v>1.2658227848101266E-2</v>
      </c>
      <c r="AR128" s="152">
        <v>2.5316455696202532E-3</v>
      </c>
      <c r="AS128" s="218" t="s">
        <v>345</v>
      </c>
    </row>
    <row r="129" spans="1:45" ht="10.199999999999999" x14ac:dyDescent="0.2">
      <c r="B129" s="43" t="s">
        <v>260</v>
      </c>
      <c r="C129" s="154">
        <v>50</v>
      </c>
      <c r="D129" s="151">
        <v>195</v>
      </c>
      <c r="E129" s="152">
        <v>-2.5000000000000001E-2</v>
      </c>
      <c r="F129" s="151">
        <v>180</v>
      </c>
      <c r="G129" s="151">
        <v>220</v>
      </c>
      <c r="H129" s="152">
        <v>-2.5000000000000001E-2</v>
      </c>
      <c r="I129" s="152">
        <v>-5.0000000000000001E-3</v>
      </c>
      <c r="J129" s="154">
        <v>139</v>
      </c>
      <c r="K129" s="151">
        <v>280</v>
      </c>
      <c r="L129" s="152">
        <v>0</v>
      </c>
      <c r="M129" s="151">
        <v>250</v>
      </c>
      <c r="N129" s="151">
        <v>300</v>
      </c>
      <c r="O129" s="152">
        <v>0</v>
      </c>
      <c r="P129" s="152">
        <v>0</v>
      </c>
      <c r="Q129" s="154">
        <v>31</v>
      </c>
      <c r="R129" s="151">
        <v>425</v>
      </c>
      <c r="S129" s="152">
        <v>-4.0632054176072234E-2</v>
      </c>
      <c r="T129" s="151">
        <v>360</v>
      </c>
      <c r="U129" s="151">
        <v>500</v>
      </c>
      <c r="V129" s="152">
        <v>-4.0632054176072234E-2</v>
      </c>
      <c r="W129" s="152">
        <v>-8.1264108352144468E-3</v>
      </c>
      <c r="X129" s="154">
        <v>42</v>
      </c>
      <c r="Y129" s="151">
        <v>330</v>
      </c>
      <c r="Z129" s="152">
        <v>8.1967213114754092E-2</v>
      </c>
      <c r="AA129" s="151">
        <v>295</v>
      </c>
      <c r="AB129" s="151">
        <v>360</v>
      </c>
      <c r="AC129" s="152">
        <v>8.1967213114754092E-2</v>
      </c>
      <c r="AD129" s="152">
        <v>1.6393442622950817E-2</v>
      </c>
      <c r="AE129" s="154">
        <v>155</v>
      </c>
      <c r="AF129" s="151">
        <v>370</v>
      </c>
      <c r="AG129" s="152">
        <v>6.3218390804597707E-2</v>
      </c>
      <c r="AH129" s="151">
        <v>310</v>
      </c>
      <c r="AI129" s="151">
        <v>390</v>
      </c>
      <c r="AJ129" s="152">
        <v>6.3218390804597707E-2</v>
      </c>
      <c r="AK129" s="152">
        <v>1.2643678160919542E-2</v>
      </c>
      <c r="AL129" s="154">
        <v>34</v>
      </c>
      <c r="AM129" s="151">
        <v>495</v>
      </c>
      <c r="AN129" s="152">
        <v>5.3191489361702128E-2</v>
      </c>
      <c r="AO129" s="151">
        <v>390</v>
      </c>
      <c r="AP129" s="151">
        <v>550</v>
      </c>
      <c r="AQ129" s="152">
        <v>5.3191489361702128E-2</v>
      </c>
      <c r="AR129" s="152">
        <v>1.0638297872340425E-2</v>
      </c>
      <c r="AS129" s="218" t="s">
        <v>345</v>
      </c>
    </row>
    <row r="130" spans="1:45" ht="10.199999999999999" x14ac:dyDescent="0.2">
      <c r="B130" s="43" t="s">
        <v>261</v>
      </c>
      <c r="C130" s="154">
        <v>77</v>
      </c>
      <c r="D130" s="151">
        <v>195</v>
      </c>
      <c r="E130" s="152">
        <v>5.4054054054054057E-2</v>
      </c>
      <c r="F130" s="151">
        <v>180</v>
      </c>
      <c r="G130" s="151">
        <v>210</v>
      </c>
      <c r="H130" s="152">
        <v>5.4054054054054057E-2</v>
      </c>
      <c r="I130" s="152">
        <v>1.0810810810810811E-2</v>
      </c>
      <c r="J130" s="154">
        <v>103</v>
      </c>
      <c r="K130" s="151">
        <v>280</v>
      </c>
      <c r="L130" s="152">
        <v>1.8181818181818181E-2</v>
      </c>
      <c r="M130" s="151">
        <v>250</v>
      </c>
      <c r="N130" s="151">
        <v>310</v>
      </c>
      <c r="O130" s="152">
        <v>1.8181818181818181E-2</v>
      </c>
      <c r="P130" s="152">
        <v>3.6363636363636364E-3</v>
      </c>
      <c r="Q130" s="154">
        <v>73</v>
      </c>
      <c r="R130" s="151">
        <v>328</v>
      </c>
      <c r="S130" s="152">
        <v>-3.5294117647058823E-2</v>
      </c>
      <c r="T130" s="151">
        <v>312</v>
      </c>
      <c r="U130" s="151">
        <v>350</v>
      </c>
      <c r="V130" s="152">
        <v>-3.5294117647058823E-2</v>
      </c>
      <c r="W130" s="152">
        <v>-7.058823529411765E-3</v>
      </c>
      <c r="X130" s="154">
        <v>76</v>
      </c>
      <c r="Y130" s="151">
        <v>280</v>
      </c>
      <c r="Z130" s="152">
        <v>2.564102564102564E-2</v>
      </c>
      <c r="AA130" s="151">
        <v>260</v>
      </c>
      <c r="AB130" s="151">
        <v>300</v>
      </c>
      <c r="AC130" s="152">
        <v>2.564102564102564E-2</v>
      </c>
      <c r="AD130" s="152">
        <v>5.1282051282051282E-3</v>
      </c>
      <c r="AE130" s="154">
        <v>348</v>
      </c>
      <c r="AF130" s="151">
        <v>320</v>
      </c>
      <c r="AG130" s="152">
        <v>3.2258064516129031E-2</v>
      </c>
      <c r="AH130" s="151">
        <v>290</v>
      </c>
      <c r="AI130" s="151">
        <v>344</v>
      </c>
      <c r="AJ130" s="152">
        <v>3.2258064516129031E-2</v>
      </c>
      <c r="AK130" s="152">
        <v>6.4516129032258064E-3</v>
      </c>
      <c r="AL130" s="154">
        <v>53</v>
      </c>
      <c r="AM130" s="151">
        <v>400</v>
      </c>
      <c r="AN130" s="152">
        <v>0.1111111111111111</v>
      </c>
      <c r="AO130" s="151">
        <v>344</v>
      </c>
      <c r="AP130" s="151">
        <v>450</v>
      </c>
      <c r="AQ130" s="152">
        <v>0.1111111111111111</v>
      </c>
      <c r="AR130" s="152">
        <v>2.222222222222222E-2</v>
      </c>
      <c r="AS130" s="218" t="s">
        <v>345</v>
      </c>
    </row>
    <row r="131" spans="1:45" s="164" customFormat="1" ht="10.199999999999999" x14ac:dyDescent="0.2">
      <c r="A131" s="149"/>
      <c r="B131" s="149" t="s">
        <v>37</v>
      </c>
      <c r="C131" s="154">
        <v>603</v>
      </c>
      <c r="D131" s="151">
        <v>205</v>
      </c>
      <c r="E131" s="152">
        <v>2.5000000000000001E-2</v>
      </c>
      <c r="F131" s="151">
        <v>185</v>
      </c>
      <c r="G131" s="151">
        <v>245</v>
      </c>
      <c r="H131" s="152">
        <v>2.5000000000000001E-2</v>
      </c>
      <c r="I131" s="152">
        <v>5.0000000000000001E-3</v>
      </c>
      <c r="J131" s="154">
        <v>1359</v>
      </c>
      <c r="K131" s="151">
        <v>280</v>
      </c>
      <c r="L131" s="152">
        <v>1.8181818181818181E-2</v>
      </c>
      <c r="M131" s="151">
        <v>250</v>
      </c>
      <c r="N131" s="151">
        <v>300</v>
      </c>
      <c r="O131" s="152">
        <v>1.8181818181818181E-2</v>
      </c>
      <c r="P131" s="152">
        <v>3.6363636363636364E-3</v>
      </c>
      <c r="Q131" s="154">
        <v>419</v>
      </c>
      <c r="R131" s="151">
        <v>340</v>
      </c>
      <c r="S131" s="152">
        <v>0</v>
      </c>
      <c r="T131" s="151">
        <v>310</v>
      </c>
      <c r="U131" s="151">
        <v>375</v>
      </c>
      <c r="V131" s="152">
        <v>0</v>
      </c>
      <c r="W131" s="152">
        <v>0</v>
      </c>
      <c r="X131" s="154">
        <v>622</v>
      </c>
      <c r="Y131" s="151">
        <v>280</v>
      </c>
      <c r="Z131" s="152">
        <v>0</v>
      </c>
      <c r="AA131" s="151">
        <v>250</v>
      </c>
      <c r="AB131" s="151">
        <v>320</v>
      </c>
      <c r="AC131" s="152">
        <v>0</v>
      </c>
      <c r="AD131" s="152">
        <v>0</v>
      </c>
      <c r="AE131" s="154">
        <v>2620</v>
      </c>
      <c r="AF131" s="151">
        <v>320</v>
      </c>
      <c r="AG131" s="152">
        <v>0</v>
      </c>
      <c r="AH131" s="151">
        <v>280</v>
      </c>
      <c r="AI131" s="151">
        <v>360</v>
      </c>
      <c r="AJ131" s="152">
        <v>0</v>
      </c>
      <c r="AK131" s="152">
        <v>0</v>
      </c>
      <c r="AL131" s="154">
        <v>671</v>
      </c>
      <c r="AM131" s="151">
        <v>400</v>
      </c>
      <c r="AN131" s="152">
        <v>0</v>
      </c>
      <c r="AO131" s="151">
        <v>360</v>
      </c>
      <c r="AP131" s="151">
        <v>450</v>
      </c>
      <c r="AQ131" s="152">
        <v>0</v>
      </c>
      <c r="AR131" s="152">
        <v>0</v>
      </c>
      <c r="AS131" s="218"/>
    </row>
    <row r="132" spans="1:45" ht="10.199999999999999" x14ac:dyDescent="0.2">
      <c r="A132" s="43" t="s">
        <v>0</v>
      </c>
      <c r="B132" s="43" t="s">
        <v>0</v>
      </c>
      <c r="C132" s="154">
        <v>112</v>
      </c>
      <c r="D132" s="151">
        <v>170</v>
      </c>
      <c r="E132" s="152">
        <v>3.0303030303030304E-2</v>
      </c>
      <c r="F132" s="151">
        <v>155</v>
      </c>
      <c r="G132" s="151">
        <v>190</v>
      </c>
      <c r="H132" s="152">
        <v>3.0303030303030304E-2</v>
      </c>
      <c r="I132" s="152">
        <v>6.0606060606060606E-3</v>
      </c>
      <c r="J132" s="154">
        <v>308</v>
      </c>
      <c r="K132" s="151">
        <v>240</v>
      </c>
      <c r="L132" s="152">
        <v>0</v>
      </c>
      <c r="M132" s="151">
        <v>204</v>
      </c>
      <c r="N132" s="151">
        <v>260</v>
      </c>
      <c r="O132" s="152">
        <v>0</v>
      </c>
      <c r="P132" s="152">
        <v>0</v>
      </c>
      <c r="Q132" s="154">
        <v>125</v>
      </c>
      <c r="R132" s="151">
        <v>272</v>
      </c>
      <c r="S132" s="152">
        <v>-2.8571428571428571E-2</v>
      </c>
      <c r="T132" s="151">
        <v>250</v>
      </c>
      <c r="U132" s="151">
        <v>300</v>
      </c>
      <c r="V132" s="152">
        <v>-2.8571428571428571E-2</v>
      </c>
      <c r="W132" s="152">
        <v>-5.7142857142857143E-3</v>
      </c>
      <c r="X132" s="154">
        <v>290</v>
      </c>
      <c r="Y132" s="151">
        <v>245</v>
      </c>
      <c r="Z132" s="152">
        <v>-0.02</v>
      </c>
      <c r="AA132" s="151">
        <v>220</v>
      </c>
      <c r="AB132" s="151">
        <v>260</v>
      </c>
      <c r="AC132" s="152">
        <v>-0.02</v>
      </c>
      <c r="AD132" s="152">
        <v>-4.0000000000000001E-3</v>
      </c>
      <c r="AE132" s="154">
        <v>841</v>
      </c>
      <c r="AF132" s="151">
        <v>280</v>
      </c>
      <c r="AG132" s="152">
        <v>1.8181818181818181E-2</v>
      </c>
      <c r="AH132" s="151">
        <v>250</v>
      </c>
      <c r="AI132" s="151">
        <v>305</v>
      </c>
      <c r="AJ132" s="152">
        <v>1.8181818181818181E-2</v>
      </c>
      <c r="AK132" s="152">
        <v>3.6363636363636364E-3</v>
      </c>
      <c r="AL132" s="154">
        <v>232</v>
      </c>
      <c r="AM132" s="151">
        <v>350</v>
      </c>
      <c r="AN132" s="152">
        <v>0</v>
      </c>
      <c r="AO132" s="151">
        <v>305</v>
      </c>
      <c r="AP132" s="151">
        <v>370</v>
      </c>
      <c r="AQ132" s="152">
        <v>0</v>
      </c>
      <c r="AR132" s="152">
        <v>0</v>
      </c>
      <c r="AS132" s="218" t="s">
        <v>345</v>
      </c>
    </row>
    <row r="133" spans="1:45" ht="10.199999999999999" x14ac:dyDescent="0.2">
      <c r="A133" s="43"/>
      <c r="B133" s="43" t="s">
        <v>262</v>
      </c>
      <c r="C133" s="154">
        <v>13</v>
      </c>
      <c r="D133" s="151">
        <v>175</v>
      </c>
      <c r="E133" s="152">
        <v>9.375E-2</v>
      </c>
      <c r="F133" s="151">
        <v>160</v>
      </c>
      <c r="G133" s="151">
        <v>180</v>
      </c>
      <c r="H133" s="152">
        <v>9.375E-2</v>
      </c>
      <c r="I133" s="152">
        <v>1.8749999999999999E-2</v>
      </c>
      <c r="J133" s="154">
        <v>34</v>
      </c>
      <c r="K133" s="151">
        <v>240</v>
      </c>
      <c r="L133" s="152">
        <v>4.3478260869565216E-2</v>
      </c>
      <c r="M133" s="151">
        <v>200</v>
      </c>
      <c r="N133" s="151">
        <v>250</v>
      </c>
      <c r="O133" s="152">
        <v>4.3478260869565216E-2</v>
      </c>
      <c r="P133" s="152">
        <v>8.6956521739130436E-3</v>
      </c>
      <c r="Q133" s="154">
        <v>25</v>
      </c>
      <c r="R133" s="151">
        <v>290</v>
      </c>
      <c r="S133" s="152">
        <v>1.7543859649122806E-2</v>
      </c>
      <c r="T133" s="151">
        <v>280</v>
      </c>
      <c r="U133" s="151">
        <v>310</v>
      </c>
      <c r="V133" s="152">
        <v>1.7543859649122806E-2</v>
      </c>
      <c r="W133" s="152">
        <v>3.508771929824561E-3</v>
      </c>
      <c r="X133" s="154">
        <v>18</v>
      </c>
      <c r="Y133" s="151">
        <v>253</v>
      </c>
      <c r="Z133" s="152">
        <v>1.2E-2</v>
      </c>
      <c r="AA133" s="151">
        <v>220</v>
      </c>
      <c r="AB133" s="151">
        <v>270</v>
      </c>
      <c r="AC133" s="152">
        <v>1.2E-2</v>
      </c>
      <c r="AD133" s="152">
        <v>2.4000000000000002E-3</v>
      </c>
      <c r="AE133" s="154">
        <v>113</v>
      </c>
      <c r="AF133" s="151">
        <v>310</v>
      </c>
      <c r="AG133" s="152">
        <v>3.3333333333333333E-2</v>
      </c>
      <c r="AH133" s="151">
        <v>280</v>
      </c>
      <c r="AI133" s="151">
        <v>330</v>
      </c>
      <c r="AJ133" s="152">
        <v>3.3333333333333333E-2</v>
      </c>
      <c r="AK133" s="152">
        <v>6.6666666666666662E-3</v>
      </c>
      <c r="AL133" s="154">
        <v>102</v>
      </c>
      <c r="AM133" s="151">
        <v>365</v>
      </c>
      <c r="AN133" s="152">
        <v>0</v>
      </c>
      <c r="AO133" s="151">
        <v>330</v>
      </c>
      <c r="AP133" s="151">
        <v>420</v>
      </c>
      <c r="AQ133" s="152">
        <v>0</v>
      </c>
      <c r="AR133" s="152">
        <v>0</v>
      </c>
      <c r="AS133" s="218" t="s">
        <v>345</v>
      </c>
    </row>
    <row r="134" spans="1:45" ht="10.199999999999999" x14ac:dyDescent="0.2">
      <c r="B134" s="43" t="s">
        <v>263</v>
      </c>
      <c r="C134" s="154">
        <v>66</v>
      </c>
      <c r="D134" s="151">
        <v>175</v>
      </c>
      <c r="E134" s="152">
        <v>-0.36131386861313869</v>
      </c>
      <c r="F134" s="151">
        <v>150</v>
      </c>
      <c r="G134" s="151">
        <v>315</v>
      </c>
      <c r="H134" s="152">
        <v>-0.36131386861313869</v>
      </c>
      <c r="I134" s="152">
        <v>-7.2262773722627738E-2</v>
      </c>
      <c r="J134" s="154">
        <v>199</v>
      </c>
      <c r="K134" s="151">
        <v>230</v>
      </c>
      <c r="L134" s="152">
        <v>4.5454545454545456E-2</v>
      </c>
      <c r="M134" s="151">
        <v>200</v>
      </c>
      <c r="N134" s="151">
        <v>245</v>
      </c>
      <c r="O134" s="152">
        <v>4.5454545454545456E-2</v>
      </c>
      <c r="P134" s="152">
        <v>9.0909090909090905E-3</v>
      </c>
      <c r="Q134" s="154">
        <v>66</v>
      </c>
      <c r="R134" s="151">
        <v>270</v>
      </c>
      <c r="S134" s="152">
        <v>-3.6900369003690036E-3</v>
      </c>
      <c r="T134" s="151">
        <v>250</v>
      </c>
      <c r="U134" s="151">
        <v>290</v>
      </c>
      <c r="V134" s="152">
        <v>-3.6900369003690036E-3</v>
      </c>
      <c r="W134" s="152">
        <v>-7.3800738007380072E-4</v>
      </c>
      <c r="X134" s="154">
        <v>96</v>
      </c>
      <c r="Y134" s="151">
        <v>238</v>
      </c>
      <c r="Z134" s="152">
        <v>-8.3333333333333332E-3</v>
      </c>
      <c r="AA134" s="151">
        <v>225</v>
      </c>
      <c r="AB134" s="151">
        <v>250</v>
      </c>
      <c r="AC134" s="152">
        <v>-8.3333333333333332E-3</v>
      </c>
      <c r="AD134" s="152">
        <v>-1.6666666666666666E-3</v>
      </c>
      <c r="AE134" s="154">
        <v>390</v>
      </c>
      <c r="AF134" s="151">
        <v>270</v>
      </c>
      <c r="AG134" s="152">
        <v>1.8867924528301886E-2</v>
      </c>
      <c r="AH134" s="151">
        <v>250</v>
      </c>
      <c r="AI134" s="151">
        <v>320</v>
      </c>
      <c r="AJ134" s="152">
        <v>1.8867924528301886E-2</v>
      </c>
      <c r="AK134" s="152">
        <v>3.7735849056603774E-3</v>
      </c>
      <c r="AL134" s="154">
        <v>78</v>
      </c>
      <c r="AM134" s="151">
        <v>348</v>
      </c>
      <c r="AN134" s="152">
        <v>5.4545454545454543E-2</v>
      </c>
      <c r="AO134" s="151">
        <v>320</v>
      </c>
      <c r="AP134" s="151">
        <v>360</v>
      </c>
      <c r="AQ134" s="152">
        <v>5.4545454545454543E-2</v>
      </c>
      <c r="AR134" s="152">
        <v>1.0909090909090908E-2</v>
      </c>
      <c r="AS134" s="218" t="s">
        <v>345</v>
      </c>
    </row>
    <row r="135" spans="1:45" ht="10.199999999999999" x14ac:dyDescent="0.2">
      <c r="B135" s="43" t="s">
        <v>264</v>
      </c>
      <c r="C135" s="154">
        <v>108</v>
      </c>
      <c r="D135" s="151">
        <v>160</v>
      </c>
      <c r="E135" s="152">
        <v>6.6666666666666666E-2</v>
      </c>
      <c r="F135" s="151">
        <v>145</v>
      </c>
      <c r="G135" s="151">
        <v>170</v>
      </c>
      <c r="H135" s="152">
        <v>6.6666666666666666E-2</v>
      </c>
      <c r="I135" s="152">
        <v>1.3333333333333332E-2</v>
      </c>
      <c r="J135" s="154">
        <v>138</v>
      </c>
      <c r="K135" s="151">
        <v>230</v>
      </c>
      <c r="L135" s="152">
        <v>9.5238095238095233E-2</v>
      </c>
      <c r="M135" s="151">
        <v>200</v>
      </c>
      <c r="N135" s="151">
        <v>255</v>
      </c>
      <c r="O135" s="152">
        <v>9.5238095238095233E-2</v>
      </c>
      <c r="P135" s="152">
        <v>1.9047619047619046E-2</v>
      </c>
      <c r="Q135" s="154">
        <v>44</v>
      </c>
      <c r="R135" s="151">
        <v>300</v>
      </c>
      <c r="S135" s="152">
        <v>6.7114093959731542E-3</v>
      </c>
      <c r="T135" s="151">
        <v>283</v>
      </c>
      <c r="U135" s="151">
        <v>330</v>
      </c>
      <c r="V135" s="152">
        <v>6.7114093959731542E-3</v>
      </c>
      <c r="W135" s="152">
        <v>1.3422818791946308E-3</v>
      </c>
      <c r="X135" s="154">
        <v>109</v>
      </c>
      <c r="Y135" s="151">
        <v>250</v>
      </c>
      <c r="Z135" s="152">
        <v>-3.8461538461538464E-2</v>
      </c>
      <c r="AA135" s="151">
        <v>232</v>
      </c>
      <c r="AB135" s="151">
        <v>270</v>
      </c>
      <c r="AC135" s="152">
        <v>-3.8461538461538464E-2</v>
      </c>
      <c r="AD135" s="152">
        <v>-7.6923076923076927E-3</v>
      </c>
      <c r="AE135" s="154">
        <v>509</v>
      </c>
      <c r="AF135" s="151">
        <v>290</v>
      </c>
      <c r="AG135" s="152">
        <v>3.5714285714285712E-2</v>
      </c>
      <c r="AH135" s="151">
        <v>260</v>
      </c>
      <c r="AI135" s="151">
        <v>330</v>
      </c>
      <c r="AJ135" s="152">
        <v>3.5714285714285712E-2</v>
      </c>
      <c r="AK135" s="152">
        <v>7.1428571428571426E-3</v>
      </c>
      <c r="AL135" s="154">
        <v>269</v>
      </c>
      <c r="AM135" s="151">
        <v>360</v>
      </c>
      <c r="AN135" s="152">
        <v>0</v>
      </c>
      <c r="AO135" s="151">
        <v>330</v>
      </c>
      <c r="AP135" s="151">
        <v>400</v>
      </c>
      <c r="AQ135" s="152">
        <v>0</v>
      </c>
      <c r="AR135" s="152">
        <v>0</v>
      </c>
      <c r="AS135" s="218" t="s">
        <v>345</v>
      </c>
    </row>
    <row r="136" spans="1:45" s="164" customFormat="1" ht="10.199999999999999" x14ac:dyDescent="0.2">
      <c r="B136" s="149" t="s">
        <v>37</v>
      </c>
      <c r="C136" s="154">
        <v>299</v>
      </c>
      <c r="D136" s="151">
        <v>165</v>
      </c>
      <c r="E136" s="152">
        <v>3.125E-2</v>
      </c>
      <c r="F136" s="151">
        <v>150</v>
      </c>
      <c r="G136" s="151">
        <v>190</v>
      </c>
      <c r="H136" s="152">
        <v>3.125E-2</v>
      </c>
      <c r="I136" s="152">
        <v>6.2500000000000003E-3</v>
      </c>
      <c r="J136" s="154">
        <v>679</v>
      </c>
      <c r="K136" s="151">
        <v>230</v>
      </c>
      <c r="L136" s="152">
        <v>0</v>
      </c>
      <c r="M136" s="151">
        <v>200</v>
      </c>
      <c r="N136" s="151">
        <v>255</v>
      </c>
      <c r="O136" s="152">
        <v>0</v>
      </c>
      <c r="P136" s="152">
        <v>0</v>
      </c>
      <c r="Q136" s="154">
        <v>260</v>
      </c>
      <c r="R136" s="151">
        <v>280</v>
      </c>
      <c r="S136" s="152">
        <v>-1.7543859649122806E-2</v>
      </c>
      <c r="T136" s="151">
        <v>260</v>
      </c>
      <c r="U136" s="151">
        <v>300</v>
      </c>
      <c r="V136" s="152">
        <v>-1.7543859649122806E-2</v>
      </c>
      <c r="W136" s="152">
        <v>-3.508771929824561E-3</v>
      </c>
      <c r="X136" s="154">
        <v>513</v>
      </c>
      <c r="Y136" s="151">
        <v>245</v>
      </c>
      <c r="Z136" s="152">
        <v>-0.02</v>
      </c>
      <c r="AA136" s="151">
        <v>225</v>
      </c>
      <c r="AB136" s="151">
        <v>260</v>
      </c>
      <c r="AC136" s="152">
        <v>-0.02</v>
      </c>
      <c r="AD136" s="152">
        <v>-4.0000000000000001E-3</v>
      </c>
      <c r="AE136" s="154">
        <v>1853</v>
      </c>
      <c r="AF136" s="151">
        <v>280</v>
      </c>
      <c r="AG136" s="152">
        <v>1.8181818181818181E-2</v>
      </c>
      <c r="AH136" s="151">
        <v>250</v>
      </c>
      <c r="AI136" s="151">
        <v>320</v>
      </c>
      <c r="AJ136" s="152">
        <v>1.8181818181818181E-2</v>
      </c>
      <c r="AK136" s="152">
        <v>3.6363636363636364E-3</v>
      </c>
      <c r="AL136" s="154">
        <v>681</v>
      </c>
      <c r="AM136" s="151">
        <v>350</v>
      </c>
      <c r="AN136" s="152">
        <v>0</v>
      </c>
      <c r="AO136" s="151">
        <v>320</v>
      </c>
      <c r="AP136" s="151">
        <v>390</v>
      </c>
      <c r="AQ136" s="152">
        <v>0</v>
      </c>
      <c r="AR136" s="152">
        <v>0</v>
      </c>
      <c r="AS136" s="218"/>
    </row>
    <row r="137" spans="1:45" ht="10.199999999999999" x14ac:dyDescent="0.2">
      <c r="A137" s="38" t="s">
        <v>265</v>
      </c>
      <c r="B137" s="43" t="s">
        <v>265</v>
      </c>
      <c r="C137" s="154">
        <v>24</v>
      </c>
      <c r="D137" s="151">
        <v>160</v>
      </c>
      <c r="E137" s="152">
        <v>-5.8823529411764705E-2</v>
      </c>
      <c r="F137" s="151">
        <v>150</v>
      </c>
      <c r="G137" s="151">
        <v>195</v>
      </c>
      <c r="H137" s="152">
        <v>-5.8823529411764705E-2</v>
      </c>
      <c r="I137" s="152">
        <v>-1.1764705882352941E-2</v>
      </c>
      <c r="J137" s="154">
        <v>126</v>
      </c>
      <c r="K137" s="151">
        <v>238</v>
      </c>
      <c r="L137" s="152">
        <v>1.276595744680851E-2</v>
      </c>
      <c r="M137" s="151">
        <v>210</v>
      </c>
      <c r="N137" s="151">
        <v>290</v>
      </c>
      <c r="O137" s="152">
        <v>1.276595744680851E-2</v>
      </c>
      <c r="P137" s="152">
        <v>2.553191489361702E-3</v>
      </c>
      <c r="Q137" s="154">
        <v>23</v>
      </c>
      <c r="R137" s="151">
        <v>380</v>
      </c>
      <c r="S137" s="152">
        <v>2.7027027027027029E-2</v>
      </c>
      <c r="T137" s="151">
        <v>265</v>
      </c>
      <c r="U137" s="151">
        <v>460</v>
      </c>
      <c r="V137" s="152">
        <v>2.7027027027027029E-2</v>
      </c>
      <c r="W137" s="152">
        <v>5.4054054054054057E-3</v>
      </c>
      <c r="X137" s="154">
        <v>91</v>
      </c>
      <c r="Y137" s="151">
        <v>260</v>
      </c>
      <c r="Z137" s="152">
        <v>0</v>
      </c>
      <c r="AA137" s="151">
        <v>240</v>
      </c>
      <c r="AB137" s="151">
        <v>300</v>
      </c>
      <c r="AC137" s="152">
        <v>0</v>
      </c>
      <c r="AD137" s="152">
        <v>0</v>
      </c>
      <c r="AE137" s="154">
        <v>192</v>
      </c>
      <c r="AF137" s="151">
        <v>290</v>
      </c>
      <c r="AG137" s="152">
        <v>3.5714285714285712E-2</v>
      </c>
      <c r="AH137" s="151">
        <v>260</v>
      </c>
      <c r="AI137" s="151">
        <v>300</v>
      </c>
      <c r="AJ137" s="152">
        <v>3.5714285714285712E-2</v>
      </c>
      <c r="AK137" s="152">
        <v>7.1428571428571426E-3</v>
      </c>
      <c r="AL137" s="154">
        <v>39</v>
      </c>
      <c r="AM137" s="151">
        <v>345</v>
      </c>
      <c r="AN137" s="152">
        <v>2.9850746268656716E-2</v>
      </c>
      <c r="AO137" s="151">
        <v>300</v>
      </c>
      <c r="AP137" s="151">
        <v>395</v>
      </c>
      <c r="AQ137" s="152">
        <v>2.9850746268656716E-2</v>
      </c>
      <c r="AR137" s="152">
        <v>5.9701492537313433E-3</v>
      </c>
      <c r="AS137" s="218" t="s">
        <v>345</v>
      </c>
    </row>
    <row r="138" spans="1:45" ht="10.199999999999999" x14ac:dyDescent="0.2">
      <c r="B138" s="43" t="s">
        <v>266</v>
      </c>
      <c r="C138" s="154">
        <v>45</v>
      </c>
      <c r="D138" s="151">
        <v>170</v>
      </c>
      <c r="E138" s="152">
        <v>3.0303030303030304E-2</v>
      </c>
      <c r="F138" s="151">
        <v>150</v>
      </c>
      <c r="G138" s="151">
        <v>185</v>
      </c>
      <c r="H138" s="152">
        <v>3.0303030303030304E-2</v>
      </c>
      <c r="I138" s="152">
        <v>6.0606060606060606E-3</v>
      </c>
      <c r="J138" s="154">
        <v>335</v>
      </c>
      <c r="K138" s="151">
        <v>240</v>
      </c>
      <c r="L138" s="152">
        <v>0</v>
      </c>
      <c r="M138" s="151">
        <v>210</v>
      </c>
      <c r="N138" s="151">
        <v>260</v>
      </c>
      <c r="O138" s="152">
        <v>0</v>
      </c>
      <c r="P138" s="152">
        <v>0</v>
      </c>
      <c r="Q138" s="154">
        <v>73</v>
      </c>
      <c r="R138" s="151">
        <v>280</v>
      </c>
      <c r="S138" s="152">
        <v>-3.4482758620689655E-2</v>
      </c>
      <c r="T138" s="151">
        <v>260</v>
      </c>
      <c r="U138" s="151">
        <v>310</v>
      </c>
      <c r="V138" s="152">
        <v>-3.4482758620689655E-2</v>
      </c>
      <c r="W138" s="152">
        <v>-6.8965517241379309E-3</v>
      </c>
      <c r="X138" s="154">
        <v>111</v>
      </c>
      <c r="Y138" s="151">
        <v>260</v>
      </c>
      <c r="Z138" s="152">
        <v>0</v>
      </c>
      <c r="AA138" s="151">
        <v>240</v>
      </c>
      <c r="AB138" s="151">
        <v>270</v>
      </c>
      <c r="AC138" s="152">
        <v>0</v>
      </c>
      <c r="AD138" s="152">
        <v>0</v>
      </c>
      <c r="AE138" s="154">
        <v>498</v>
      </c>
      <c r="AF138" s="151">
        <v>290</v>
      </c>
      <c r="AG138" s="152">
        <v>-3.3333333333333333E-2</v>
      </c>
      <c r="AH138" s="151">
        <v>270</v>
      </c>
      <c r="AI138" s="151">
        <v>320</v>
      </c>
      <c r="AJ138" s="152">
        <v>-3.3333333333333333E-2</v>
      </c>
      <c r="AK138" s="152">
        <v>-6.6666666666666662E-3</v>
      </c>
      <c r="AL138" s="154">
        <v>133</v>
      </c>
      <c r="AM138" s="151">
        <v>360</v>
      </c>
      <c r="AN138" s="152">
        <v>-2.7027027027027029E-2</v>
      </c>
      <c r="AO138" s="151">
        <v>320</v>
      </c>
      <c r="AP138" s="151">
        <v>415</v>
      </c>
      <c r="AQ138" s="152">
        <v>-2.7027027027027029E-2</v>
      </c>
      <c r="AR138" s="152">
        <v>-5.4054054054054057E-3</v>
      </c>
      <c r="AS138" s="218" t="s">
        <v>345</v>
      </c>
    </row>
    <row r="139" spans="1:45" ht="10.199999999999999" x14ac:dyDescent="0.2">
      <c r="B139" s="43" t="s">
        <v>267</v>
      </c>
      <c r="C139" s="154">
        <v>23</v>
      </c>
      <c r="D139" s="151">
        <v>165</v>
      </c>
      <c r="E139" s="152">
        <v>3.125E-2</v>
      </c>
      <c r="F139" s="151">
        <v>155</v>
      </c>
      <c r="G139" s="151">
        <v>205</v>
      </c>
      <c r="H139" s="152">
        <v>3.125E-2</v>
      </c>
      <c r="I139" s="152">
        <v>6.2500000000000003E-3</v>
      </c>
      <c r="J139" s="154">
        <v>125</v>
      </c>
      <c r="K139" s="151">
        <v>250</v>
      </c>
      <c r="L139" s="152">
        <v>4.1666666666666664E-2</v>
      </c>
      <c r="M139" s="151">
        <v>220</v>
      </c>
      <c r="N139" s="151">
        <v>265</v>
      </c>
      <c r="O139" s="152">
        <v>4.1666666666666664E-2</v>
      </c>
      <c r="P139" s="152">
        <v>8.3333333333333332E-3</v>
      </c>
      <c r="Q139" s="154">
        <v>70</v>
      </c>
      <c r="R139" s="151">
        <v>285</v>
      </c>
      <c r="S139" s="152">
        <v>0</v>
      </c>
      <c r="T139" s="151">
        <v>260</v>
      </c>
      <c r="U139" s="151">
        <v>310</v>
      </c>
      <c r="V139" s="152">
        <v>0</v>
      </c>
      <c r="W139" s="152">
        <v>0</v>
      </c>
      <c r="X139" s="154">
        <v>53</v>
      </c>
      <c r="Y139" s="151">
        <v>240</v>
      </c>
      <c r="Z139" s="152">
        <v>-3.2258064516129031E-2</v>
      </c>
      <c r="AA139" s="151">
        <v>220</v>
      </c>
      <c r="AB139" s="151">
        <v>260</v>
      </c>
      <c r="AC139" s="152">
        <v>-3.2258064516129031E-2</v>
      </c>
      <c r="AD139" s="152">
        <v>-6.4516129032258064E-3</v>
      </c>
      <c r="AE139" s="154">
        <v>392</v>
      </c>
      <c r="AF139" s="151">
        <v>285</v>
      </c>
      <c r="AG139" s="152">
        <v>-1.7241379310344827E-2</v>
      </c>
      <c r="AH139" s="151">
        <v>263</v>
      </c>
      <c r="AI139" s="151">
        <v>315</v>
      </c>
      <c r="AJ139" s="152">
        <v>-1.7241379310344827E-2</v>
      </c>
      <c r="AK139" s="152">
        <v>-3.4482758620689655E-3</v>
      </c>
      <c r="AL139" s="154">
        <v>82</v>
      </c>
      <c r="AM139" s="151">
        <v>330</v>
      </c>
      <c r="AN139" s="152">
        <v>-2.9411764705882353E-2</v>
      </c>
      <c r="AO139" s="151">
        <v>315</v>
      </c>
      <c r="AP139" s="151">
        <v>360</v>
      </c>
      <c r="AQ139" s="152">
        <v>-2.9411764705882353E-2</v>
      </c>
      <c r="AR139" s="152">
        <v>-5.8823529411764705E-3</v>
      </c>
      <c r="AS139" s="218" t="s">
        <v>345</v>
      </c>
    </row>
    <row r="140" spans="1:45" ht="10.199999999999999" x14ac:dyDescent="0.2">
      <c r="A140" s="43"/>
      <c r="B140" s="43" t="s">
        <v>268</v>
      </c>
      <c r="C140" s="154">
        <v>22</v>
      </c>
      <c r="D140" s="151">
        <v>175</v>
      </c>
      <c r="E140" s="152">
        <v>9.375E-2</v>
      </c>
      <c r="F140" s="151">
        <v>155</v>
      </c>
      <c r="G140" s="151">
        <v>245</v>
      </c>
      <c r="H140" s="152">
        <v>9.375E-2</v>
      </c>
      <c r="I140" s="152">
        <v>1.8749999999999999E-2</v>
      </c>
      <c r="J140" s="154">
        <v>154</v>
      </c>
      <c r="K140" s="151">
        <v>240</v>
      </c>
      <c r="L140" s="152">
        <v>0</v>
      </c>
      <c r="M140" s="151">
        <v>210</v>
      </c>
      <c r="N140" s="151">
        <v>255</v>
      </c>
      <c r="O140" s="152">
        <v>0</v>
      </c>
      <c r="P140" s="152">
        <v>0</v>
      </c>
      <c r="Q140" s="154">
        <v>55</v>
      </c>
      <c r="R140" s="151">
        <v>270</v>
      </c>
      <c r="S140" s="152">
        <v>-3.5714285714285712E-2</v>
      </c>
      <c r="T140" s="151">
        <v>252</v>
      </c>
      <c r="U140" s="151">
        <v>290</v>
      </c>
      <c r="V140" s="152">
        <v>-3.5714285714285712E-2</v>
      </c>
      <c r="W140" s="152">
        <v>-7.1428571428571426E-3</v>
      </c>
      <c r="X140" s="154">
        <v>114</v>
      </c>
      <c r="Y140" s="151">
        <v>240</v>
      </c>
      <c r="Z140" s="152">
        <v>0</v>
      </c>
      <c r="AA140" s="151">
        <v>220</v>
      </c>
      <c r="AB140" s="151">
        <v>250</v>
      </c>
      <c r="AC140" s="152">
        <v>0</v>
      </c>
      <c r="AD140" s="152">
        <v>0</v>
      </c>
      <c r="AE140" s="154">
        <v>574</v>
      </c>
      <c r="AF140" s="151">
        <v>280</v>
      </c>
      <c r="AG140" s="152">
        <v>0</v>
      </c>
      <c r="AH140" s="151">
        <v>250</v>
      </c>
      <c r="AI140" s="151">
        <v>300</v>
      </c>
      <c r="AJ140" s="152">
        <v>0</v>
      </c>
      <c r="AK140" s="152">
        <v>0</v>
      </c>
      <c r="AL140" s="154">
        <v>273</v>
      </c>
      <c r="AM140" s="151">
        <v>320</v>
      </c>
      <c r="AN140" s="152">
        <v>0</v>
      </c>
      <c r="AO140" s="151">
        <v>300</v>
      </c>
      <c r="AP140" s="151">
        <v>340</v>
      </c>
      <c r="AQ140" s="152">
        <v>0</v>
      </c>
      <c r="AR140" s="152">
        <v>0</v>
      </c>
      <c r="AS140" s="218" t="s">
        <v>345</v>
      </c>
    </row>
    <row r="141" spans="1:45" s="164" customFormat="1" ht="10.199999999999999" x14ac:dyDescent="0.2">
      <c r="A141" s="149"/>
      <c r="B141" s="149" t="s">
        <v>37</v>
      </c>
      <c r="C141" s="154">
        <v>114</v>
      </c>
      <c r="D141" s="151">
        <v>170</v>
      </c>
      <c r="E141" s="152">
        <v>3.0303030303030304E-2</v>
      </c>
      <c r="F141" s="151">
        <v>150</v>
      </c>
      <c r="G141" s="151">
        <v>204</v>
      </c>
      <c r="H141" s="152">
        <v>3.0303030303030304E-2</v>
      </c>
      <c r="I141" s="152">
        <v>6.0606060606060606E-3</v>
      </c>
      <c r="J141" s="154">
        <v>740</v>
      </c>
      <c r="K141" s="151">
        <v>240</v>
      </c>
      <c r="L141" s="152">
        <v>0</v>
      </c>
      <c r="M141" s="151">
        <v>210</v>
      </c>
      <c r="N141" s="151">
        <v>260</v>
      </c>
      <c r="O141" s="152">
        <v>0</v>
      </c>
      <c r="P141" s="152">
        <v>0</v>
      </c>
      <c r="Q141" s="154">
        <v>221</v>
      </c>
      <c r="R141" s="151">
        <v>280</v>
      </c>
      <c r="S141" s="152">
        <v>-2.7777777777777776E-2</v>
      </c>
      <c r="T141" s="151">
        <v>260</v>
      </c>
      <c r="U141" s="151">
        <v>315</v>
      </c>
      <c r="V141" s="152">
        <v>-2.7777777777777776E-2</v>
      </c>
      <c r="W141" s="152">
        <v>-5.5555555555555549E-3</v>
      </c>
      <c r="X141" s="154">
        <v>369</v>
      </c>
      <c r="Y141" s="151">
        <v>250</v>
      </c>
      <c r="Z141" s="152">
        <v>0</v>
      </c>
      <c r="AA141" s="151">
        <v>230</v>
      </c>
      <c r="AB141" s="151">
        <v>270</v>
      </c>
      <c r="AC141" s="152">
        <v>0</v>
      </c>
      <c r="AD141" s="152">
        <v>0</v>
      </c>
      <c r="AE141" s="154">
        <v>1656</v>
      </c>
      <c r="AF141" s="151">
        <v>285</v>
      </c>
      <c r="AG141" s="152">
        <v>-1.7241379310344827E-2</v>
      </c>
      <c r="AH141" s="151">
        <v>260</v>
      </c>
      <c r="AI141" s="151">
        <v>310</v>
      </c>
      <c r="AJ141" s="152">
        <v>-1.7241379310344827E-2</v>
      </c>
      <c r="AK141" s="152">
        <v>-3.4482758620689655E-3</v>
      </c>
      <c r="AL141" s="154">
        <v>527</v>
      </c>
      <c r="AM141" s="151">
        <v>330</v>
      </c>
      <c r="AN141" s="152">
        <v>0</v>
      </c>
      <c r="AO141" s="151">
        <v>310</v>
      </c>
      <c r="AP141" s="151">
        <v>350</v>
      </c>
      <c r="AQ141" s="152">
        <v>0</v>
      </c>
      <c r="AR141" s="152">
        <v>0</v>
      </c>
      <c r="AS141" s="218"/>
    </row>
    <row r="142" spans="1:45" ht="10.199999999999999" x14ac:dyDescent="0.2">
      <c r="A142" s="43" t="s">
        <v>269</v>
      </c>
      <c r="B142" s="43" t="s">
        <v>270</v>
      </c>
      <c r="C142" s="154">
        <v>21</v>
      </c>
      <c r="D142" s="151">
        <v>180</v>
      </c>
      <c r="E142" s="152">
        <v>0.125</v>
      </c>
      <c r="F142" s="151">
        <v>160</v>
      </c>
      <c r="G142" s="151">
        <v>185</v>
      </c>
      <c r="H142" s="152">
        <v>0.125</v>
      </c>
      <c r="I142" s="152">
        <v>2.5000000000000001E-2</v>
      </c>
      <c r="J142" s="154">
        <v>119</v>
      </c>
      <c r="K142" s="151">
        <v>230</v>
      </c>
      <c r="L142" s="152">
        <v>4.5454545454545456E-2</v>
      </c>
      <c r="M142" s="151">
        <v>210</v>
      </c>
      <c r="N142" s="151">
        <v>250</v>
      </c>
      <c r="O142" s="152">
        <v>4.5454545454545456E-2</v>
      </c>
      <c r="P142" s="152">
        <v>9.0909090909090905E-3</v>
      </c>
      <c r="Q142" s="154">
        <v>29</v>
      </c>
      <c r="R142" s="151">
        <v>300</v>
      </c>
      <c r="S142" s="152">
        <v>9.0909090909090912E-2</v>
      </c>
      <c r="T142" s="151">
        <v>250</v>
      </c>
      <c r="U142" s="151">
        <v>330</v>
      </c>
      <c r="V142" s="152">
        <v>9.0909090909090912E-2</v>
      </c>
      <c r="W142" s="152">
        <v>1.8181818181818181E-2</v>
      </c>
      <c r="X142" s="154">
        <v>43</v>
      </c>
      <c r="Y142" s="151">
        <v>240</v>
      </c>
      <c r="Z142" s="152">
        <v>0</v>
      </c>
      <c r="AA142" s="151">
        <v>225</v>
      </c>
      <c r="AB142" s="151">
        <v>260</v>
      </c>
      <c r="AC142" s="152">
        <v>0</v>
      </c>
      <c r="AD142" s="152">
        <v>0</v>
      </c>
      <c r="AE142" s="154">
        <v>259</v>
      </c>
      <c r="AF142" s="151">
        <v>290</v>
      </c>
      <c r="AG142" s="152">
        <v>3.5714285714285712E-2</v>
      </c>
      <c r="AH142" s="151">
        <v>270</v>
      </c>
      <c r="AI142" s="151">
        <v>330</v>
      </c>
      <c r="AJ142" s="152">
        <v>3.5714285714285712E-2</v>
      </c>
      <c r="AK142" s="152">
        <v>7.1428571428571426E-3</v>
      </c>
      <c r="AL142" s="154">
        <v>70</v>
      </c>
      <c r="AM142" s="151">
        <v>360</v>
      </c>
      <c r="AN142" s="152">
        <v>5.8823529411764705E-2</v>
      </c>
      <c r="AO142" s="151">
        <v>330</v>
      </c>
      <c r="AP142" s="151">
        <v>380</v>
      </c>
      <c r="AQ142" s="152">
        <v>5.8823529411764705E-2</v>
      </c>
      <c r="AR142" s="152">
        <v>1.1764705882352941E-2</v>
      </c>
      <c r="AS142" s="218" t="s">
        <v>345</v>
      </c>
    </row>
    <row r="143" spans="1:45" ht="10.199999999999999" x14ac:dyDescent="0.2">
      <c r="B143" s="43" t="s">
        <v>70</v>
      </c>
      <c r="C143" s="154">
        <v>40</v>
      </c>
      <c r="D143" s="151">
        <v>150</v>
      </c>
      <c r="E143" s="152">
        <v>0</v>
      </c>
      <c r="F143" s="151">
        <v>143</v>
      </c>
      <c r="G143" s="151">
        <v>160</v>
      </c>
      <c r="H143" s="152">
        <v>0</v>
      </c>
      <c r="I143" s="152">
        <v>0</v>
      </c>
      <c r="J143" s="154">
        <v>113</v>
      </c>
      <c r="K143" s="151">
        <v>190</v>
      </c>
      <c r="L143" s="152">
        <v>2.7027027027027029E-2</v>
      </c>
      <c r="M143" s="151">
        <v>170</v>
      </c>
      <c r="N143" s="151">
        <v>220</v>
      </c>
      <c r="O143" s="152">
        <v>2.7027027027027029E-2</v>
      </c>
      <c r="P143" s="152">
        <v>5.4054054054054057E-3</v>
      </c>
      <c r="Q143" s="154">
        <v>15</v>
      </c>
      <c r="R143" s="151">
        <v>260</v>
      </c>
      <c r="S143" s="152">
        <v>1.9607843137254902E-2</v>
      </c>
      <c r="T143" s="151">
        <v>220</v>
      </c>
      <c r="U143" s="151">
        <v>280</v>
      </c>
      <c r="V143" s="152">
        <v>1.9607843137254902E-2</v>
      </c>
      <c r="W143" s="152">
        <v>3.9215686274509803E-3</v>
      </c>
      <c r="X143" s="154">
        <v>36</v>
      </c>
      <c r="Y143" s="151">
        <v>208</v>
      </c>
      <c r="Z143" s="152">
        <v>6.6666666666666666E-2</v>
      </c>
      <c r="AA143" s="151">
        <v>190</v>
      </c>
      <c r="AB143" s="151">
        <v>230</v>
      </c>
      <c r="AC143" s="152">
        <v>6.6666666666666666E-2</v>
      </c>
      <c r="AD143" s="152">
        <v>1.3333333333333332E-2</v>
      </c>
      <c r="AE143" s="154">
        <v>174</v>
      </c>
      <c r="AF143" s="151">
        <v>250</v>
      </c>
      <c r="AG143" s="152">
        <v>0</v>
      </c>
      <c r="AH143" s="151">
        <v>220</v>
      </c>
      <c r="AI143" s="151">
        <v>290</v>
      </c>
      <c r="AJ143" s="152">
        <v>0</v>
      </c>
      <c r="AK143" s="152">
        <v>0</v>
      </c>
      <c r="AL143" s="154">
        <v>36</v>
      </c>
      <c r="AM143" s="151">
        <v>320</v>
      </c>
      <c r="AN143" s="152">
        <v>0</v>
      </c>
      <c r="AO143" s="151">
        <v>290</v>
      </c>
      <c r="AP143" s="151">
        <v>370</v>
      </c>
      <c r="AQ143" s="152">
        <v>0</v>
      </c>
      <c r="AR143" s="152">
        <v>0</v>
      </c>
      <c r="AS143" s="218" t="s">
        <v>345</v>
      </c>
    </row>
    <row r="144" spans="1:45" ht="10.199999999999999" x14ac:dyDescent="0.2">
      <c r="B144" s="43" t="s">
        <v>271</v>
      </c>
      <c r="C144" s="154" t="s">
        <v>41</v>
      </c>
      <c r="D144" s="151" t="s">
        <v>41</v>
      </c>
      <c r="E144" s="152" t="s">
        <v>41</v>
      </c>
      <c r="F144" s="151" t="s">
        <v>41</v>
      </c>
      <c r="G144" s="151" t="s">
        <v>41</v>
      </c>
      <c r="H144" s="152" t="s">
        <v>41</v>
      </c>
      <c r="I144" s="152" t="s">
        <v>41</v>
      </c>
      <c r="J144" s="154">
        <v>32</v>
      </c>
      <c r="K144" s="151">
        <v>265</v>
      </c>
      <c r="L144" s="152">
        <v>7.6045627376425855E-3</v>
      </c>
      <c r="M144" s="151">
        <v>248</v>
      </c>
      <c r="N144" s="151">
        <v>285</v>
      </c>
      <c r="O144" s="152">
        <v>7.6045627376425855E-3</v>
      </c>
      <c r="P144" s="152">
        <v>1.520912547528517E-3</v>
      </c>
      <c r="Q144" s="154" t="s">
        <v>41</v>
      </c>
      <c r="R144" s="151" t="s">
        <v>41</v>
      </c>
      <c r="S144" s="152" t="s">
        <v>41</v>
      </c>
      <c r="T144" s="151" t="s">
        <v>41</v>
      </c>
      <c r="U144" s="151" t="s">
        <v>41</v>
      </c>
      <c r="V144" s="152" t="s">
        <v>41</v>
      </c>
      <c r="W144" s="152" t="s">
        <v>41</v>
      </c>
      <c r="X144" s="154">
        <v>63</v>
      </c>
      <c r="Y144" s="151">
        <v>285</v>
      </c>
      <c r="Z144" s="152">
        <v>7.0671378091872791E-3</v>
      </c>
      <c r="AA144" s="151">
        <v>270</v>
      </c>
      <c r="AB144" s="151">
        <v>320</v>
      </c>
      <c r="AC144" s="152">
        <v>7.0671378091872791E-3</v>
      </c>
      <c r="AD144" s="152">
        <v>1.4134275618374558E-3</v>
      </c>
      <c r="AE144" s="154">
        <v>127</v>
      </c>
      <c r="AF144" s="151">
        <v>320</v>
      </c>
      <c r="AG144" s="152">
        <v>0</v>
      </c>
      <c r="AH144" s="151">
        <v>290</v>
      </c>
      <c r="AI144" s="151">
        <v>330</v>
      </c>
      <c r="AJ144" s="152">
        <v>0</v>
      </c>
      <c r="AK144" s="152">
        <v>0</v>
      </c>
      <c r="AL144" s="154">
        <v>31</v>
      </c>
      <c r="AM144" s="151">
        <v>380</v>
      </c>
      <c r="AN144" s="152">
        <v>-0.05</v>
      </c>
      <c r="AO144" s="151">
        <v>330</v>
      </c>
      <c r="AP144" s="151">
        <v>425</v>
      </c>
      <c r="AQ144" s="152">
        <v>-0.05</v>
      </c>
      <c r="AR144" s="152">
        <v>-0.01</v>
      </c>
      <c r="AS144" s="218" t="s">
        <v>345</v>
      </c>
    </row>
    <row r="145" spans="1:45" ht="10.199999999999999" x14ac:dyDescent="0.2">
      <c r="B145" s="43" t="s">
        <v>272</v>
      </c>
      <c r="C145" s="154">
        <v>35</v>
      </c>
      <c r="D145" s="151">
        <v>180</v>
      </c>
      <c r="E145" s="152">
        <v>0.2857142857142857</v>
      </c>
      <c r="F145" s="151">
        <v>145</v>
      </c>
      <c r="G145" s="151">
        <v>220</v>
      </c>
      <c r="H145" s="152">
        <v>0.2857142857142857</v>
      </c>
      <c r="I145" s="152">
        <v>5.7142857142857141E-2</v>
      </c>
      <c r="J145" s="154">
        <v>122</v>
      </c>
      <c r="K145" s="151">
        <v>240</v>
      </c>
      <c r="L145" s="152">
        <v>4.3478260869565216E-2</v>
      </c>
      <c r="M145" s="151">
        <v>220</v>
      </c>
      <c r="N145" s="151">
        <v>270</v>
      </c>
      <c r="O145" s="152">
        <v>4.3478260869565216E-2</v>
      </c>
      <c r="P145" s="152">
        <v>8.6956521739130436E-3</v>
      </c>
      <c r="Q145" s="154">
        <v>35</v>
      </c>
      <c r="R145" s="151">
        <v>290</v>
      </c>
      <c r="S145" s="152">
        <v>9.8484848484848481E-2</v>
      </c>
      <c r="T145" s="151">
        <v>270</v>
      </c>
      <c r="U145" s="151">
        <v>330</v>
      </c>
      <c r="V145" s="152">
        <v>9.8484848484848481E-2</v>
      </c>
      <c r="W145" s="152">
        <v>1.9696969696969695E-2</v>
      </c>
      <c r="X145" s="154">
        <v>30</v>
      </c>
      <c r="Y145" s="151">
        <v>285</v>
      </c>
      <c r="Z145" s="152">
        <v>0.14000000000000001</v>
      </c>
      <c r="AA145" s="151">
        <v>250</v>
      </c>
      <c r="AB145" s="151">
        <v>335</v>
      </c>
      <c r="AC145" s="152">
        <v>0.14000000000000001</v>
      </c>
      <c r="AD145" s="152">
        <v>2.8000000000000004E-2</v>
      </c>
      <c r="AE145" s="154">
        <v>161</v>
      </c>
      <c r="AF145" s="151">
        <v>320</v>
      </c>
      <c r="AG145" s="152">
        <v>0.10344827586206896</v>
      </c>
      <c r="AH145" s="151">
        <v>270</v>
      </c>
      <c r="AI145" s="151">
        <v>370</v>
      </c>
      <c r="AJ145" s="152">
        <v>0.10344827586206896</v>
      </c>
      <c r="AK145" s="152">
        <v>2.0689655172413793E-2</v>
      </c>
      <c r="AL145" s="154">
        <v>52</v>
      </c>
      <c r="AM145" s="151">
        <v>388</v>
      </c>
      <c r="AN145" s="152">
        <v>9.295774647887324E-2</v>
      </c>
      <c r="AO145" s="151">
        <v>370</v>
      </c>
      <c r="AP145" s="151">
        <v>435</v>
      </c>
      <c r="AQ145" s="152">
        <v>9.295774647887324E-2</v>
      </c>
      <c r="AR145" s="152">
        <v>1.8591549295774647E-2</v>
      </c>
      <c r="AS145" s="218" t="s">
        <v>345</v>
      </c>
    </row>
    <row r="146" spans="1:45" ht="10.199999999999999" x14ac:dyDescent="0.2">
      <c r="A146" s="43"/>
      <c r="B146" s="43" t="s">
        <v>273</v>
      </c>
      <c r="C146" s="154">
        <v>30</v>
      </c>
      <c r="D146" s="151">
        <v>138</v>
      </c>
      <c r="E146" s="152">
        <v>-1.4285714285714285E-2</v>
      </c>
      <c r="F146" s="151">
        <v>120</v>
      </c>
      <c r="G146" s="151">
        <v>150</v>
      </c>
      <c r="H146" s="152">
        <v>-1.4285714285714285E-2</v>
      </c>
      <c r="I146" s="152">
        <v>-2.8571428571428571E-3</v>
      </c>
      <c r="J146" s="154">
        <v>49</v>
      </c>
      <c r="K146" s="151">
        <v>180</v>
      </c>
      <c r="L146" s="152">
        <v>-0.14285714285714285</v>
      </c>
      <c r="M146" s="151">
        <v>160</v>
      </c>
      <c r="N146" s="151">
        <v>220</v>
      </c>
      <c r="O146" s="152">
        <v>-0.14285714285714285</v>
      </c>
      <c r="P146" s="152">
        <v>-2.8571428571428571E-2</v>
      </c>
      <c r="Q146" s="154" t="s">
        <v>41</v>
      </c>
      <c r="R146" s="151" t="s">
        <v>41</v>
      </c>
      <c r="S146" s="152" t="s">
        <v>41</v>
      </c>
      <c r="T146" s="151" t="s">
        <v>41</v>
      </c>
      <c r="U146" s="151" t="s">
        <v>41</v>
      </c>
      <c r="V146" s="152" t="s">
        <v>41</v>
      </c>
      <c r="W146" s="152" t="s">
        <v>41</v>
      </c>
      <c r="X146" s="154">
        <v>44</v>
      </c>
      <c r="Y146" s="151">
        <v>210</v>
      </c>
      <c r="Z146" s="152">
        <v>0.05</v>
      </c>
      <c r="AA146" s="151">
        <v>200</v>
      </c>
      <c r="AB146" s="151">
        <v>230</v>
      </c>
      <c r="AC146" s="152">
        <v>0.05</v>
      </c>
      <c r="AD146" s="152">
        <v>0.01</v>
      </c>
      <c r="AE146" s="154">
        <v>167</v>
      </c>
      <c r="AF146" s="151">
        <v>240</v>
      </c>
      <c r="AG146" s="152">
        <v>-0.04</v>
      </c>
      <c r="AH146" s="151">
        <v>210</v>
      </c>
      <c r="AI146" s="151">
        <v>260</v>
      </c>
      <c r="AJ146" s="152">
        <v>-0.04</v>
      </c>
      <c r="AK146" s="152">
        <v>-8.0000000000000002E-3</v>
      </c>
      <c r="AL146" s="154">
        <v>50</v>
      </c>
      <c r="AM146" s="151">
        <v>300</v>
      </c>
      <c r="AN146" s="152">
        <v>0.15384615384615385</v>
      </c>
      <c r="AO146" s="151">
        <v>260</v>
      </c>
      <c r="AP146" s="151">
        <v>350</v>
      </c>
      <c r="AQ146" s="152">
        <v>0.15384615384615385</v>
      </c>
      <c r="AR146" s="152">
        <v>3.0769230769230771E-2</v>
      </c>
      <c r="AS146" s="218" t="s">
        <v>345</v>
      </c>
    </row>
    <row r="147" spans="1:45" ht="10.199999999999999" x14ac:dyDescent="0.2">
      <c r="A147" s="43"/>
      <c r="B147" s="43" t="s">
        <v>1</v>
      </c>
      <c r="C147" s="154">
        <v>37</v>
      </c>
      <c r="D147" s="151">
        <v>185</v>
      </c>
      <c r="E147" s="152">
        <v>0</v>
      </c>
      <c r="F147" s="151">
        <v>150</v>
      </c>
      <c r="G147" s="151">
        <v>266</v>
      </c>
      <c r="H147" s="152">
        <v>0</v>
      </c>
      <c r="I147" s="152">
        <v>0</v>
      </c>
      <c r="J147" s="154">
        <v>181</v>
      </c>
      <c r="K147" s="151">
        <v>210</v>
      </c>
      <c r="L147" s="152">
        <v>8.8082901554404139E-2</v>
      </c>
      <c r="M147" s="151">
        <v>180</v>
      </c>
      <c r="N147" s="151">
        <v>250</v>
      </c>
      <c r="O147" s="152">
        <v>8.8082901554404139E-2</v>
      </c>
      <c r="P147" s="152">
        <v>1.7616580310880828E-2</v>
      </c>
      <c r="Q147" s="154">
        <v>44</v>
      </c>
      <c r="R147" s="151">
        <v>298</v>
      </c>
      <c r="S147" s="152">
        <v>-6.6666666666666671E-3</v>
      </c>
      <c r="T147" s="151">
        <v>258</v>
      </c>
      <c r="U147" s="151">
        <v>330</v>
      </c>
      <c r="V147" s="152">
        <v>-6.6666666666666671E-3</v>
      </c>
      <c r="W147" s="152">
        <v>-1.3333333333333335E-3</v>
      </c>
      <c r="X147" s="154">
        <v>53</v>
      </c>
      <c r="Y147" s="151">
        <v>200</v>
      </c>
      <c r="Z147" s="152">
        <v>-4.7619047619047616E-2</v>
      </c>
      <c r="AA147" s="151">
        <v>185</v>
      </c>
      <c r="AB147" s="151">
        <v>240</v>
      </c>
      <c r="AC147" s="152">
        <v>-4.7619047619047616E-2</v>
      </c>
      <c r="AD147" s="152">
        <v>-9.5238095238095229E-3</v>
      </c>
      <c r="AE147" s="154">
        <v>282</v>
      </c>
      <c r="AF147" s="151">
        <v>260</v>
      </c>
      <c r="AG147" s="152">
        <v>0</v>
      </c>
      <c r="AH147" s="151">
        <v>215</v>
      </c>
      <c r="AI147" s="151">
        <v>300</v>
      </c>
      <c r="AJ147" s="152">
        <v>0</v>
      </c>
      <c r="AK147" s="152">
        <v>0</v>
      </c>
      <c r="AL147" s="154">
        <v>64</v>
      </c>
      <c r="AM147" s="151">
        <v>343</v>
      </c>
      <c r="AN147" s="152">
        <v>8.8235294117647058E-3</v>
      </c>
      <c r="AO147" s="151">
        <v>300</v>
      </c>
      <c r="AP147" s="151">
        <v>388</v>
      </c>
      <c r="AQ147" s="152">
        <v>8.8235294117647058E-3</v>
      </c>
      <c r="AR147" s="152">
        <v>1.7647058823529412E-3</v>
      </c>
      <c r="AS147" s="218" t="s">
        <v>345</v>
      </c>
    </row>
    <row r="148" spans="1:45" ht="10.199999999999999" x14ac:dyDescent="0.2">
      <c r="A148" s="43"/>
      <c r="B148" s="43" t="s">
        <v>2</v>
      </c>
      <c r="C148" s="154">
        <v>96</v>
      </c>
      <c r="D148" s="151">
        <v>180</v>
      </c>
      <c r="E148" s="152">
        <v>0.17647058823529413</v>
      </c>
      <c r="F148" s="151">
        <v>150</v>
      </c>
      <c r="G148" s="151">
        <v>198</v>
      </c>
      <c r="H148" s="152">
        <v>0.17647058823529413</v>
      </c>
      <c r="I148" s="152">
        <v>3.5294117647058823E-2</v>
      </c>
      <c r="J148" s="154">
        <v>328</v>
      </c>
      <c r="K148" s="151">
        <v>200</v>
      </c>
      <c r="L148" s="152">
        <v>5.2631578947368418E-2</v>
      </c>
      <c r="M148" s="151">
        <v>180</v>
      </c>
      <c r="N148" s="151">
        <v>225</v>
      </c>
      <c r="O148" s="152">
        <v>5.2631578947368418E-2</v>
      </c>
      <c r="P148" s="152">
        <v>1.0526315789473684E-2</v>
      </c>
      <c r="Q148" s="154">
        <v>66</v>
      </c>
      <c r="R148" s="151">
        <v>260</v>
      </c>
      <c r="S148" s="152">
        <v>-3.7037037037037035E-2</v>
      </c>
      <c r="T148" s="151">
        <v>230</v>
      </c>
      <c r="U148" s="151">
        <v>295</v>
      </c>
      <c r="V148" s="152">
        <v>-3.7037037037037035E-2</v>
      </c>
      <c r="W148" s="152">
        <v>-7.4074074074074068E-3</v>
      </c>
      <c r="X148" s="154">
        <v>87</v>
      </c>
      <c r="Y148" s="151">
        <v>230</v>
      </c>
      <c r="Z148" s="152">
        <v>4.5454545454545456E-2</v>
      </c>
      <c r="AA148" s="151">
        <v>210</v>
      </c>
      <c r="AB148" s="151">
        <v>260</v>
      </c>
      <c r="AC148" s="152">
        <v>4.5454545454545456E-2</v>
      </c>
      <c r="AD148" s="152">
        <v>9.0909090909090905E-3</v>
      </c>
      <c r="AE148" s="154">
        <v>598</v>
      </c>
      <c r="AF148" s="151">
        <v>290</v>
      </c>
      <c r="AG148" s="152">
        <v>9.4339622641509441E-2</v>
      </c>
      <c r="AH148" s="151">
        <v>260</v>
      </c>
      <c r="AI148" s="151">
        <v>310</v>
      </c>
      <c r="AJ148" s="152">
        <v>9.4339622641509441E-2</v>
      </c>
      <c r="AK148" s="152">
        <v>1.886792452830189E-2</v>
      </c>
      <c r="AL148" s="154">
        <v>206</v>
      </c>
      <c r="AM148" s="151">
        <v>340</v>
      </c>
      <c r="AN148" s="152">
        <v>3.0303030303030304E-2</v>
      </c>
      <c r="AO148" s="151">
        <v>310</v>
      </c>
      <c r="AP148" s="151">
        <v>380</v>
      </c>
      <c r="AQ148" s="152">
        <v>3.0303030303030304E-2</v>
      </c>
      <c r="AR148" s="152">
        <v>6.0606060606060606E-3</v>
      </c>
      <c r="AS148" s="218" t="s">
        <v>345</v>
      </c>
    </row>
    <row r="149" spans="1:45" ht="10.199999999999999" x14ac:dyDescent="0.2">
      <c r="B149" s="43" t="s">
        <v>274</v>
      </c>
      <c r="C149" s="154">
        <v>96</v>
      </c>
      <c r="D149" s="151">
        <v>125</v>
      </c>
      <c r="E149" s="152">
        <v>8.6956521739130432E-2</v>
      </c>
      <c r="F149" s="151">
        <v>115</v>
      </c>
      <c r="G149" s="151">
        <v>150</v>
      </c>
      <c r="H149" s="152">
        <v>8.6956521739130432E-2</v>
      </c>
      <c r="I149" s="152">
        <v>1.7391304347826087E-2</v>
      </c>
      <c r="J149" s="154">
        <v>115</v>
      </c>
      <c r="K149" s="151">
        <v>160</v>
      </c>
      <c r="L149" s="152">
        <v>6.6666666666666666E-2</v>
      </c>
      <c r="M149" s="151">
        <v>145</v>
      </c>
      <c r="N149" s="151">
        <v>180</v>
      </c>
      <c r="O149" s="152">
        <v>6.6666666666666666E-2</v>
      </c>
      <c r="P149" s="152">
        <v>1.3333333333333332E-2</v>
      </c>
      <c r="Q149" s="154">
        <v>14</v>
      </c>
      <c r="R149" s="151">
        <v>255</v>
      </c>
      <c r="S149" s="152">
        <v>0.27500000000000002</v>
      </c>
      <c r="T149" s="151">
        <v>185</v>
      </c>
      <c r="U149" s="151">
        <v>290</v>
      </c>
      <c r="V149" s="152">
        <v>0.27500000000000002</v>
      </c>
      <c r="W149" s="152">
        <v>5.5000000000000007E-2</v>
      </c>
      <c r="X149" s="154">
        <v>77</v>
      </c>
      <c r="Y149" s="151">
        <v>185</v>
      </c>
      <c r="Z149" s="152">
        <v>2.7777777777777776E-2</v>
      </c>
      <c r="AA149" s="151">
        <v>175</v>
      </c>
      <c r="AB149" s="151">
        <v>205</v>
      </c>
      <c r="AC149" s="152">
        <v>2.7777777777777776E-2</v>
      </c>
      <c r="AD149" s="152">
        <v>5.5555555555555549E-3</v>
      </c>
      <c r="AE149" s="154">
        <v>219</v>
      </c>
      <c r="AF149" s="151">
        <v>240</v>
      </c>
      <c r="AG149" s="152">
        <v>9.0909090909090912E-2</v>
      </c>
      <c r="AH149" s="151">
        <v>220</v>
      </c>
      <c r="AI149" s="151">
        <v>270</v>
      </c>
      <c r="AJ149" s="152">
        <v>9.0909090909090912E-2</v>
      </c>
      <c r="AK149" s="152">
        <v>1.8181818181818181E-2</v>
      </c>
      <c r="AL149" s="154">
        <v>42</v>
      </c>
      <c r="AM149" s="151">
        <v>293</v>
      </c>
      <c r="AN149" s="152">
        <v>4.642857142857143E-2</v>
      </c>
      <c r="AO149" s="151">
        <v>270</v>
      </c>
      <c r="AP149" s="151">
        <v>320</v>
      </c>
      <c r="AQ149" s="152">
        <v>4.642857142857143E-2</v>
      </c>
      <c r="AR149" s="152">
        <v>9.285714285714286E-3</v>
      </c>
      <c r="AS149" s="218" t="s">
        <v>345</v>
      </c>
    </row>
    <row r="150" spans="1:45" ht="10.199999999999999" x14ac:dyDescent="0.2">
      <c r="B150" s="43" t="s">
        <v>275</v>
      </c>
      <c r="C150" s="154">
        <v>41</v>
      </c>
      <c r="D150" s="151">
        <v>140</v>
      </c>
      <c r="E150" s="152">
        <v>0.16666666666666666</v>
      </c>
      <c r="F150" s="151">
        <v>120</v>
      </c>
      <c r="G150" s="151">
        <v>160</v>
      </c>
      <c r="H150" s="152">
        <v>0.16666666666666666</v>
      </c>
      <c r="I150" s="152">
        <v>3.3333333333333333E-2</v>
      </c>
      <c r="J150" s="154">
        <v>130</v>
      </c>
      <c r="K150" s="151">
        <v>175</v>
      </c>
      <c r="L150" s="152">
        <v>6.0606060606060608E-2</v>
      </c>
      <c r="M150" s="151">
        <v>157</v>
      </c>
      <c r="N150" s="151">
        <v>200</v>
      </c>
      <c r="O150" s="152">
        <v>6.0606060606060608E-2</v>
      </c>
      <c r="P150" s="152">
        <v>1.2121212121212121E-2</v>
      </c>
      <c r="Q150" s="154">
        <v>13</v>
      </c>
      <c r="R150" s="151">
        <v>210</v>
      </c>
      <c r="S150" s="152">
        <v>-8.6956521739130432E-2</v>
      </c>
      <c r="T150" s="151">
        <v>190</v>
      </c>
      <c r="U150" s="151">
        <v>225</v>
      </c>
      <c r="V150" s="152">
        <v>-8.6956521739130432E-2</v>
      </c>
      <c r="W150" s="152">
        <v>-1.7391304347826087E-2</v>
      </c>
      <c r="X150" s="154">
        <v>76</v>
      </c>
      <c r="Y150" s="151">
        <v>185</v>
      </c>
      <c r="Z150" s="152">
        <v>8.8235294117647065E-2</v>
      </c>
      <c r="AA150" s="151">
        <v>170</v>
      </c>
      <c r="AB150" s="151">
        <v>200</v>
      </c>
      <c r="AC150" s="152">
        <v>8.8235294117647065E-2</v>
      </c>
      <c r="AD150" s="152">
        <v>1.7647058823529412E-2</v>
      </c>
      <c r="AE150" s="154">
        <v>324</v>
      </c>
      <c r="AF150" s="151">
        <v>210</v>
      </c>
      <c r="AG150" s="152">
        <v>2.4390243902439025E-2</v>
      </c>
      <c r="AH150" s="151">
        <v>188</v>
      </c>
      <c r="AI150" s="151">
        <v>230</v>
      </c>
      <c r="AJ150" s="152">
        <v>2.4390243902439025E-2</v>
      </c>
      <c r="AK150" s="152">
        <v>4.8780487804878049E-3</v>
      </c>
      <c r="AL150" s="154">
        <v>34</v>
      </c>
      <c r="AM150" s="151">
        <v>268</v>
      </c>
      <c r="AN150" s="152">
        <v>-4.2857142857142858E-2</v>
      </c>
      <c r="AO150" s="151">
        <v>230</v>
      </c>
      <c r="AP150" s="151">
        <v>290</v>
      </c>
      <c r="AQ150" s="152">
        <v>-4.2857142857142858E-2</v>
      </c>
      <c r="AR150" s="152">
        <v>-8.5714285714285719E-3</v>
      </c>
      <c r="AS150" s="218" t="s">
        <v>345</v>
      </c>
    </row>
    <row r="151" spans="1:45" ht="10.199999999999999" x14ac:dyDescent="0.2">
      <c r="B151" s="43" t="s">
        <v>276</v>
      </c>
      <c r="C151" s="154">
        <v>13</v>
      </c>
      <c r="D151" s="151">
        <v>210</v>
      </c>
      <c r="E151" s="152">
        <v>-4.5454545454545456E-2</v>
      </c>
      <c r="F151" s="151">
        <v>205</v>
      </c>
      <c r="G151" s="151">
        <v>210</v>
      </c>
      <c r="H151" s="152">
        <v>-4.5454545454545456E-2</v>
      </c>
      <c r="I151" s="152">
        <v>-9.0909090909090905E-3</v>
      </c>
      <c r="J151" s="154">
        <v>71</v>
      </c>
      <c r="K151" s="151">
        <v>290</v>
      </c>
      <c r="L151" s="152">
        <v>0</v>
      </c>
      <c r="M151" s="151">
        <v>260</v>
      </c>
      <c r="N151" s="151">
        <v>320</v>
      </c>
      <c r="O151" s="152">
        <v>0</v>
      </c>
      <c r="P151" s="152">
        <v>0</v>
      </c>
      <c r="Q151" s="154">
        <v>29</v>
      </c>
      <c r="R151" s="151">
        <v>370</v>
      </c>
      <c r="S151" s="152">
        <v>2.7777777777777776E-2</v>
      </c>
      <c r="T151" s="151">
        <v>340</v>
      </c>
      <c r="U151" s="151">
        <v>440</v>
      </c>
      <c r="V151" s="152">
        <v>2.7777777777777776E-2</v>
      </c>
      <c r="W151" s="152">
        <v>5.5555555555555549E-3</v>
      </c>
      <c r="X151" s="154">
        <v>27</v>
      </c>
      <c r="Y151" s="151">
        <v>310</v>
      </c>
      <c r="Z151" s="152">
        <v>3.3333333333333333E-2</v>
      </c>
      <c r="AA151" s="151">
        <v>270</v>
      </c>
      <c r="AB151" s="151">
        <v>340</v>
      </c>
      <c r="AC151" s="152">
        <v>3.3333333333333333E-2</v>
      </c>
      <c r="AD151" s="152">
        <v>6.6666666666666662E-3</v>
      </c>
      <c r="AE151" s="154">
        <v>240</v>
      </c>
      <c r="AF151" s="151">
        <v>360</v>
      </c>
      <c r="AG151" s="152">
        <v>0</v>
      </c>
      <c r="AH151" s="151">
        <v>335</v>
      </c>
      <c r="AI151" s="151">
        <v>395</v>
      </c>
      <c r="AJ151" s="152">
        <v>0</v>
      </c>
      <c r="AK151" s="152">
        <v>0</v>
      </c>
      <c r="AL151" s="154">
        <v>97</v>
      </c>
      <c r="AM151" s="151">
        <v>430</v>
      </c>
      <c r="AN151" s="152">
        <v>-1.1494252873563218E-2</v>
      </c>
      <c r="AO151" s="151">
        <v>395</v>
      </c>
      <c r="AP151" s="151">
        <v>460</v>
      </c>
      <c r="AQ151" s="152">
        <v>-1.1494252873563218E-2</v>
      </c>
      <c r="AR151" s="152">
        <v>-2.2988505747126436E-3</v>
      </c>
      <c r="AS151" s="218" t="s">
        <v>345</v>
      </c>
    </row>
    <row r="152" spans="1:45" ht="10.199999999999999" x14ac:dyDescent="0.2">
      <c r="A152" s="43"/>
      <c r="B152" s="43" t="s">
        <v>277</v>
      </c>
      <c r="C152" s="154">
        <v>18</v>
      </c>
      <c r="D152" s="151">
        <v>140</v>
      </c>
      <c r="E152" s="152">
        <v>-6.6666666666666666E-2</v>
      </c>
      <c r="F152" s="151">
        <v>130</v>
      </c>
      <c r="G152" s="151">
        <v>155</v>
      </c>
      <c r="H152" s="152">
        <v>-6.6666666666666666E-2</v>
      </c>
      <c r="I152" s="152">
        <v>-1.3333333333333332E-2</v>
      </c>
      <c r="J152" s="154">
        <v>69</v>
      </c>
      <c r="K152" s="151">
        <v>170</v>
      </c>
      <c r="L152" s="152">
        <v>-2.8571428571428571E-2</v>
      </c>
      <c r="M152" s="151">
        <v>160</v>
      </c>
      <c r="N152" s="151">
        <v>220</v>
      </c>
      <c r="O152" s="152">
        <v>-2.8571428571428571E-2</v>
      </c>
      <c r="P152" s="152">
        <v>-5.7142857142857143E-3</v>
      </c>
      <c r="Q152" s="154">
        <v>16</v>
      </c>
      <c r="R152" s="151">
        <v>245</v>
      </c>
      <c r="S152" s="152">
        <v>-0.02</v>
      </c>
      <c r="T152" s="151">
        <v>225</v>
      </c>
      <c r="U152" s="151">
        <v>270</v>
      </c>
      <c r="V152" s="152">
        <v>-0.02</v>
      </c>
      <c r="W152" s="152">
        <v>-4.0000000000000001E-3</v>
      </c>
      <c r="X152" s="154">
        <v>34</v>
      </c>
      <c r="Y152" s="151">
        <v>215</v>
      </c>
      <c r="Z152" s="152">
        <v>2.3809523809523808E-2</v>
      </c>
      <c r="AA152" s="151">
        <v>185</v>
      </c>
      <c r="AB152" s="151">
        <v>240</v>
      </c>
      <c r="AC152" s="152">
        <v>2.3809523809523808E-2</v>
      </c>
      <c r="AD152" s="152">
        <v>4.7619047619047615E-3</v>
      </c>
      <c r="AE152" s="154">
        <v>183</v>
      </c>
      <c r="AF152" s="151">
        <v>235</v>
      </c>
      <c r="AG152" s="152">
        <v>0</v>
      </c>
      <c r="AH152" s="151">
        <v>210</v>
      </c>
      <c r="AI152" s="151">
        <v>280</v>
      </c>
      <c r="AJ152" s="152">
        <v>0</v>
      </c>
      <c r="AK152" s="152">
        <v>0</v>
      </c>
      <c r="AL152" s="154">
        <v>57</v>
      </c>
      <c r="AM152" s="151">
        <v>300</v>
      </c>
      <c r="AN152" s="152">
        <v>0</v>
      </c>
      <c r="AO152" s="151">
        <v>280</v>
      </c>
      <c r="AP152" s="151">
        <v>335</v>
      </c>
      <c r="AQ152" s="152">
        <v>0</v>
      </c>
      <c r="AR152" s="152">
        <v>0</v>
      </c>
      <c r="AS152" s="218" t="s">
        <v>345</v>
      </c>
    </row>
    <row r="153" spans="1:45" ht="10.199999999999999" x14ac:dyDescent="0.2">
      <c r="A153" s="43"/>
      <c r="B153" s="43" t="s">
        <v>278</v>
      </c>
      <c r="C153" s="154">
        <v>78</v>
      </c>
      <c r="D153" s="151">
        <v>170</v>
      </c>
      <c r="E153" s="152">
        <v>0.13333333333333333</v>
      </c>
      <c r="F153" s="151">
        <v>155</v>
      </c>
      <c r="G153" s="151">
        <v>200</v>
      </c>
      <c r="H153" s="152">
        <v>0.13333333333333333</v>
      </c>
      <c r="I153" s="152">
        <v>2.6666666666666665E-2</v>
      </c>
      <c r="J153" s="154">
        <v>170</v>
      </c>
      <c r="K153" s="151">
        <v>240</v>
      </c>
      <c r="L153" s="152">
        <v>9.0909090909090912E-2</v>
      </c>
      <c r="M153" s="151">
        <v>210</v>
      </c>
      <c r="N153" s="151">
        <v>280</v>
      </c>
      <c r="O153" s="152">
        <v>9.0909090909090912E-2</v>
      </c>
      <c r="P153" s="152">
        <v>1.8181818181818181E-2</v>
      </c>
      <c r="Q153" s="154">
        <v>45</v>
      </c>
      <c r="R153" s="151">
        <v>330</v>
      </c>
      <c r="S153" s="152">
        <v>0.17857142857142858</v>
      </c>
      <c r="T153" s="151">
        <v>270</v>
      </c>
      <c r="U153" s="151">
        <v>370</v>
      </c>
      <c r="V153" s="152">
        <v>0.17857142857142858</v>
      </c>
      <c r="W153" s="152">
        <v>3.5714285714285712E-2</v>
      </c>
      <c r="X153" s="154">
        <v>68</v>
      </c>
      <c r="Y153" s="151">
        <v>230</v>
      </c>
      <c r="Z153" s="152">
        <v>6.9767441860465115E-2</v>
      </c>
      <c r="AA153" s="151">
        <v>208</v>
      </c>
      <c r="AB153" s="151">
        <v>255</v>
      </c>
      <c r="AC153" s="152">
        <v>6.9767441860465115E-2</v>
      </c>
      <c r="AD153" s="152">
        <v>1.3953488372093023E-2</v>
      </c>
      <c r="AE153" s="154">
        <v>395</v>
      </c>
      <c r="AF153" s="151">
        <v>280</v>
      </c>
      <c r="AG153" s="152">
        <v>7.6923076923076927E-2</v>
      </c>
      <c r="AH153" s="151">
        <v>250</v>
      </c>
      <c r="AI153" s="151">
        <v>330</v>
      </c>
      <c r="AJ153" s="152">
        <v>7.6923076923076927E-2</v>
      </c>
      <c r="AK153" s="152">
        <v>1.5384615384615385E-2</v>
      </c>
      <c r="AL153" s="154">
        <v>149</v>
      </c>
      <c r="AM153" s="151">
        <v>360</v>
      </c>
      <c r="AN153" s="152">
        <v>8.1081081081081086E-2</v>
      </c>
      <c r="AO153" s="151">
        <v>330</v>
      </c>
      <c r="AP153" s="151">
        <v>400</v>
      </c>
      <c r="AQ153" s="152">
        <v>8.1081081081081086E-2</v>
      </c>
      <c r="AR153" s="152">
        <v>1.6216216216216217E-2</v>
      </c>
      <c r="AS153" s="218" t="s">
        <v>345</v>
      </c>
    </row>
    <row r="154" spans="1:45" ht="10.199999999999999" x14ac:dyDescent="0.2">
      <c r="A154" s="43"/>
      <c r="B154" s="43" t="s">
        <v>279</v>
      </c>
      <c r="C154" s="154">
        <v>17</v>
      </c>
      <c r="D154" s="151">
        <v>155</v>
      </c>
      <c r="E154" s="152">
        <v>3.3333333333333333E-2</v>
      </c>
      <c r="F154" s="151">
        <v>140</v>
      </c>
      <c r="G154" s="151">
        <v>170</v>
      </c>
      <c r="H154" s="152">
        <v>3.3333333333333333E-2</v>
      </c>
      <c r="I154" s="152">
        <v>6.6666666666666662E-3</v>
      </c>
      <c r="J154" s="154">
        <v>30</v>
      </c>
      <c r="K154" s="151">
        <v>200</v>
      </c>
      <c r="L154" s="152">
        <v>0.1111111111111111</v>
      </c>
      <c r="M154" s="151">
        <v>190</v>
      </c>
      <c r="N154" s="151">
        <v>220</v>
      </c>
      <c r="O154" s="152">
        <v>0.1111111111111111</v>
      </c>
      <c r="P154" s="152">
        <v>2.222222222222222E-2</v>
      </c>
      <c r="Q154" s="154" t="s">
        <v>41</v>
      </c>
      <c r="R154" s="151" t="s">
        <v>41</v>
      </c>
      <c r="S154" s="152" t="s">
        <v>41</v>
      </c>
      <c r="T154" s="151" t="s">
        <v>41</v>
      </c>
      <c r="U154" s="151" t="s">
        <v>41</v>
      </c>
      <c r="V154" s="152" t="s">
        <v>41</v>
      </c>
      <c r="W154" s="152" t="s">
        <v>41</v>
      </c>
      <c r="X154" s="154">
        <v>15</v>
      </c>
      <c r="Y154" s="151">
        <v>249</v>
      </c>
      <c r="Z154" s="152">
        <v>0.13181818181818181</v>
      </c>
      <c r="AA154" s="151">
        <v>220</v>
      </c>
      <c r="AB154" s="151">
        <v>250</v>
      </c>
      <c r="AC154" s="152">
        <v>0.13181818181818181</v>
      </c>
      <c r="AD154" s="152">
        <v>2.636363636363636E-2</v>
      </c>
      <c r="AE154" s="154">
        <v>79</v>
      </c>
      <c r="AF154" s="151">
        <v>250</v>
      </c>
      <c r="AG154" s="152">
        <v>0</v>
      </c>
      <c r="AH154" s="151">
        <v>220</v>
      </c>
      <c r="AI154" s="151">
        <v>280</v>
      </c>
      <c r="AJ154" s="152">
        <v>0</v>
      </c>
      <c r="AK154" s="152">
        <v>0</v>
      </c>
      <c r="AL154" s="154">
        <v>21</v>
      </c>
      <c r="AM154" s="151">
        <v>340</v>
      </c>
      <c r="AN154" s="152">
        <v>0</v>
      </c>
      <c r="AO154" s="151">
        <v>280</v>
      </c>
      <c r="AP154" s="151">
        <v>350</v>
      </c>
      <c r="AQ154" s="152">
        <v>0</v>
      </c>
      <c r="AR154" s="152">
        <v>0</v>
      </c>
      <c r="AS154" s="218" t="s">
        <v>345</v>
      </c>
    </row>
    <row r="155" spans="1:45" ht="10.199999999999999" x14ac:dyDescent="0.2">
      <c r="B155" s="43" t="s">
        <v>280</v>
      </c>
      <c r="C155" s="154">
        <v>117</v>
      </c>
      <c r="D155" s="151">
        <v>170</v>
      </c>
      <c r="E155" s="152">
        <v>9.6774193548387094E-2</v>
      </c>
      <c r="F155" s="151">
        <v>150</v>
      </c>
      <c r="G155" s="151">
        <v>195</v>
      </c>
      <c r="H155" s="152">
        <v>9.6774193548387094E-2</v>
      </c>
      <c r="I155" s="152">
        <v>1.935483870967742E-2</v>
      </c>
      <c r="J155" s="154">
        <v>394</v>
      </c>
      <c r="K155" s="151">
        <v>210</v>
      </c>
      <c r="L155" s="152">
        <v>0</v>
      </c>
      <c r="M155" s="151">
        <v>193</v>
      </c>
      <c r="N155" s="151">
        <v>245</v>
      </c>
      <c r="O155" s="152">
        <v>0</v>
      </c>
      <c r="P155" s="152">
        <v>0</v>
      </c>
      <c r="Q155" s="154">
        <v>88</v>
      </c>
      <c r="R155" s="151">
        <v>310</v>
      </c>
      <c r="S155" s="152">
        <v>6.8965517241379309E-2</v>
      </c>
      <c r="T155" s="151">
        <v>270</v>
      </c>
      <c r="U155" s="151">
        <v>348</v>
      </c>
      <c r="V155" s="152">
        <v>6.8965517241379309E-2</v>
      </c>
      <c r="W155" s="152">
        <v>1.3793103448275862E-2</v>
      </c>
      <c r="X155" s="154">
        <v>105</v>
      </c>
      <c r="Y155" s="151">
        <v>240</v>
      </c>
      <c r="Z155" s="152">
        <v>4.3478260869565216E-2</v>
      </c>
      <c r="AA155" s="151">
        <v>210</v>
      </c>
      <c r="AB155" s="151">
        <v>260</v>
      </c>
      <c r="AC155" s="152">
        <v>4.3478260869565216E-2</v>
      </c>
      <c r="AD155" s="152">
        <v>8.6956521739130436E-3</v>
      </c>
      <c r="AE155" s="154">
        <v>729</v>
      </c>
      <c r="AF155" s="151">
        <v>275</v>
      </c>
      <c r="AG155" s="152">
        <v>1.8518518518518517E-2</v>
      </c>
      <c r="AH155" s="151">
        <v>250</v>
      </c>
      <c r="AI155" s="151">
        <v>330</v>
      </c>
      <c r="AJ155" s="152">
        <v>1.8518518518518517E-2</v>
      </c>
      <c r="AK155" s="152">
        <v>3.7037037037037034E-3</v>
      </c>
      <c r="AL155" s="154">
        <v>191</v>
      </c>
      <c r="AM155" s="151">
        <v>350</v>
      </c>
      <c r="AN155" s="152">
        <v>2.9411764705882353E-2</v>
      </c>
      <c r="AO155" s="151">
        <v>330</v>
      </c>
      <c r="AP155" s="151">
        <v>400</v>
      </c>
      <c r="AQ155" s="152">
        <v>2.9411764705882353E-2</v>
      </c>
      <c r="AR155" s="152">
        <v>5.8823529411764705E-3</v>
      </c>
      <c r="AS155" s="218" t="s">
        <v>345</v>
      </c>
    </row>
    <row r="156" spans="1:45" ht="10.199999999999999" x14ac:dyDescent="0.2">
      <c r="B156" s="43" t="s">
        <v>3</v>
      </c>
      <c r="C156" s="154">
        <v>61</v>
      </c>
      <c r="D156" s="151">
        <v>135</v>
      </c>
      <c r="E156" s="152">
        <v>0</v>
      </c>
      <c r="F156" s="151">
        <v>130</v>
      </c>
      <c r="G156" s="151">
        <v>145</v>
      </c>
      <c r="H156" s="152">
        <v>0</v>
      </c>
      <c r="I156" s="152">
        <v>0</v>
      </c>
      <c r="J156" s="154">
        <v>105</v>
      </c>
      <c r="K156" s="151">
        <v>215</v>
      </c>
      <c r="L156" s="152">
        <v>7.4999999999999997E-2</v>
      </c>
      <c r="M156" s="151">
        <v>195</v>
      </c>
      <c r="N156" s="151">
        <v>230</v>
      </c>
      <c r="O156" s="152">
        <v>7.4999999999999997E-2</v>
      </c>
      <c r="P156" s="152">
        <v>1.4999999999999999E-2</v>
      </c>
      <c r="Q156" s="154">
        <v>15</v>
      </c>
      <c r="R156" s="151">
        <v>280</v>
      </c>
      <c r="S156" s="152">
        <v>-6.6666666666666666E-2</v>
      </c>
      <c r="T156" s="151">
        <v>240</v>
      </c>
      <c r="U156" s="151">
        <v>290</v>
      </c>
      <c r="V156" s="152">
        <v>-6.6666666666666666E-2</v>
      </c>
      <c r="W156" s="152">
        <v>-1.3333333333333332E-2</v>
      </c>
      <c r="X156" s="154">
        <v>25</v>
      </c>
      <c r="Y156" s="151">
        <v>220</v>
      </c>
      <c r="Z156" s="152">
        <v>4.7619047619047616E-2</v>
      </c>
      <c r="AA156" s="151">
        <v>200</v>
      </c>
      <c r="AB156" s="151">
        <v>235</v>
      </c>
      <c r="AC156" s="152">
        <v>4.7619047619047616E-2</v>
      </c>
      <c r="AD156" s="152">
        <v>9.5238095238095229E-3</v>
      </c>
      <c r="AE156" s="154">
        <v>166</v>
      </c>
      <c r="AF156" s="151">
        <v>260</v>
      </c>
      <c r="AG156" s="152">
        <v>0</v>
      </c>
      <c r="AH156" s="151">
        <v>230</v>
      </c>
      <c r="AI156" s="151">
        <v>260</v>
      </c>
      <c r="AJ156" s="152">
        <v>0</v>
      </c>
      <c r="AK156" s="152">
        <v>0</v>
      </c>
      <c r="AL156" s="154">
        <v>36</v>
      </c>
      <c r="AM156" s="151">
        <v>304</v>
      </c>
      <c r="AN156" s="152">
        <v>4.8275862068965517E-2</v>
      </c>
      <c r="AO156" s="151">
        <v>260</v>
      </c>
      <c r="AP156" s="151">
        <v>380</v>
      </c>
      <c r="AQ156" s="152">
        <v>4.8275862068965517E-2</v>
      </c>
      <c r="AR156" s="152">
        <v>9.655172413793104E-3</v>
      </c>
      <c r="AS156" s="218" t="s">
        <v>345</v>
      </c>
    </row>
    <row r="157" spans="1:45" ht="10.199999999999999" x14ac:dyDescent="0.2">
      <c r="B157" s="43" t="s">
        <v>281</v>
      </c>
      <c r="C157" s="154">
        <v>12</v>
      </c>
      <c r="D157" s="151">
        <v>245</v>
      </c>
      <c r="E157" s="152">
        <v>0</v>
      </c>
      <c r="F157" s="151">
        <v>225</v>
      </c>
      <c r="G157" s="151">
        <v>253</v>
      </c>
      <c r="H157" s="152">
        <v>0</v>
      </c>
      <c r="I157" s="152">
        <v>0</v>
      </c>
      <c r="J157" s="154">
        <v>50</v>
      </c>
      <c r="K157" s="151">
        <v>330</v>
      </c>
      <c r="L157" s="152">
        <v>8.1967213114754092E-2</v>
      </c>
      <c r="M157" s="151">
        <v>285</v>
      </c>
      <c r="N157" s="151">
        <v>360</v>
      </c>
      <c r="O157" s="152">
        <v>8.1967213114754092E-2</v>
      </c>
      <c r="P157" s="152">
        <v>1.6393442622950817E-2</v>
      </c>
      <c r="Q157" s="154">
        <v>51</v>
      </c>
      <c r="R157" s="151">
        <v>399</v>
      </c>
      <c r="S157" s="152">
        <v>6.4000000000000001E-2</v>
      </c>
      <c r="T157" s="151">
        <v>369</v>
      </c>
      <c r="U157" s="151">
        <v>450</v>
      </c>
      <c r="V157" s="152">
        <v>6.4000000000000001E-2</v>
      </c>
      <c r="W157" s="152">
        <v>1.2800000000000001E-2</v>
      </c>
      <c r="X157" s="154">
        <v>32</v>
      </c>
      <c r="Y157" s="151">
        <v>335</v>
      </c>
      <c r="Z157" s="152">
        <v>3.0769230769230771E-2</v>
      </c>
      <c r="AA157" s="151">
        <v>300</v>
      </c>
      <c r="AB157" s="151">
        <v>395</v>
      </c>
      <c r="AC157" s="152">
        <v>3.0769230769230771E-2</v>
      </c>
      <c r="AD157" s="152">
        <v>6.1538461538461538E-3</v>
      </c>
      <c r="AE157" s="154">
        <v>232</v>
      </c>
      <c r="AF157" s="151">
        <v>420</v>
      </c>
      <c r="AG157" s="152">
        <v>0.05</v>
      </c>
      <c r="AH157" s="151">
        <v>380</v>
      </c>
      <c r="AI157" s="151">
        <v>460</v>
      </c>
      <c r="AJ157" s="152">
        <v>0.05</v>
      </c>
      <c r="AK157" s="152">
        <v>0.01</v>
      </c>
      <c r="AL157" s="154">
        <v>183</v>
      </c>
      <c r="AM157" s="151">
        <v>495</v>
      </c>
      <c r="AN157" s="152">
        <v>7.6086956521739135E-2</v>
      </c>
      <c r="AO157" s="151">
        <v>460</v>
      </c>
      <c r="AP157" s="151">
        <v>550</v>
      </c>
      <c r="AQ157" s="152">
        <v>7.6086956521739135E-2</v>
      </c>
      <c r="AR157" s="152">
        <v>1.5217391304347827E-2</v>
      </c>
      <c r="AS157" s="218" t="s">
        <v>345</v>
      </c>
    </row>
    <row r="158" spans="1:45" ht="10.199999999999999" x14ac:dyDescent="0.2">
      <c r="B158" s="43" t="s">
        <v>282</v>
      </c>
      <c r="C158" s="154">
        <v>86</v>
      </c>
      <c r="D158" s="151">
        <v>175</v>
      </c>
      <c r="E158" s="152">
        <v>0.18243243243243243</v>
      </c>
      <c r="F158" s="151">
        <v>135</v>
      </c>
      <c r="G158" s="151">
        <v>200</v>
      </c>
      <c r="H158" s="152">
        <v>0.18243243243243243</v>
      </c>
      <c r="I158" s="152">
        <v>3.6486486486486489E-2</v>
      </c>
      <c r="J158" s="154">
        <v>188</v>
      </c>
      <c r="K158" s="151">
        <v>220</v>
      </c>
      <c r="L158" s="152">
        <v>5.7692307692307696E-2</v>
      </c>
      <c r="M158" s="151">
        <v>195</v>
      </c>
      <c r="N158" s="151">
        <v>250</v>
      </c>
      <c r="O158" s="152">
        <v>5.7692307692307696E-2</v>
      </c>
      <c r="P158" s="152">
        <v>1.1538461538461539E-2</v>
      </c>
      <c r="Q158" s="154">
        <v>48</v>
      </c>
      <c r="R158" s="151">
        <v>268</v>
      </c>
      <c r="S158" s="152">
        <v>-5.9649122807017542E-2</v>
      </c>
      <c r="T158" s="151">
        <v>250</v>
      </c>
      <c r="U158" s="151">
        <v>320</v>
      </c>
      <c r="V158" s="152">
        <v>-5.9649122807017542E-2</v>
      </c>
      <c r="W158" s="152">
        <v>-1.1929824561403509E-2</v>
      </c>
      <c r="X158" s="154">
        <v>81</v>
      </c>
      <c r="Y158" s="151">
        <v>245</v>
      </c>
      <c r="Z158" s="152">
        <v>-0.02</v>
      </c>
      <c r="AA158" s="151">
        <v>210</v>
      </c>
      <c r="AB158" s="151">
        <v>270</v>
      </c>
      <c r="AC158" s="152">
        <v>-0.02</v>
      </c>
      <c r="AD158" s="152">
        <v>-4.0000000000000001E-3</v>
      </c>
      <c r="AE158" s="154">
        <v>518</v>
      </c>
      <c r="AF158" s="151">
        <v>280</v>
      </c>
      <c r="AG158" s="152">
        <v>0</v>
      </c>
      <c r="AH158" s="151">
        <v>250</v>
      </c>
      <c r="AI158" s="151">
        <v>328</v>
      </c>
      <c r="AJ158" s="152">
        <v>0</v>
      </c>
      <c r="AK158" s="152">
        <v>0</v>
      </c>
      <c r="AL158" s="154">
        <v>124</v>
      </c>
      <c r="AM158" s="151">
        <v>358</v>
      </c>
      <c r="AN158" s="152">
        <v>2.2857142857142857E-2</v>
      </c>
      <c r="AO158" s="151">
        <v>328</v>
      </c>
      <c r="AP158" s="151">
        <v>393</v>
      </c>
      <c r="AQ158" s="152">
        <v>2.2857142857142857E-2</v>
      </c>
      <c r="AR158" s="152">
        <v>4.5714285714285718E-3</v>
      </c>
      <c r="AS158" s="218" t="s">
        <v>345</v>
      </c>
    </row>
    <row r="159" spans="1:45" ht="10.199999999999999" x14ac:dyDescent="0.2">
      <c r="B159" s="43" t="s">
        <v>4</v>
      </c>
      <c r="C159" s="154">
        <v>49</v>
      </c>
      <c r="D159" s="151">
        <v>150</v>
      </c>
      <c r="E159" s="152">
        <v>7.1428571428571425E-2</v>
      </c>
      <c r="F159" s="151">
        <v>142</v>
      </c>
      <c r="G159" s="151">
        <v>175</v>
      </c>
      <c r="H159" s="152">
        <v>7.1428571428571425E-2</v>
      </c>
      <c r="I159" s="152">
        <v>1.4285714285714285E-2</v>
      </c>
      <c r="J159" s="154">
        <v>157</v>
      </c>
      <c r="K159" s="151">
        <v>200</v>
      </c>
      <c r="L159" s="152">
        <v>0</v>
      </c>
      <c r="M159" s="151">
        <v>180</v>
      </c>
      <c r="N159" s="151">
        <v>230</v>
      </c>
      <c r="O159" s="152">
        <v>0</v>
      </c>
      <c r="P159" s="152">
        <v>0</v>
      </c>
      <c r="Q159" s="154">
        <v>24</v>
      </c>
      <c r="R159" s="151">
        <v>275</v>
      </c>
      <c r="S159" s="152">
        <v>-6.7796610169491525E-2</v>
      </c>
      <c r="T159" s="151">
        <v>215</v>
      </c>
      <c r="U159" s="151">
        <v>323</v>
      </c>
      <c r="V159" s="152">
        <v>-6.7796610169491525E-2</v>
      </c>
      <c r="W159" s="152">
        <v>-1.3559322033898305E-2</v>
      </c>
      <c r="X159" s="154">
        <v>57</v>
      </c>
      <c r="Y159" s="151">
        <v>240</v>
      </c>
      <c r="Z159" s="152">
        <v>2.1276595744680851E-2</v>
      </c>
      <c r="AA159" s="151">
        <v>220</v>
      </c>
      <c r="AB159" s="151">
        <v>270</v>
      </c>
      <c r="AC159" s="152">
        <v>2.1276595744680851E-2</v>
      </c>
      <c r="AD159" s="152">
        <v>4.2553191489361703E-3</v>
      </c>
      <c r="AE159" s="154">
        <v>320</v>
      </c>
      <c r="AF159" s="151">
        <v>275</v>
      </c>
      <c r="AG159" s="152">
        <v>0</v>
      </c>
      <c r="AH159" s="151">
        <v>250</v>
      </c>
      <c r="AI159" s="151">
        <v>300</v>
      </c>
      <c r="AJ159" s="152">
        <v>0</v>
      </c>
      <c r="AK159" s="152">
        <v>0</v>
      </c>
      <c r="AL159" s="154">
        <v>99</v>
      </c>
      <c r="AM159" s="151">
        <v>320</v>
      </c>
      <c r="AN159" s="152">
        <v>0</v>
      </c>
      <c r="AO159" s="151">
        <v>300</v>
      </c>
      <c r="AP159" s="151">
        <v>360</v>
      </c>
      <c r="AQ159" s="152">
        <v>0</v>
      </c>
      <c r="AR159" s="152">
        <v>0</v>
      </c>
      <c r="AS159" s="218" t="s">
        <v>345</v>
      </c>
    </row>
    <row r="160" spans="1:45" ht="10.199999999999999" x14ac:dyDescent="0.2">
      <c r="B160" s="43" t="s">
        <v>283</v>
      </c>
      <c r="C160" s="154" t="s">
        <v>41</v>
      </c>
      <c r="D160" s="151" t="s">
        <v>41</v>
      </c>
      <c r="E160" s="152" t="s">
        <v>41</v>
      </c>
      <c r="F160" s="151" t="s">
        <v>41</v>
      </c>
      <c r="G160" s="151" t="s">
        <v>41</v>
      </c>
      <c r="H160" s="152" t="s">
        <v>41</v>
      </c>
      <c r="I160" s="152" t="s">
        <v>41</v>
      </c>
      <c r="J160" s="154">
        <v>90</v>
      </c>
      <c r="K160" s="151">
        <v>240</v>
      </c>
      <c r="L160" s="152">
        <v>4.3478260869565216E-2</v>
      </c>
      <c r="M160" s="151">
        <v>215</v>
      </c>
      <c r="N160" s="151">
        <v>265</v>
      </c>
      <c r="O160" s="152">
        <v>4.3478260869565216E-2</v>
      </c>
      <c r="P160" s="152">
        <v>8.6956521739130436E-3</v>
      </c>
      <c r="Q160" s="154">
        <v>25</v>
      </c>
      <c r="R160" s="151">
        <v>285</v>
      </c>
      <c r="S160" s="152">
        <v>0.14000000000000001</v>
      </c>
      <c r="T160" s="151">
        <v>260</v>
      </c>
      <c r="U160" s="151">
        <v>300</v>
      </c>
      <c r="V160" s="152">
        <v>0.14000000000000001</v>
      </c>
      <c r="W160" s="152">
        <v>2.8000000000000004E-2</v>
      </c>
      <c r="X160" s="154">
        <v>36</v>
      </c>
      <c r="Y160" s="151">
        <v>250</v>
      </c>
      <c r="Z160" s="152">
        <v>4.1666666666666664E-2</v>
      </c>
      <c r="AA160" s="151">
        <v>230</v>
      </c>
      <c r="AB160" s="151">
        <v>268</v>
      </c>
      <c r="AC160" s="152">
        <v>4.1666666666666664E-2</v>
      </c>
      <c r="AD160" s="152">
        <v>8.3333333333333332E-3</v>
      </c>
      <c r="AE160" s="154">
        <v>214</v>
      </c>
      <c r="AF160" s="151">
        <v>290</v>
      </c>
      <c r="AG160" s="152">
        <v>7.407407407407407E-2</v>
      </c>
      <c r="AH160" s="151">
        <v>265</v>
      </c>
      <c r="AI160" s="151">
        <v>340</v>
      </c>
      <c r="AJ160" s="152">
        <v>7.407407407407407E-2</v>
      </c>
      <c r="AK160" s="152">
        <v>1.4814814814814814E-2</v>
      </c>
      <c r="AL160" s="154">
        <v>119</v>
      </c>
      <c r="AM160" s="151">
        <v>370</v>
      </c>
      <c r="AN160" s="152">
        <v>5.7142857142857141E-2</v>
      </c>
      <c r="AO160" s="151">
        <v>340</v>
      </c>
      <c r="AP160" s="151">
        <v>390</v>
      </c>
      <c r="AQ160" s="152">
        <v>5.7142857142857141E-2</v>
      </c>
      <c r="AR160" s="152">
        <v>1.1428571428571429E-2</v>
      </c>
      <c r="AS160" s="218" t="s">
        <v>345</v>
      </c>
    </row>
    <row r="161" spans="2:45" ht="10.199999999999999" x14ac:dyDescent="0.2">
      <c r="B161" s="43" t="s">
        <v>5</v>
      </c>
      <c r="C161" s="154">
        <v>81</v>
      </c>
      <c r="D161" s="151">
        <v>195</v>
      </c>
      <c r="E161" s="152">
        <v>6.5573770491803282E-2</v>
      </c>
      <c r="F161" s="151">
        <v>150</v>
      </c>
      <c r="G161" s="151">
        <v>240</v>
      </c>
      <c r="H161" s="152">
        <v>6.5573770491803282E-2</v>
      </c>
      <c r="I161" s="152">
        <v>1.3114754098360656E-2</v>
      </c>
      <c r="J161" s="154">
        <v>395</v>
      </c>
      <c r="K161" s="151">
        <v>230</v>
      </c>
      <c r="L161" s="152">
        <v>0</v>
      </c>
      <c r="M161" s="151">
        <v>200</v>
      </c>
      <c r="N161" s="151">
        <v>260</v>
      </c>
      <c r="O161" s="152">
        <v>0</v>
      </c>
      <c r="P161" s="152">
        <v>0</v>
      </c>
      <c r="Q161" s="154">
        <v>74</v>
      </c>
      <c r="R161" s="151">
        <v>300</v>
      </c>
      <c r="S161" s="152">
        <v>0</v>
      </c>
      <c r="T161" s="151">
        <v>270</v>
      </c>
      <c r="U161" s="151">
        <v>340</v>
      </c>
      <c r="V161" s="152">
        <v>0</v>
      </c>
      <c r="W161" s="152">
        <v>0</v>
      </c>
      <c r="X161" s="154">
        <v>92</v>
      </c>
      <c r="Y161" s="151">
        <v>270</v>
      </c>
      <c r="Z161" s="152">
        <v>0</v>
      </c>
      <c r="AA161" s="151">
        <v>240</v>
      </c>
      <c r="AB161" s="151">
        <v>295</v>
      </c>
      <c r="AC161" s="152">
        <v>0</v>
      </c>
      <c r="AD161" s="152">
        <v>0</v>
      </c>
      <c r="AE161" s="154">
        <v>507</v>
      </c>
      <c r="AF161" s="151">
        <v>320</v>
      </c>
      <c r="AG161" s="152">
        <v>6.6666666666666666E-2</v>
      </c>
      <c r="AH161" s="151">
        <v>280</v>
      </c>
      <c r="AI161" s="151">
        <v>360</v>
      </c>
      <c r="AJ161" s="152">
        <v>6.6666666666666666E-2</v>
      </c>
      <c r="AK161" s="152">
        <v>1.3333333333333332E-2</v>
      </c>
      <c r="AL161" s="154">
        <v>158</v>
      </c>
      <c r="AM161" s="151">
        <v>390</v>
      </c>
      <c r="AN161" s="152">
        <v>0</v>
      </c>
      <c r="AO161" s="151">
        <v>360</v>
      </c>
      <c r="AP161" s="151">
        <v>420</v>
      </c>
      <c r="AQ161" s="152">
        <v>0</v>
      </c>
      <c r="AR161" s="152">
        <v>0</v>
      </c>
      <c r="AS161" s="218" t="s">
        <v>345</v>
      </c>
    </row>
    <row r="162" spans="2:45" ht="10.199999999999999" x14ac:dyDescent="0.2">
      <c r="B162" s="43" t="s">
        <v>6</v>
      </c>
      <c r="C162" s="154">
        <v>54</v>
      </c>
      <c r="D162" s="151">
        <v>175</v>
      </c>
      <c r="E162" s="152">
        <v>0</v>
      </c>
      <c r="F162" s="151">
        <v>155</v>
      </c>
      <c r="G162" s="151">
        <v>185</v>
      </c>
      <c r="H162" s="152">
        <v>0</v>
      </c>
      <c r="I162" s="152">
        <v>0</v>
      </c>
      <c r="J162" s="154">
        <v>335</v>
      </c>
      <c r="K162" s="151">
        <v>220</v>
      </c>
      <c r="L162" s="152">
        <v>2.3255813953488372E-2</v>
      </c>
      <c r="M162" s="151">
        <v>195</v>
      </c>
      <c r="N162" s="151">
        <v>250</v>
      </c>
      <c r="O162" s="152">
        <v>2.3255813953488372E-2</v>
      </c>
      <c r="P162" s="152">
        <v>4.6511627906976744E-3</v>
      </c>
      <c r="Q162" s="154">
        <v>86</v>
      </c>
      <c r="R162" s="151">
        <v>288</v>
      </c>
      <c r="S162" s="152">
        <v>2.8571428571428571E-2</v>
      </c>
      <c r="T162" s="151">
        <v>250</v>
      </c>
      <c r="U162" s="151">
        <v>330</v>
      </c>
      <c r="V162" s="152">
        <v>2.8571428571428571E-2</v>
      </c>
      <c r="W162" s="152">
        <v>5.7142857142857143E-3</v>
      </c>
      <c r="X162" s="154">
        <v>68</v>
      </c>
      <c r="Y162" s="151">
        <v>250</v>
      </c>
      <c r="Z162" s="152">
        <v>-3.8461538461538464E-2</v>
      </c>
      <c r="AA162" s="151">
        <v>225</v>
      </c>
      <c r="AB162" s="151">
        <v>288</v>
      </c>
      <c r="AC162" s="152">
        <v>-3.8461538461538464E-2</v>
      </c>
      <c r="AD162" s="152">
        <v>-7.6923076923076927E-3</v>
      </c>
      <c r="AE162" s="154">
        <v>593</v>
      </c>
      <c r="AF162" s="151">
        <v>300</v>
      </c>
      <c r="AG162" s="152">
        <v>3.4482758620689655E-2</v>
      </c>
      <c r="AH162" s="151">
        <v>270</v>
      </c>
      <c r="AI162" s="151">
        <v>345</v>
      </c>
      <c r="AJ162" s="152">
        <v>3.4482758620689655E-2</v>
      </c>
      <c r="AK162" s="152">
        <v>6.8965517241379309E-3</v>
      </c>
      <c r="AL162" s="154">
        <v>304</v>
      </c>
      <c r="AM162" s="151">
        <v>370</v>
      </c>
      <c r="AN162" s="152">
        <v>0</v>
      </c>
      <c r="AO162" s="151">
        <v>345</v>
      </c>
      <c r="AP162" s="151">
        <v>400</v>
      </c>
      <c r="AQ162" s="152">
        <v>0</v>
      </c>
      <c r="AR162" s="152">
        <v>0</v>
      </c>
      <c r="AS162" s="218" t="s">
        <v>345</v>
      </c>
    </row>
    <row r="163" spans="2:45" s="164" customFormat="1" ht="10.199999999999999" x14ac:dyDescent="0.2">
      <c r="B163" s="149" t="s">
        <v>37</v>
      </c>
      <c r="C163" s="154">
        <v>994</v>
      </c>
      <c r="D163" s="151">
        <v>160</v>
      </c>
      <c r="E163" s="152">
        <v>6.6666666666666666E-2</v>
      </c>
      <c r="F163" s="151">
        <v>140</v>
      </c>
      <c r="G163" s="151">
        <v>190</v>
      </c>
      <c r="H163" s="152">
        <v>6.6666666666666666E-2</v>
      </c>
      <c r="I163" s="152">
        <v>1.3333333333333332E-2</v>
      </c>
      <c r="J163" s="154">
        <v>3243</v>
      </c>
      <c r="K163" s="151">
        <v>220</v>
      </c>
      <c r="L163" s="152">
        <v>4.7619047619047616E-2</v>
      </c>
      <c r="M163" s="151">
        <v>190</v>
      </c>
      <c r="N163" s="151">
        <v>250</v>
      </c>
      <c r="O163" s="152">
        <v>4.7619047619047616E-2</v>
      </c>
      <c r="P163" s="152">
        <v>9.5238095238095229E-3</v>
      </c>
      <c r="Q163" s="154">
        <v>728</v>
      </c>
      <c r="R163" s="151">
        <v>290</v>
      </c>
      <c r="S163" s="152">
        <v>-1.6949152542372881E-2</v>
      </c>
      <c r="T163" s="151">
        <v>250</v>
      </c>
      <c r="U163" s="151">
        <v>335</v>
      </c>
      <c r="V163" s="152">
        <v>-1.6949152542372881E-2</v>
      </c>
      <c r="W163" s="152">
        <v>-3.3898305084745762E-3</v>
      </c>
      <c r="X163" s="154">
        <v>1149</v>
      </c>
      <c r="Y163" s="151">
        <v>240</v>
      </c>
      <c r="Z163" s="152">
        <v>4.3478260869565216E-2</v>
      </c>
      <c r="AA163" s="151">
        <v>200</v>
      </c>
      <c r="AB163" s="151">
        <v>270</v>
      </c>
      <c r="AC163" s="152">
        <v>4.3478260869565216E-2</v>
      </c>
      <c r="AD163" s="152">
        <v>8.6956521739130436E-3</v>
      </c>
      <c r="AE163" s="154">
        <v>6487</v>
      </c>
      <c r="AF163" s="151">
        <v>280</v>
      </c>
      <c r="AG163" s="152">
        <v>1.8181818181818181E-2</v>
      </c>
      <c r="AH163" s="151">
        <v>250</v>
      </c>
      <c r="AI163" s="151">
        <v>320</v>
      </c>
      <c r="AJ163" s="152">
        <v>1.8181818181818181E-2</v>
      </c>
      <c r="AK163" s="152">
        <v>3.6363636363636364E-3</v>
      </c>
      <c r="AL163" s="154">
        <v>2123</v>
      </c>
      <c r="AM163" s="151">
        <v>360</v>
      </c>
      <c r="AN163" s="152">
        <v>2.8571428571428571E-2</v>
      </c>
      <c r="AO163" s="151">
        <v>320</v>
      </c>
      <c r="AP163" s="151">
        <v>400</v>
      </c>
      <c r="AQ163" s="152">
        <v>2.8571428571428571E-2</v>
      </c>
      <c r="AR163" s="152">
        <v>5.7142857142857143E-3</v>
      </c>
    </row>
    <row r="164" spans="2:45" ht="10.199999999999999" x14ac:dyDescent="0.2">
      <c r="C164" s="154"/>
      <c r="D164" s="151"/>
      <c r="E164" s="152"/>
      <c r="F164" s="151"/>
      <c r="G164" s="151"/>
      <c r="H164" s="152"/>
      <c r="I164" s="152"/>
      <c r="J164" s="154"/>
      <c r="K164" s="151"/>
      <c r="L164" s="152"/>
      <c r="M164" s="151"/>
      <c r="N164" s="151"/>
      <c r="O164" s="152"/>
      <c r="P164" s="152"/>
      <c r="Q164" s="154"/>
      <c r="R164" s="151"/>
      <c r="S164" s="152"/>
      <c r="T164" s="151"/>
      <c r="U164" s="151"/>
      <c r="V164" s="152"/>
      <c r="W164" s="152"/>
      <c r="X164" s="154"/>
      <c r="Y164" s="151"/>
      <c r="Z164" s="152"/>
      <c r="AA164" s="151"/>
      <c r="AB164" s="151"/>
      <c r="AC164" s="152"/>
      <c r="AD164" s="152"/>
      <c r="AE164" s="154"/>
      <c r="AF164" s="151"/>
      <c r="AG164" s="152"/>
      <c r="AH164" s="151"/>
      <c r="AI164" s="151"/>
      <c r="AJ164" s="152"/>
      <c r="AK164" s="152"/>
      <c r="AL164" s="154"/>
      <c r="AM164" s="151"/>
      <c r="AN164" s="152"/>
      <c r="AO164" s="151"/>
      <c r="AP164" s="151"/>
      <c r="AQ164" s="152"/>
      <c r="AR164" s="152"/>
    </row>
  </sheetData>
  <hyperlinks>
    <hyperlink ref="K1" location="Contents!A1" display="Contents page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125" defaultRowHeight="11.4" outlineLevelCol="2" x14ac:dyDescent="0.2"/>
  <cols>
    <col min="1" max="1" width="27" style="226" customWidth="1"/>
    <col min="2" max="2" width="8.875" style="211" customWidth="1"/>
    <col min="3" max="4" width="8.875" style="226" customWidth="1"/>
    <col min="5" max="5" width="8.875" style="211" customWidth="1"/>
    <col min="6" max="7" width="8.875" style="226" customWidth="1"/>
    <col min="8" max="8" width="8.875" style="211" customWidth="1" outlineLevel="1" collapsed="1"/>
    <col min="9" max="10" width="8.875" style="226" customWidth="1" outlineLevel="2"/>
    <col min="11" max="11" width="8.875" style="211" customWidth="1"/>
    <col min="12" max="13" width="8.875" style="226" customWidth="1"/>
    <col min="14" max="14" width="8.875" style="211" customWidth="1" collapsed="1"/>
    <col min="15" max="16" width="8.875" style="226" customWidth="1"/>
    <col min="17" max="17" width="8.875" style="211" customWidth="1" outlineLevel="1" collapsed="1"/>
    <col min="18" max="19" width="8.875" style="226" customWidth="1" outlineLevel="2"/>
    <col min="20" max="20" width="9.125" style="226"/>
    <col min="21" max="21" width="15" style="226" customWidth="1"/>
    <col min="22" max="16384" width="9.125" style="226"/>
  </cols>
  <sheetData>
    <row r="1" spans="1:21" ht="32.25" customHeight="1" x14ac:dyDescent="0.2">
      <c r="A1" s="225" t="s">
        <v>407</v>
      </c>
      <c r="U1" s="223" t="s">
        <v>367</v>
      </c>
    </row>
    <row r="2" spans="1:21" ht="12" x14ac:dyDescent="0.25">
      <c r="A2" s="227"/>
      <c r="B2" s="292" t="s">
        <v>31</v>
      </c>
      <c r="C2" s="292"/>
      <c r="D2" s="292"/>
      <c r="E2" s="292" t="s">
        <v>32</v>
      </c>
      <c r="F2" s="292"/>
      <c r="G2" s="292"/>
      <c r="H2" s="292" t="s">
        <v>33</v>
      </c>
      <c r="I2" s="292"/>
      <c r="J2" s="292"/>
      <c r="K2" s="292" t="s">
        <v>34</v>
      </c>
      <c r="L2" s="292"/>
      <c r="M2" s="292"/>
      <c r="N2" s="292" t="s">
        <v>35</v>
      </c>
      <c r="O2" s="292"/>
      <c r="P2" s="292"/>
      <c r="Q2" s="292" t="s">
        <v>36</v>
      </c>
      <c r="R2" s="292"/>
      <c r="S2" s="292"/>
    </row>
    <row r="3" spans="1:21" x14ac:dyDescent="0.2">
      <c r="A3" s="228" t="s">
        <v>38</v>
      </c>
      <c r="B3" s="228" t="s">
        <v>7</v>
      </c>
      <c r="C3" s="228" t="s">
        <v>13</v>
      </c>
      <c r="D3" s="228" t="s">
        <v>130</v>
      </c>
      <c r="E3" s="228" t="s">
        <v>7</v>
      </c>
      <c r="F3" s="228" t="s">
        <v>13</v>
      </c>
      <c r="G3" s="228" t="s">
        <v>130</v>
      </c>
      <c r="H3" s="228" t="s">
        <v>7</v>
      </c>
      <c r="I3" s="228" t="s">
        <v>13</v>
      </c>
      <c r="J3" s="228" t="s">
        <v>130</v>
      </c>
      <c r="K3" s="228" t="s">
        <v>7</v>
      </c>
      <c r="L3" s="228" t="s">
        <v>13</v>
      </c>
      <c r="M3" s="228" t="s">
        <v>130</v>
      </c>
      <c r="N3" s="228" t="s">
        <v>7</v>
      </c>
      <c r="O3" s="228" t="s">
        <v>13</v>
      </c>
      <c r="P3" s="228" t="s">
        <v>130</v>
      </c>
      <c r="Q3" s="228" t="s">
        <v>7</v>
      </c>
      <c r="R3" s="228" t="s">
        <v>13</v>
      </c>
      <c r="S3" s="228" t="s">
        <v>130</v>
      </c>
    </row>
    <row r="4" spans="1:21" x14ac:dyDescent="0.2">
      <c r="A4" s="226" t="s">
        <v>78</v>
      </c>
      <c r="B4" s="282">
        <v>12</v>
      </c>
      <c r="C4" s="283">
        <v>180</v>
      </c>
      <c r="D4" s="284">
        <v>-5.2631578947368418E-2</v>
      </c>
      <c r="E4" s="282">
        <v>22</v>
      </c>
      <c r="F4" s="283">
        <v>220</v>
      </c>
      <c r="G4" s="284">
        <v>7.3170731707317069E-2</v>
      </c>
      <c r="H4" s="282">
        <v>8</v>
      </c>
      <c r="I4" s="283">
        <v>293</v>
      </c>
      <c r="J4" s="284" t="s">
        <v>41</v>
      </c>
      <c r="K4" s="282">
        <v>14</v>
      </c>
      <c r="L4" s="283">
        <v>270</v>
      </c>
      <c r="M4" s="284">
        <v>0.125</v>
      </c>
      <c r="N4" s="282">
        <v>78</v>
      </c>
      <c r="O4" s="283">
        <v>280</v>
      </c>
      <c r="P4" s="284">
        <v>7.6923076923076927E-2</v>
      </c>
      <c r="Q4" s="282">
        <v>16</v>
      </c>
      <c r="R4" s="283">
        <v>345</v>
      </c>
      <c r="S4" s="284">
        <v>0.18965517241379309</v>
      </c>
    </row>
    <row r="5" spans="1:21" x14ac:dyDescent="0.2">
      <c r="A5" s="226" t="s">
        <v>79</v>
      </c>
      <c r="B5" s="282" t="s">
        <v>41</v>
      </c>
      <c r="C5" s="283" t="s">
        <v>41</v>
      </c>
      <c r="D5" s="284" t="s">
        <v>41</v>
      </c>
      <c r="E5" s="282" t="s">
        <v>41</v>
      </c>
      <c r="F5" s="283" t="s">
        <v>41</v>
      </c>
      <c r="G5" s="284" t="s">
        <v>41</v>
      </c>
      <c r="H5" s="282" t="s">
        <v>41</v>
      </c>
      <c r="I5" s="283" t="s">
        <v>41</v>
      </c>
      <c r="J5" s="284" t="s">
        <v>41</v>
      </c>
      <c r="K5" s="282">
        <v>13</v>
      </c>
      <c r="L5" s="283">
        <v>240</v>
      </c>
      <c r="M5" s="284">
        <v>9.0909090909090912E-2</v>
      </c>
      <c r="N5" s="282">
        <v>27</v>
      </c>
      <c r="O5" s="283">
        <v>250</v>
      </c>
      <c r="P5" s="284">
        <v>0.13636363636363635</v>
      </c>
      <c r="Q5" s="282">
        <v>11</v>
      </c>
      <c r="R5" s="283">
        <v>330</v>
      </c>
      <c r="S5" s="284">
        <v>0.5714285714285714</v>
      </c>
    </row>
    <row r="6" spans="1:21" x14ac:dyDescent="0.2">
      <c r="A6" s="226" t="s">
        <v>84</v>
      </c>
      <c r="B6" s="282">
        <v>6</v>
      </c>
      <c r="C6" s="283">
        <v>135</v>
      </c>
      <c r="D6" s="284">
        <v>-0.24157303370786518</v>
      </c>
      <c r="E6" s="282">
        <v>18</v>
      </c>
      <c r="F6" s="283">
        <v>178</v>
      </c>
      <c r="G6" s="284">
        <v>-1.1111111111111112E-2</v>
      </c>
      <c r="H6" s="282">
        <v>5</v>
      </c>
      <c r="I6" s="283">
        <v>250</v>
      </c>
      <c r="J6" s="284">
        <v>0</v>
      </c>
      <c r="K6" s="282">
        <v>14</v>
      </c>
      <c r="L6" s="283">
        <v>213</v>
      </c>
      <c r="M6" s="284">
        <v>0.12105263157894737</v>
      </c>
      <c r="N6" s="282">
        <v>58</v>
      </c>
      <c r="O6" s="283">
        <v>240</v>
      </c>
      <c r="P6" s="284">
        <v>4.3478260869565216E-2</v>
      </c>
      <c r="Q6" s="282">
        <v>18</v>
      </c>
      <c r="R6" s="283">
        <v>300</v>
      </c>
      <c r="S6" s="284">
        <v>0</v>
      </c>
    </row>
    <row r="7" spans="1:21" x14ac:dyDescent="0.2">
      <c r="A7" s="226" t="s">
        <v>88</v>
      </c>
      <c r="B7" s="282">
        <v>174</v>
      </c>
      <c r="C7" s="283">
        <v>210</v>
      </c>
      <c r="D7" s="284">
        <v>0</v>
      </c>
      <c r="E7" s="282">
        <v>434</v>
      </c>
      <c r="F7" s="283">
        <v>280</v>
      </c>
      <c r="G7" s="284">
        <v>0</v>
      </c>
      <c r="H7" s="282">
        <v>132</v>
      </c>
      <c r="I7" s="283">
        <v>340</v>
      </c>
      <c r="J7" s="284">
        <v>3.6585365853658534E-2</v>
      </c>
      <c r="K7" s="282">
        <v>189</v>
      </c>
      <c r="L7" s="283">
        <v>290</v>
      </c>
      <c r="M7" s="284">
        <v>3.5714285714285712E-2</v>
      </c>
      <c r="N7" s="282">
        <v>889</v>
      </c>
      <c r="O7" s="283">
        <v>340</v>
      </c>
      <c r="P7" s="284">
        <v>3.0303030303030304E-2</v>
      </c>
      <c r="Q7" s="282">
        <v>305</v>
      </c>
      <c r="R7" s="283">
        <v>400</v>
      </c>
      <c r="S7" s="284">
        <v>0</v>
      </c>
    </row>
    <row r="8" spans="1:21" x14ac:dyDescent="0.2">
      <c r="A8" s="226" t="s">
        <v>111</v>
      </c>
      <c r="B8" s="282" t="s">
        <v>41</v>
      </c>
      <c r="C8" s="283" t="s">
        <v>41</v>
      </c>
      <c r="D8" s="284" t="s">
        <v>41</v>
      </c>
      <c r="E8" s="282" t="s">
        <v>41</v>
      </c>
      <c r="F8" s="283" t="s">
        <v>41</v>
      </c>
      <c r="G8" s="284" t="s">
        <v>41</v>
      </c>
      <c r="H8" s="282" t="s">
        <v>41</v>
      </c>
      <c r="I8" s="283" t="s">
        <v>41</v>
      </c>
      <c r="J8" s="284" t="s">
        <v>41</v>
      </c>
      <c r="K8" s="282">
        <v>12</v>
      </c>
      <c r="L8" s="283">
        <v>255</v>
      </c>
      <c r="M8" s="284">
        <v>0.02</v>
      </c>
      <c r="N8" s="282">
        <v>30</v>
      </c>
      <c r="O8" s="283">
        <v>300</v>
      </c>
      <c r="P8" s="284">
        <v>0.2</v>
      </c>
      <c r="Q8" s="282">
        <v>9</v>
      </c>
      <c r="R8" s="283">
        <v>350</v>
      </c>
      <c r="S8" s="284">
        <v>2.9411764705882353E-2</v>
      </c>
    </row>
    <row r="9" spans="1:21" x14ac:dyDescent="0.2">
      <c r="A9" s="226" t="s">
        <v>117</v>
      </c>
      <c r="B9" s="282" t="s">
        <v>41</v>
      </c>
      <c r="C9" s="283" t="s">
        <v>41</v>
      </c>
      <c r="D9" s="284" t="s">
        <v>41</v>
      </c>
      <c r="E9" s="282" t="s">
        <v>41</v>
      </c>
      <c r="F9" s="283" t="s">
        <v>41</v>
      </c>
      <c r="G9" s="284" t="s">
        <v>41</v>
      </c>
      <c r="H9" s="282" t="s">
        <v>41</v>
      </c>
      <c r="I9" s="283" t="s">
        <v>41</v>
      </c>
      <c r="J9" s="284" t="s">
        <v>41</v>
      </c>
      <c r="K9" s="282" t="s">
        <v>41</v>
      </c>
      <c r="L9" s="283" t="s">
        <v>41</v>
      </c>
      <c r="M9" s="284" t="s">
        <v>41</v>
      </c>
      <c r="N9" s="282">
        <v>5</v>
      </c>
      <c r="O9" s="283">
        <v>350</v>
      </c>
      <c r="P9" s="284" t="s">
        <v>41</v>
      </c>
      <c r="Q9" s="282" t="s">
        <v>41</v>
      </c>
      <c r="R9" s="283" t="s">
        <v>41</v>
      </c>
      <c r="S9" s="284" t="s">
        <v>41</v>
      </c>
    </row>
    <row r="10" spans="1:21" x14ac:dyDescent="0.2">
      <c r="A10" s="226" t="s">
        <v>119</v>
      </c>
      <c r="B10" s="282">
        <v>11</v>
      </c>
      <c r="C10" s="283">
        <v>130</v>
      </c>
      <c r="D10" s="284">
        <v>0</v>
      </c>
      <c r="E10" s="282">
        <v>11</v>
      </c>
      <c r="F10" s="283">
        <v>180</v>
      </c>
      <c r="G10" s="284">
        <v>-5.2631578947368418E-2</v>
      </c>
      <c r="H10" s="282" t="s">
        <v>41</v>
      </c>
      <c r="I10" s="283" t="s">
        <v>41</v>
      </c>
      <c r="J10" s="284" t="s">
        <v>41</v>
      </c>
      <c r="K10" s="282">
        <v>18</v>
      </c>
      <c r="L10" s="283">
        <v>210</v>
      </c>
      <c r="M10" s="284">
        <v>0.16666666666666666</v>
      </c>
      <c r="N10" s="282">
        <v>47</v>
      </c>
      <c r="O10" s="283">
        <v>240</v>
      </c>
      <c r="P10" s="284">
        <v>-0.04</v>
      </c>
      <c r="Q10" s="282">
        <v>13</v>
      </c>
      <c r="R10" s="283">
        <v>300</v>
      </c>
      <c r="S10" s="284">
        <v>0.15384615384615385</v>
      </c>
    </row>
    <row r="11" spans="1:21" x14ac:dyDescent="0.2">
      <c r="A11" s="226" t="s">
        <v>122</v>
      </c>
      <c r="B11" s="282" t="s">
        <v>41</v>
      </c>
      <c r="C11" s="283" t="s">
        <v>41</v>
      </c>
      <c r="D11" s="284" t="s">
        <v>41</v>
      </c>
      <c r="E11" s="282">
        <v>14</v>
      </c>
      <c r="F11" s="283">
        <v>340</v>
      </c>
      <c r="G11" s="284">
        <v>7.9365079365079361E-2</v>
      </c>
      <c r="H11" s="282">
        <v>6</v>
      </c>
      <c r="I11" s="283">
        <v>358</v>
      </c>
      <c r="J11" s="284">
        <v>-0.16744186046511628</v>
      </c>
      <c r="K11" s="282">
        <v>16</v>
      </c>
      <c r="L11" s="283">
        <v>345</v>
      </c>
      <c r="M11" s="284">
        <v>-1.4285714285714285E-2</v>
      </c>
      <c r="N11" s="282">
        <v>101</v>
      </c>
      <c r="O11" s="283">
        <v>410</v>
      </c>
      <c r="P11" s="284">
        <v>5.128205128205128E-2</v>
      </c>
      <c r="Q11" s="282">
        <v>74</v>
      </c>
      <c r="R11" s="283">
        <v>465</v>
      </c>
      <c r="S11" s="284">
        <v>-4.1237113402061855E-2</v>
      </c>
    </row>
    <row r="12" spans="1:21" x14ac:dyDescent="0.2">
      <c r="A12" s="226" t="s">
        <v>5</v>
      </c>
      <c r="B12" s="282">
        <v>22</v>
      </c>
      <c r="C12" s="283">
        <v>170</v>
      </c>
      <c r="D12" s="284">
        <v>-0.15</v>
      </c>
      <c r="E12" s="282">
        <v>108</v>
      </c>
      <c r="F12" s="283">
        <v>240</v>
      </c>
      <c r="G12" s="284">
        <v>0</v>
      </c>
      <c r="H12" s="282">
        <v>23</v>
      </c>
      <c r="I12" s="283">
        <v>300</v>
      </c>
      <c r="J12" s="284">
        <v>0</v>
      </c>
      <c r="K12" s="282">
        <v>26</v>
      </c>
      <c r="L12" s="283">
        <v>275</v>
      </c>
      <c r="M12" s="284">
        <v>8.6956521739130432E-2</v>
      </c>
      <c r="N12" s="282">
        <v>134</v>
      </c>
      <c r="O12" s="283">
        <v>320</v>
      </c>
      <c r="P12" s="284">
        <v>1.5873015873015872E-2</v>
      </c>
      <c r="Q12" s="282">
        <v>34</v>
      </c>
      <c r="R12" s="283">
        <v>390</v>
      </c>
      <c r="S12" s="284">
        <v>-2.5000000000000001E-2</v>
      </c>
    </row>
    <row r="13" spans="1:21" ht="12" x14ac:dyDescent="0.25">
      <c r="A13" s="230" t="s">
        <v>305</v>
      </c>
      <c r="B13" s="285">
        <v>230</v>
      </c>
      <c r="C13" s="286">
        <v>200</v>
      </c>
      <c r="D13" s="287">
        <v>0</v>
      </c>
      <c r="E13" s="285">
        <v>615</v>
      </c>
      <c r="F13" s="286">
        <v>270</v>
      </c>
      <c r="G13" s="287">
        <v>0</v>
      </c>
      <c r="H13" s="285">
        <v>177</v>
      </c>
      <c r="I13" s="286">
        <v>330</v>
      </c>
      <c r="J13" s="287">
        <v>3.125E-2</v>
      </c>
      <c r="K13" s="285">
        <v>302</v>
      </c>
      <c r="L13" s="286">
        <v>280</v>
      </c>
      <c r="M13" s="287">
        <v>3.7037037037037035E-2</v>
      </c>
      <c r="N13" s="285">
        <v>1369</v>
      </c>
      <c r="O13" s="286">
        <v>330</v>
      </c>
      <c r="P13" s="287">
        <v>4.7619047619047616E-2</v>
      </c>
      <c r="Q13" s="285">
        <v>481</v>
      </c>
      <c r="R13" s="286">
        <v>400</v>
      </c>
      <c r="S13" s="287">
        <v>0</v>
      </c>
    </row>
    <row r="14" spans="1:21" s="231" customFormat="1" ht="12" x14ac:dyDescent="0.25">
      <c r="A14" s="226" t="s">
        <v>65</v>
      </c>
      <c r="B14" s="282" t="s">
        <v>41</v>
      </c>
      <c r="C14" s="283" t="s">
        <v>41</v>
      </c>
      <c r="D14" s="284" t="s">
        <v>41</v>
      </c>
      <c r="E14" s="282">
        <v>9</v>
      </c>
      <c r="F14" s="283">
        <v>220</v>
      </c>
      <c r="G14" s="284">
        <v>0.13989637305699482</v>
      </c>
      <c r="H14" s="282" t="s">
        <v>41</v>
      </c>
      <c r="I14" s="283" t="s">
        <v>41</v>
      </c>
      <c r="J14" s="284" t="s">
        <v>41</v>
      </c>
      <c r="K14" s="282" t="s">
        <v>41</v>
      </c>
      <c r="L14" s="283" t="s">
        <v>41</v>
      </c>
      <c r="M14" s="284" t="s">
        <v>41</v>
      </c>
      <c r="N14" s="282">
        <v>34</v>
      </c>
      <c r="O14" s="283">
        <v>245</v>
      </c>
      <c r="P14" s="284">
        <v>-0.02</v>
      </c>
      <c r="Q14" s="282">
        <v>8</v>
      </c>
      <c r="R14" s="283">
        <v>310</v>
      </c>
      <c r="S14" s="284">
        <v>0.10714285714285714</v>
      </c>
    </row>
    <row r="15" spans="1:21" x14ac:dyDescent="0.2">
      <c r="A15" s="226" t="s">
        <v>0</v>
      </c>
      <c r="B15" s="282">
        <v>82</v>
      </c>
      <c r="C15" s="283">
        <v>165</v>
      </c>
      <c r="D15" s="284">
        <v>0</v>
      </c>
      <c r="E15" s="282">
        <v>161</v>
      </c>
      <c r="F15" s="283">
        <v>235</v>
      </c>
      <c r="G15" s="284">
        <v>4.4444444444444446E-2</v>
      </c>
      <c r="H15" s="282">
        <v>69</v>
      </c>
      <c r="I15" s="283">
        <v>290</v>
      </c>
      <c r="J15" s="284">
        <v>3.5714285714285712E-2</v>
      </c>
      <c r="K15" s="282">
        <v>140</v>
      </c>
      <c r="L15" s="283">
        <v>250</v>
      </c>
      <c r="M15" s="284">
        <v>2.0408163265306121E-2</v>
      </c>
      <c r="N15" s="282">
        <v>478</v>
      </c>
      <c r="O15" s="283">
        <v>280</v>
      </c>
      <c r="P15" s="284">
        <v>0</v>
      </c>
      <c r="Q15" s="282">
        <v>168</v>
      </c>
      <c r="R15" s="283">
        <v>350</v>
      </c>
      <c r="S15" s="284">
        <v>-2.7777777777777776E-2</v>
      </c>
    </row>
    <row r="16" spans="1:21" x14ac:dyDescent="0.2">
      <c r="A16" s="226" t="s">
        <v>85</v>
      </c>
      <c r="B16" s="282" t="s">
        <v>41</v>
      </c>
      <c r="C16" s="283" t="s">
        <v>41</v>
      </c>
      <c r="D16" s="284" t="s">
        <v>41</v>
      </c>
      <c r="E16" s="282">
        <v>6</v>
      </c>
      <c r="F16" s="283">
        <v>290</v>
      </c>
      <c r="G16" s="284">
        <v>5.4545454545454543E-2</v>
      </c>
      <c r="H16" s="282" t="s">
        <v>41</v>
      </c>
      <c r="I16" s="283" t="s">
        <v>41</v>
      </c>
      <c r="J16" s="284" t="s">
        <v>41</v>
      </c>
      <c r="K16" s="282" t="s">
        <v>41</v>
      </c>
      <c r="L16" s="283" t="s">
        <v>41</v>
      </c>
      <c r="M16" s="284" t="s">
        <v>41</v>
      </c>
      <c r="N16" s="282">
        <v>17</v>
      </c>
      <c r="O16" s="283">
        <v>350</v>
      </c>
      <c r="P16" s="284">
        <v>0.12903225806451613</v>
      </c>
      <c r="Q16" s="282">
        <v>13</v>
      </c>
      <c r="R16" s="283">
        <v>395</v>
      </c>
      <c r="S16" s="284">
        <v>6.7567567567567571E-2</v>
      </c>
    </row>
    <row r="17" spans="1:19" x14ac:dyDescent="0.2">
      <c r="A17" s="226" t="s">
        <v>90</v>
      </c>
      <c r="B17" s="282">
        <v>6</v>
      </c>
      <c r="C17" s="283">
        <v>238</v>
      </c>
      <c r="D17" s="284">
        <v>5.7777777777777775E-2</v>
      </c>
      <c r="E17" s="282">
        <v>5</v>
      </c>
      <c r="F17" s="283">
        <v>320</v>
      </c>
      <c r="G17" s="284">
        <v>0.23076923076923078</v>
      </c>
      <c r="H17" s="282" t="s">
        <v>41</v>
      </c>
      <c r="I17" s="283" t="s">
        <v>41</v>
      </c>
      <c r="J17" s="284" t="s">
        <v>41</v>
      </c>
      <c r="K17" s="282">
        <v>17</v>
      </c>
      <c r="L17" s="283">
        <v>310</v>
      </c>
      <c r="M17" s="284">
        <v>0.17870722433460076</v>
      </c>
      <c r="N17" s="282">
        <v>29</v>
      </c>
      <c r="O17" s="283">
        <v>350</v>
      </c>
      <c r="P17" s="284">
        <v>0.16666666666666666</v>
      </c>
      <c r="Q17" s="282" t="s">
        <v>41</v>
      </c>
      <c r="R17" s="283" t="s">
        <v>41</v>
      </c>
      <c r="S17" s="284" t="s">
        <v>41</v>
      </c>
    </row>
    <row r="18" spans="1:19" x14ac:dyDescent="0.2">
      <c r="A18" s="226" t="s">
        <v>91</v>
      </c>
      <c r="B18" s="282" t="s">
        <v>41</v>
      </c>
      <c r="C18" s="283" t="s">
        <v>41</v>
      </c>
      <c r="D18" s="284" t="s">
        <v>41</v>
      </c>
      <c r="E18" s="282" t="s">
        <v>41</v>
      </c>
      <c r="F18" s="283" t="s">
        <v>41</v>
      </c>
      <c r="G18" s="284" t="s">
        <v>41</v>
      </c>
      <c r="H18" s="282" t="s">
        <v>41</v>
      </c>
      <c r="I18" s="283" t="s">
        <v>41</v>
      </c>
      <c r="J18" s="284" t="s">
        <v>41</v>
      </c>
      <c r="K18" s="282" t="s">
        <v>41</v>
      </c>
      <c r="L18" s="283" t="s">
        <v>41</v>
      </c>
      <c r="M18" s="284" t="s">
        <v>41</v>
      </c>
      <c r="N18" s="282">
        <v>20</v>
      </c>
      <c r="O18" s="283">
        <v>185</v>
      </c>
      <c r="P18" s="284">
        <v>8.8235294117647065E-2</v>
      </c>
      <c r="Q18" s="282" t="s">
        <v>41</v>
      </c>
      <c r="R18" s="283" t="s">
        <v>41</v>
      </c>
      <c r="S18" s="284" t="s">
        <v>41</v>
      </c>
    </row>
    <row r="19" spans="1:19" x14ac:dyDescent="0.2">
      <c r="A19" s="226" t="s">
        <v>1</v>
      </c>
      <c r="B19" s="282">
        <v>12</v>
      </c>
      <c r="C19" s="283">
        <v>175</v>
      </c>
      <c r="D19" s="284">
        <v>0.20689655172413793</v>
      </c>
      <c r="E19" s="282">
        <v>41</v>
      </c>
      <c r="F19" s="283">
        <v>215</v>
      </c>
      <c r="G19" s="284">
        <v>-2.2727272727272728E-2</v>
      </c>
      <c r="H19" s="282">
        <v>13</v>
      </c>
      <c r="I19" s="283">
        <v>290</v>
      </c>
      <c r="J19" s="284">
        <v>-1.6949152542372881E-2</v>
      </c>
      <c r="K19" s="282">
        <v>13</v>
      </c>
      <c r="L19" s="283">
        <v>200</v>
      </c>
      <c r="M19" s="284">
        <v>6.3829787234042548E-2</v>
      </c>
      <c r="N19" s="282">
        <v>98</v>
      </c>
      <c r="O19" s="283">
        <v>250</v>
      </c>
      <c r="P19" s="284">
        <v>-5.6603773584905662E-2</v>
      </c>
      <c r="Q19" s="282">
        <v>24</v>
      </c>
      <c r="R19" s="283">
        <v>340</v>
      </c>
      <c r="S19" s="284">
        <v>-5.027932960893855E-2</v>
      </c>
    </row>
    <row r="20" spans="1:19" x14ac:dyDescent="0.2">
      <c r="A20" s="226" t="s">
        <v>108</v>
      </c>
      <c r="B20" s="282" t="s">
        <v>41</v>
      </c>
      <c r="C20" s="283" t="s">
        <v>41</v>
      </c>
      <c r="D20" s="284" t="s">
        <v>41</v>
      </c>
      <c r="E20" s="282">
        <v>14</v>
      </c>
      <c r="F20" s="283">
        <v>240</v>
      </c>
      <c r="G20" s="284">
        <v>4.3478260869565216E-2</v>
      </c>
      <c r="H20" s="282">
        <v>10</v>
      </c>
      <c r="I20" s="283">
        <v>303</v>
      </c>
      <c r="J20" s="284">
        <v>0.21199999999999999</v>
      </c>
      <c r="K20" s="282">
        <v>5</v>
      </c>
      <c r="L20" s="283">
        <v>240</v>
      </c>
      <c r="M20" s="284">
        <v>-0.04</v>
      </c>
      <c r="N20" s="282">
        <v>56</v>
      </c>
      <c r="O20" s="283">
        <v>300</v>
      </c>
      <c r="P20" s="284">
        <v>0</v>
      </c>
      <c r="Q20" s="282">
        <v>28</v>
      </c>
      <c r="R20" s="283">
        <v>350</v>
      </c>
      <c r="S20" s="284">
        <v>2.9411764705882353E-2</v>
      </c>
    </row>
    <row r="21" spans="1:19" x14ac:dyDescent="0.2">
      <c r="A21" s="226" t="s">
        <v>114</v>
      </c>
      <c r="B21" s="282" t="s">
        <v>41</v>
      </c>
      <c r="C21" s="283" t="s">
        <v>41</v>
      </c>
      <c r="D21" s="284" t="s">
        <v>41</v>
      </c>
      <c r="E21" s="282">
        <v>14</v>
      </c>
      <c r="F21" s="283">
        <v>163</v>
      </c>
      <c r="G21" s="284">
        <v>8.666666666666667E-2</v>
      </c>
      <c r="H21" s="282" t="s">
        <v>41</v>
      </c>
      <c r="I21" s="283" t="s">
        <v>41</v>
      </c>
      <c r="J21" s="284" t="s">
        <v>41</v>
      </c>
      <c r="K21" s="282">
        <v>6</v>
      </c>
      <c r="L21" s="283">
        <v>200</v>
      </c>
      <c r="M21" s="284">
        <v>0.1111111111111111</v>
      </c>
      <c r="N21" s="282">
        <v>24</v>
      </c>
      <c r="O21" s="283">
        <v>205</v>
      </c>
      <c r="P21" s="284">
        <v>-6.8181818181818177E-2</v>
      </c>
      <c r="Q21" s="282">
        <v>6</v>
      </c>
      <c r="R21" s="283">
        <v>310</v>
      </c>
      <c r="S21" s="284">
        <v>0.24</v>
      </c>
    </row>
    <row r="22" spans="1:19" x14ac:dyDescent="0.2">
      <c r="A22" s="226" t="s">
        <v>116</v>
      </c>
      <c r="B22" s="282" t="s">
        <v>41</v>
      </c>
      <c r="C22" s="283" t="s">
        <v>41</v>
      </c>
      <c r="D22" s="284" t="s">
        <v>41</v>
      </c>
      <c r="E22" s="282" t="s">
        <v>41</v>
      </c>
      <c r="F22" s="283" t="s">
        <v>41</v>
      </c>
      <c r="G22" s="284" t="s">
        <v>41</v>
      </c>
      <c r="H22" s="282" t="s">
        <v>41</v>
      </c>
      <c r="I22" s="283" t="s">
        <v>41</v>
      </c>
      <c r="J22" s="284" t="s">
        <v>41</v>
      </c>
      <c r="K22" s="282" t="s">
        <v>41</v>
      </c>
      <c r="L22" s="283" t="s">
        <v>41</v>
      </c>
      <c r="M22" s="284" t="s">
        <v>41</v>
      </c>
      <c r="N22" s="282">
        <v>8</v>
      </c>
      <c r="O22" s="283">
        <v>228</v>
      </c>
      <c r="P22" s="284">
        <v>-8.6956521739130436E-3</v>
      </c>
      <c r="Q22" s="282" t="s">
        <v>41</v>
      </c>
      <c r="R22" s="283" t="s">
        <v>41</v>
      </c>
      <c r="S22" s="284" t="s">
        <v>41</v>
      </c>
    </row>
    <row r="23" spans="1:19" x14ac:dyDescent="0.2">
      <c r="A23" s="226" t="s">
        <v>125</v>
      </c>
      <c r="B23" s="282" t="s">
        <v>41</v>
      </c>
      <c r="C23" s="283" t="s">
        <v>41</v>
      </c>
      <c r="D23" s="284" t="s">
        <v>41</v>
      </c>
      <c r="E23" s="282" t="s">
        <v>41</v>
      </c>
      <c r="F23" s="283" t="s">
        <v>41</v>
      </c>
      <c r="G23" s="284" t="s">
        <v>41</v>
      </c>
      <c r="H23" s="282" t="s">
        <v>41</v>
      </c>
      <c r="I23" s="283" t="s">
        <v>41</v>
      </c>
      <c r="J23" s="284" t="s">
        <v>41</v>
      </c>
      <c r="K23" s="282" t="s">
        <v>41</v>
      </c>
      <c r="L23" s="283" t="s">
        <v>41</v>
      </c>
      <c r="M23" s="284" t="s">
        <v>41</v>
      </c>
      <c r="N23" s="282" t="s">
        <v>41</v>
      </c>
      <c r="O23" s="283" t="s">
        <v>41</v>
      </c>
      <c r="P23" s="284" t="s">
        <v>41</v>
      </c>
      <c r="Q23" s="282" t="s">
        <v>41</v>
      </c>
      <c r="R23" s="283" t="s">
        <v>41</v>
      </c>
      <c r="S23" s="284" t="s">
        <v>41</v>
      </c>
    </row>
    <row r="24" spans="1:19" x14ac:dyDescent="0.2">
      <c r="A24" s="226" t="s">
        <v>129</v>
      </c>
      <c r="B24" s="282" t="s">
        <v>41</v>
      </c>
      <c r="C24" s="283" t="s">
        <v>41</v>
      </c>
      <c r="D24" s="284" t="s">
        <v>41</v>
      </c>
      <c r="E24" s="282" t="s">
        <v>41</v>
      </c>
      <c r="F24" s="283" t="s">
        <v>41</v>
      </c>
      <c r="G24" s="284" t="s">
        <v>41</v>
      </c>
      <c r="H24" s="282" t="s">
        <v>41</v>
      </c>
      <c r="I24" s="283" t="s">
        <v>41</v>
      </c>
      <c r="J24" s="284" t="s">
        <v>41</v>
      </c>
      <c r="K24" s="282">
        <v>5</v>
      </c>
      <c r="L24" s="283">
        <v>150</v>
      </c>
      <c r="M24" s="284">
        <v>-3.2258064516129031E-2</v>
      </c>
      <c r="N24" s="282">
        <v>19</v>
      </c>
      <c r="O24" s="283">
        <v>180</v>
      </c>
      <c r="P24" s="284">
        <v>5.8823529411764705E-2</v>
      </c>
      <c r="Q24" s="282" t="s">
        <v>41</v>
      </c>
      <c r="R24" s="283" t="s">
        <v>41</v>
      </c>
      <c r="S24" s="284" t="s">
        <v>41</v>
      </c>
    </row>
    <row r="25" spans="1:19" ht="12" x14ac:dyDescent="0.25">
      <c r="A25" s="230" t="s">
        <v>306</v>
      </c>
      <c r="B25" s="282">
        <v>115</v>
      </c>
      <c r="C25" s="283">
        <v>165</v>
      </c>
      <c r="D25" s="284">
        <v>6.4516129032258063E-2</v>
      </c>
      <c r="E25" s="282">
        <v>255</v>
      </c>
      <c r="F25" s="283">
        <v>230</v>
      </c>
      <c r="G25" s="284">
        <v>3.6036036036036036E-2</v>
      </c>
      <c r="H25" s="282">
        <v>97</v>
      </c>
      <c r="I25" s="283">
        <v>290</v>
      </c>
      <c r="J25" s="284">
        <v>3.5714285714285712E-2</v>
      </c>
      <c r="K25" s="282">
        <v>196</v>
      </c>
      <c r="L25" s="283">
        <v>240</v>
      </c>
      <c r="M25" s="284">
        <v>0</v>
      </c>
      <c r="N25" s="282">
        <v>785</v>
      </c>
      <c r="O25" s="283">
        <v>280</v>
      </c>
      <c r="P25" s="284">
        <v>1.8181818181818181E-2</v>
      </c>
      <c r="Q25" s="282">
        <v>256</v>
      </c>
      <c r="R25" s="283">
        <v>350</v>
      </c>
      <c r="S25" s="284">
        <v>0</v>
      </c>
    </row>
    <row r="26" spans="1:19" s="231" customFormat="1" ht="12" x14ac:dyDescent="0.25">
      <c r="A26" s="226" t="s">
        <v>73</v>
      </c>
      <c r="B26" s="282" t="s">
        <v>41</v>
      </c>
      <c r="C26" s="283" t="s">
        <v>41</v>
      </c>
      <c r="D26" s="284" t="s">
        <v>41</v>
      </c>
      <c r="E26" s="282" t="s">
        <v>41</v>
      </c>
      <c r="F26" s="283" t="s">
        <v>41</v>
      </c>
      <c r="G26" s="284" t="s">
        <v>41</v>
      </c>
      <c r="H26" s="282" t="s">
        <v>41</v>
      </c>
      <c r="I26" s="283" t="s">
        <v>41</v>
      </c>
      <c r="J26" s="284" t="s">
        <v>41</v>
      </c>
      <c r="K26" s="282" t="s">
        <v>41</v>
      </c>
      <c r="L26" s="283" t="s">
        <v>41</v>
      </c>
      <c r="M26" s="284" t="s">
        <v>41</v>
      </c>
      <c r="N26" s="282">
        <v>5</v>
      </c>
      <c r="O26" s="283">
        <v>200</v>
      </c>
      <c r="P26" s="284">
        <v>2.564102564102564E-2</v>
      </c>
      <c r="Q26" s="282" t="s">
        <v>41</v>
      </c>
      <c r="R26" s="283" t="s">
        <v>41</v>
      </c>
      <c r="S26" s="284" t="s">
        <v>41</v>
      </c>
    </row>
    <row r="27" spans="1:19" x14ac:dyDescent="0.2">
      <c r="A27" s="226" t="s">
        <v>74</v>
      </c>
      <c r="B27" s="282">
        <v>11</v>
      </c>
      <c r="C27" s="283">
        <v>145</v>
      </c>
      <c r="D27" s="284">
        <v>7.407407407407407E-2</v>
      </c>
      <c r="E27" s="282">
        <v>56</v>
      </c>
      <c r="F27" s="283">
        <v>205</v>
      </c>
      <c r="G27" s="284">
        <v>-2.3809523809523808E-2</v>
      </c>
      <c r="H27" s="282">
        <v>7</v>
      </c>
      <c r="I27" s="283">
        <v>285</v>
      </c>
      <c r="J27" s="284">
        <v>1.7857142857142856E-2</v>
      </c>
      <c r="K27" s="282">
        <v>16</v>
      </c>
      <c r="L27" s="283">
        <v>270</v>
      </c>
      <c r="M27" s="284">
        <v>0.2</v>
      </c>
      <c r="N27" s="282">
        <v>71</v>
      </c>
      <c r="O27" s="283">
        <v>285</v>
      </c>
      <c r="P27" s="284">
        <v>5.5555555555555552E-2</v>
      </c>
      <c r="Q27" s="282">
        <v>20</v>
      </c>
      <c r="R27" s="283">
        <v>380</v>
      </c>
      <c r="S27" s="284">
        <v>2.7027027027027029E-2</v>
      </c>
    </row>
    <row r="28" spans="1:19" x14ac:dyDescent="0.2">
      <c r="A28" s="226" t="s">
        <v>77</v>
      </c>
      <c r="B28" s="282" t="s">
        <v>41</v>
      </c>
      <c r="C28" s="283" t="s">
        <v>41</v>
      </c>
      <c r="D28" s="284" t="s">
        <v>41</v>
      </c>
      <c r="E28" s="282">
        <v>13</v>
      </c>
      <c r="F28" s="283">
        <v>210</v>
      </c>
      <c r="G28" s="284">
        <v>8.8082901554404139E-2</v>
      </c>
      <c r="H28" s="282" t="s">
        <v>41</v>
      </c>
      <c r="I28" s="283" t="s">
        <v>41</v>
      </c>
      <c r="J28" s="284" t="s">
        <v>41</v>
      </c>
      <c r="K28" s="282">
        <v>10</v>
      </c>
      <c r="L28" s="283">
        <v>185</v>
      </c>
      <c r="M28" s="284">
        <v>-0.13145539906103287</v>
      </c>
      <c r="N28" s="282">
        <v>33</v>
      </c>
      <c r="O28" s="283">
        <v>250</v>
      </c>
      <c r="P28" s="284">
        <v>4.1666666666666664E-2</v>
      </c>
      <c r="Q28" s="282">
        <v>6</v>
      </c>
      <c r="R28" s="283">
        <v>278</v>
      </c>
      <c r="S28" s="284">
        <v>-7.1428571428571426E-3</v>
      </c>
    </row>
    <row r="29" spans="1:19" x14ac:dyDescent="0.2">
      <c r="A29" s="226" t="s">
        <v>82</v>
      </c>
      <c r="B29" s="282" t="s">
        <v>41</v>
      </c>
      <c r="C29" s="283" t="s">
        <v>41</v>
      </c>
      <c r="D29" s="284" t="s">
        <v>41</v>
      </c>
      <c r="E29" s="282">
        <v>5</v>
      </c>
      <c r="F29" s="283">
        <v>155</v>
      </c>
      <c r="G29" s="284">
        <v>-0.10404624277456648</v>
      </c>
      <c r="H29" s="282" t="s">
        <v>41</v>
      </c>
      <c r="I29" s="283" t="s">
        <v>41</v>
      </c>
      <c r="J29" s="284" t="s">
        <v>41</v>
      </c>
      <c r="K29" s="282">
        <v>9</v>
      </c>
      <c r="L29" s="283">
        <v>180</v>
      </c>
      <c r="M29" s="284">
        <v>-2.7027027027027029E-2</v>
      </c>
      <c r="N29" s="282">
        <v>31</v>
      </c>
      <c r="O29" s="283">
        <v>190</v>
      </c>
      <c r="P29" s="284">
        <v>-9.5238095238095233E-2</v>
      </c>
      <c r="Q29" s="282" t="s">
        <v>41</v>
      </c>
      <c r="R29" s="283" t="s">
        <v>41</v>
      </c>
      <c r="S29" s="284" t="s">
        <v>41</v>
      </c>
    </row>
    <row r="30" spans="1:19" x14ac:dyDescent="0.2">
      <c r="A30" s="226" t="s">
        <v>86</v>
      </c>
      <c r="B30" s="282">
        <v>29</v>
      </c>
      <c r="C30" s="283">
        <v>180</v>
      </c>
      <c r="D30" s="284">
        <v>5.8823529411764705E-2</v>
      </c>
      <c r="E30" s="282">
        <v>202</v>
      </c>
      <c r="F30" s="283">
        <v>240</v>
      </c>
      <c r="G30" s="284">
        <v>0</v>
      </c>
      <c r="H30" s="282">
        <v>52</v>
      </c>
      <c r="I30" s="283">
        <v>280</v>
      </c>
      <c r="J30" s="284">
        <v>-9.6774193548387094E-2</v>
      </c>
      <c r="K30" s="282">
        <v>107</v>
      </c>
      <c r="L30" s="283">
        <v>250</v>
      </c>
      <c r="M30" s="284">
        <v>0</v>
      </c>
      <c r="N30" s="282">
        <v>449</v>
      </c>
      <c r="O30" s="283">
        <v>290</v>
      </c>
      <c r="P30" s="284">
        <v>-1.6949152542372881E-2</v>
      </c>
      <c r="Q30" s="282">
        <v>192</v>
      </c>
      <c r="R30" s="283">
        <v>330</v>
      </c>
      <c r="S30" s="284">
        <v>-1.4925373134328358E-2</v>
      </c>
    </row>
    <row r="31" spans="1:19" x14ac:dyDescent="0.2">
      <c r="A31" s="226" t="s">
        <v>98</v>
      </c>
      <c r="B31" s="282" t="s">
        <v>41</v>
      </c>
      <c r="C31" s="283" t="s">
        <v>41</v>
      </c>
      <c r="D31" s="284" t="s">
        <v>41</v>
      </c>
      <c r="E31" s="282" t="s">
        <v>41</v>
      </c>
      <c r="F31" s="283" t="s">
        <v>41</v>
      </c>
      <c r="G31" s="284" t="s">
        <v>41</v>
      </c>
      <c r="H31" s="282" t="s">
        <v>41</v>
      </c>
      <c r="I31" s="283" t="s">
        <v>41</v>
      </c>
      <c r="J31" s="284" t="s">
        <v>41</v>
      </c>
      <c r="K31" s="282" t="s">
        <v>41</v>
      </c>
      <c r="L31" s="283" t="s">
        <v>41</v>
      </c>
      <c r="M31" s="284" t="s">
        <v>41</v>
      </c>
      <c r="N31" s="282">
        <v>8</v>
      </c>
      <c r="O31" s="283">
        <v>200</v>
      </c>
      <c r="P31" s="284">
        <v>0.14285714285714285</v>
      </c>
      <c r="Q31" s="282" t="s">
        <v>41</v>
      </c>
      <c r="R31" s="283" t="s">
        <v>41</v>
      </c>
      <c r="S31" s="284" t="s">
        <v>41</v>
      </c>
    </row>
    <row r="32" spans="1:19" x14ac:dyDescent="0.2">
      <c r="A32" s="226" t="s">
        <v>99</v>
      </c>
      <c r="B32" s="282" t="s">
        <v>41</v>
      </c>
      <c r="C32" s="283" t="s">
        <v>41</v>
      </c>
      <c r="D32" s="284" t="s">
        <v>41</v>
      </c>
      <c r="E32" s="282">
        <v>27</v>
      </c>
      <c r="F32" s="283">
        <v>295</v>
      </c>
      <c r="G32" s="284">
        <v>-1.6666666666666666E-2</v>
      </c>
      <c r="H32" s="282">
        <v>22</v>
      </c>
      <c r="I32" s="283">
        <v>355</v>
      </c>
      <c r="J32" s="284">
        <v>-4.0540540540540543E-2</v>
      </c>
      <c r="K32" s="282">
        <v>20</v>
      </c>
      <c r="L32" s="283">
        <v>320</v>
      </c>
      <c r="M32" s="284">
        <v>8.4745762711864403E-2</v>
      </c>
      <c r="N32" s="282">
        <v>87</v>
      </c>
      <c r="O32" s="283">
        <v>360</v>
      </c>
      <c r="P32" s="284">
        <v>2.8571428571428571E-2</v>
      </c>
      <c r="Q32" s="282">
        <v>32</v>
      </c>
      <c r="R32" s="283">
        <v>440</v>
      </c>
      <c r="S32" s="284">
        <v>-2.2222222222222223E-2</v>
      </c>
    </row>
    <row r="33" spans="1:19" x14ac:dyDescent="0.2">
      <c r="A33" s="226" t="s">
        <v>2</v>
      </c>
      <c r="B33" s="282">
        <v>24</v>
      </c>
      <c r="C33" s="283">
        <v>160</v>
      </c>
      <c r="D33" s="284">
        <v>6.6666666666666666E-2</v>
      </c>
      <c r="E33" s="282">
        <v>88</v>
      </c>
      <c r="F33" s="283">
        <v>200</v>
      </c>
      <c r="G33" s="284">
        <v>0</v>
      </c>
      <c r="H33" s="282">
        <v>15</v>
      </c>
      <c r="I33" s="283">
        <v>260</v>
      </c>
      <c r="J33" s="284">
        <v>-3.7037037037037035E-2</v>
      </c>
      <c r="K33" s="282">
        <v>35</v>
      </c>
      <c r="L33" s="283">
        <v>230</v>
      </c>
      <c r="M33" s="284">
        <v>-4.1666666666666664E-2</v>
      </c>
      <c r="N33" s="282">
        <v>210</v>
      </c>
      <c r="O33" s="283">
        <v>285</v>
      </c>
      <c r="P33" s="284">
        <v>7.5471698113207544E-2</v>
      </c>
      <c r="Q33" s="282">
        <v>63</v>
      </c>
      <c r="R33" s="283">
        <v>330</v>
      </c>
      <c r="S33" s="284">
        <v>0</v>
      </c>
    </row>
    <row r="34" spans="1:19" x14ac:dyDescent="0.2">
      <c r="A34" s="226" t="s">
        <v>110</v>
      </c>
      <c r="B34" s="282" t="s">
        <v>41</v>
      </c>
      <c r="C34" s="283" t="s">
        <v>41</v>
      </c>
      <c r="D34" s="284" t="s">
        <v>41</v>
      </c>
      <c r="E34" s="282">
        <v>7</v>
      </c>
      <c r="F34" s="283">
        <v>270</v>
      </c>
      <c r="G34" s="284">
        <v>-3.5714285714285712E-2</v>
      </c>
      <c r="H34" s="282" t="s">
        <v>41</v>
      </c>
      <c r="I34" s="283" t="s">
        <v>41</v>
      </c>
      <c r="J34" s="284" t="s">
        <v>41</v>
      </c>
      <c r="K34" s="282">
        <v>18</v>
      </c>
      <c r="L34" s="283">
        <v>280</v>
      </c>
      <c r="M34" s="284">
        <v>-6.0402684563758392E-2</v>
      </c>
      <c r="N34" s="282">
        <v>44</v>
      </c>
      <c r="O34" s="283">
        <v>320</v>
      </c>
      <c r="P34" s="284">
        <v>3.2258064516129031E-2</v>
      </c>
      <c r="Q34" s="282">
        <v>13</v>
      </c>
      <c r="R34" s="283">
        <v>370</v>
      </c>
      <c r="S34" s="284">
        <v>-8.6419753086419748E-2</v>
      </c>
    </row>
    <row r="35" spans="1:19" x14ac:dyDescent="0.2">
      <c r="A35" s="226" t="s">
        <v>3</v>
      </c>
      <c r="B35" s="282">
        <v>13</v>
      </c>
      <c r="C35" s="283">
        <v>140</v>
      </c>
      <c r="D35" s="284">
        <v>3.7037037037037035E-2</v>
      </c>
      <c r="E35" s="282">
        <v>33</v>
      </c>
      <c r="F35" s="283">
        <v>220</v>
      </c>
      <c r="G35" s="284">
        <v>2.3255813953488372E-2</v>
      </c>
      <c r="H35" s="282" t="s">
        <v>41</v>
      </c>
      <c r="I35" s="283" t="s">
        <v>41</v>
      </c>
      <c r="J35" s="284" t="s">
        <v>41</v>
      </c>
      <c r="K35" s="282">
        <v>5</v>
      </c>
      <c r="L35" s="283">
        <v>225</v>
      </c>
      <c r="M35" s="284">
        <v>0.125</v>
      </c>
      <c r="N35" s="282">
        <v>52</v>
      </c>
      <c r="O35" s="283">
        <v>265</v>
      </c>
      <c r="P35" s="284">
        <v>0.06</v>
      </c>
      <c r="Q35" s="282">
        <v>7</v>
      </c>
      <c r="R35" s="283">
        <v>300</v>
      </c>
      <c r="S35" s="284">
        <v>0</v>
      </c>
    </row>
    <row r="36" spans="1:19" ht="12" x14ac:dyDescent="0.25">
      <c r="A36" s="230" t="s">
        <v>307</v>
      </c>
      <c r="B36" s="285">
        <v>91</v>
      </c>
      <c r="C36" s="286">
        <v>160</v>
      </c>
      <c r="D36" s="287">
        <v>3.2258064516129031E-2</v>
      </c>
      <c r="E36" s="285">
        <v>432</v>
      </c>
      <c r="F36" s="286">
        <v>230</v>
      </c>
      <c r="G36" s="287">
        <v>2.2222222222222223E-2</v>
      </c>
      <c r="H36" s="285">
        <v>101</v>
      </c>
      <c r="I36" s="286">
        <v>300</v>
      </c>
      <c r="J36" s="287">
        <v>-1.6393442622950821E-2</v>
      </c>
      <c r="K36" s="285">
        <v>223</v>
      </c>
      <c r="L36" s="286">
        <v>250</v>
      </c>
      <c r="M36" s="287">
        <v>8.0645161290322578E-3</v>
      </c>
      <c r="N36" s="285">
        <v>990</v>
      </c>
      <c r="O36" s="286">
        <v>290</v>
      </c>
      <c r="P36" s="287">
        <v>1.7543859649122806E-2</v>
      </c>
      <c r="Q36" s="285">
        <v>337</v>
      </c>
      <c r="R36" s="286">
        <v>340</v>
      </c>
      <c r="S36" s="287">
        <v>0</v>
      </c>
    </row>
    <row r="37" spans="1:19" s="231" customFormat="1" ht="12" x14ac:dyDescent="0.25">
      <c r="A37" s="226" t="s">
        <v>64</v>
      </c>
      <c r="B37" s="282">
        <v>6</v>
      </c>
      <c r="C37" s="283">
        <v>180</v>
      </c>
      <c r="D37" s="284" t="s">
        <v>41</v>
      </c>
      <c r="E37" s="282">
        <v>11</v>
      </c>
      <c r="F37" s="283">
        <v>180</v>
      </c>
      <c r="G37" s="284">
        <v>-0.1</v>
      </c>
      <c r="H37" s="282" t="s">
        <v>41</v>
      </c>
      <c r="I37" s="283" t="s">
        <v>41</v>
      </c>
      <c r="J37" s="284" t="s">
        <v>41</v>
      </c>
      <c r="K37" s="282">
        <v>6</v>
      </c>
      <c r="L37" s="283">
        <v>238</v>
      </c>
      <c r="M37" s="284">
        <v>0.13333333333333333</v>
      </c>
      <c r="N37" s="282">
        <v>38</v>
      </c>
      <c r="O37" s="283">
        <v>293</v>
      </c>
      <c r="P37" s="284">
        <v>8.5185185185185183E-2</v>
      </c>
      <c r="Q37" s="282">
        <v>7</v>
      </c>
      <c r="R37" s="283">
        <v>325</v>
      </c>
      <c r="S37" s="284">
        <v>-7.1428571428571425E-2</v>
      </c>
    </row>
    <row r="38" spans="1:19" x14ac:dyDescent="0.2">
      <c r="A38" s="226" t="s">
        <v>70</v>
      </c>
      <c r="B38" s="282">
        <v>11</v>
      </c>
      <c r="C38" s="283">
        <v>150</v>
      </c>
      <c r="D38" s="284">
        <v>0</v>
      </c>
      <c r="E38" s="282">
        <v>27</v>
      </c>
      <c r="F38" s="283">
        <v>195</v>
      </c>
      <c r="G38" s="284">
        <v>8.3333333333333329E-2</v>
      </c>
      <c r="H38" s="282" t="s">
        <v>41</v>
      </c>
      <c r="I38" s="283" t="s">
        <v>41</v>
      </c>
      <c r="J38" s="284" t="s">
        <v>41</v>
      </c>
      <c r="K38" s="282">
        <v>11</v>
      </c>
      <c r="L38" s="283">
        <v>225</v>
      </c>
      <c r="M38" s="284">
        <v>0</v>
      </c>
      <c r="N38" s="282">
        <v>53</v>
      </c>
      <c r="O38" s="283">
        <v>250</v>
      </c>
      <c r="P38" s="284">
        <v>-3.1007751937984496E-2</v>
      </c>
      <c r="Q38" s="282">
        <v>9</v>
      </c>
      <c r="R38" s="283">
        <v>300</v>
      </c>
      <c r="S38" s="284">
        <v>2.3890784982935155E-2</v>
      </c>
    </row>
    <row r="39" spans="1:19" x14ac:dyDescent="0.2">
      <c r="A39" s="226" t="s">
        <v>89</v>
      </c>
      <c r="B39" s="282">
        <v>31</v>
      </c>
      <c r="C39" s="283">
        <v>165</v>
      </c>
      <c r="D39" s="284">
        <v>3.125E-2</v>
      </c>
      <c r="E39" s="282">
        <v>97</v>
      </c>
      <c r="F39" s="283">
        <v>220</v>
      </c>
      <c r="G39" s="284">
        <v>4.7619047619047616E-2</v>
      </c>
      <c r="H39" s="282">
        <v>26</v>
      </c>
      <c r="I39" s="283">
        <v>320</v>
      </c>
      <c r="J39" s="284">
        <v>4.9180327868852458E-2</v>
      </c>
      <c r="K39" s="282">
        <v>18</v>
      </c>
      <c r="L39" s="283">
        <v>220</v>
      </c>
      <c r="M39" s="284">
        <v>0</v>
      </c>
      <c r="N39" s="282">
        <v>207</v>
      </c>
      <c r="O39" s="283">
        <v>275</v>
      </c>
      <c r="P39" s="284">
        <v>1.8518518518518517E-2</v>
      </c>
      <c r="Q39" s="282">
        <v>68</v>
      </c>
      <c r="R39" s="283">
        <v>350</v>
      </c>
      <c r="S39" s="284">
        <v>2.9411764705882353E-2</v>
      </c>
    </row>
    <row r="40" spans="1:19" x14ac:dyDescent="0.2">
      <c r="A40" s="226" t="s">
        <v>94</v>
      </c>
      <c r="B40" s="282" t="s">
        <v>41</v>
      </c>
      <c r="C40" s="283" t="s">
        <v>41</v>
      </c>
      <c r="D40" s="284" t="s">
        <v>41</v>
      </c>
      <c r="E40" s="282">
        <v>12</v>
      </c>
      <c r="F40" s="283">
        <v>233</v>
      </c>
      <c r="G40" s="284">
        <v>5.909090909090909E-2</v>
      </c>
      <c r="H40" s="282" t="s">
        <v>41</v>
      </c>
      <c r="I40" s="283" t="s">
        <v>41</v>
      </c>
      <c r="J40" s="284" t="s">
        <v>41</v>
      </c>
      <c r="K40" s="282">
        <v>11</v>
      </c>
      <c r="L40" s="283">
        <v>270</v>
      </c>
      <c r="M40" s="284">
        <v>0.08</v>
      </c>
      <c r="N40" s="282">
        <v>37</v>
      </c>
      <c r="O40" s="283">
        <v>300</v>
      </c>
      <c r="P40" s="284">
        <v>7.9136690647482008E-2</v>
      </c>
      <c r="Q40" s="282">
        <v>13</v>
      </c>
      <c r="R40" s="283">
        <v>340</v>
      </c>
      <c r="S40" s="284">
        <v>3.0303030303030304E-2</v>
      </c>
    </row>
    <row r="41" spans="1:19" x14ac:dyDescent="0.2">
      <c r="A41" s="226" t="s">
        <v>101</v>
      </c>
      <c r="B41" s="282" t="s">
        <v>41</v>
      </c>
      <c r="C41" s="283" t="s">
        <v>41</v>
      </c>
      <c r="D41" s="284" t="s">
        <v>41</v>
      </c>
      <c r="E41" s="282">
        <v>7</v>
      </c>
      <c r="F41" s="283">
        <v>260</v>
      </c>
      <c r="G41" s="284">
        <v>0.19266055045871561</v>
      </c>
      <c r="H41" s="282" t="s">
        <v>41</v>
      </c>
      <c r="I41" s="283" t="s">
        <v>41</v>
      </c>
      <c r="J41" s="284" t="s">
        <v>41</v>
      </c>
      <c r="K41" s="282" t="s">
        <v>41</v>
      </c>
      <c r="L41" s="283" t="s">
        <v>41</v>
      </c>
      <c r="M41" s="284" t="s">
        <v>41</v>
      </c>
      <c r="N41" s="282">
        <v>17</v>
      </c>
      <c r="O41" s="283">
        <v>300</v>
      </c>
      <c r="P41" s="284">
        <v>7.1428571428571425E-2</v>
      </c>
      <c r="Q41" s="282">
        <v>7</v>
      </c>
      <c r="R41" s="283">
        <v>360</v>
      </c>
      <c r="S41" s="284">
        <v>-1.3698630136986301E-2</v>
      </c>
    </row>
    <row r="42" spans="1:19" x14ac:dyDescent="0.2">
      <c r="A42" s="226" t="s">
        <v>104</v>
      </c>
      <c r="B42" s="282">
        <v>6</v>
      </c>
      <c r="C42" s="283">
        <v>178</v>
      </c>
      <c r="D42" s="284" t="s">
        <v>41</v>
      </c>
      <c r="E42" s="282">
        <v>30</v>
      </c>
      <c r="F42" s="283">
        <v>270</v>
      </c>
      <c r="G42" s="284">
        <v>0.10204081632653061</v>
      </c>
      <c r="H42" s="282">
        <v>20</v>
      </c>
      <c r="I42" s="283">
        <v>293</v>
      </c>
      <c r="J42" s="284">
        <v>4.642857142857143E-2</v>
      </c>
      <c r="K42" s="282">
        <v>10</v>
      </c>
      <c r="L42" s="283">
        <v>245</v>
      </c>
      <c r="M42" s="284">
        <v>0.11363636363636363</v>
      </c>
      <c r="N42" s="282">
        <v>96</v>
      </c>
      <c r="O42" s="283">
        <v>290</v>
      </c>
      <c r="P42" s="284">
        <v>0</v>
      </c>
      <c r="Q42" s="282">
        <v>76</v>
      </c>
      <c r="R42" s="283">
        <v>343</v>
      </c>
      <c r="S42" s="284">
        <v>3.9393939393939391E-2</v>
      </c>
    </row>
    <row r="43" spans="1:19" x14ac:dyDescent="0.2">
      <c r="A43" s="226" t="s">
        <v>105</v>
      </c>
      <c r="B43" s="282">
        <v>9</v>
      </c>
      <c r="C43" s="283">
        <v>115</v>
      </c>
      <c r="D43" s="284">
        <v>-2.5423728813559324E-2</v>
      </c>
      <c r="E43" s="282">
        <v>27</v>
      </c>
      <c r="F43" s="283">
        <v>220</v>
      </c>
      <c r="G43" s="284">
        <v>3.2863849765258218E-2</v>
      </c>
      <c r="H43" s="282">
        <v>6</v>
      </c>
      <c r="I43" s="283">
        <v>285</v>
      </c>
      <c r="J43" s="284">
        <v>7.5471698113207544E-2</v>
      </c>
      <c r="K43" s="282">
        <v>23</v>
      </c>
      <c r="L43" s="283">
        <v>210</v>
      </c>
      <c r="M43" s="284">
        <v>7.6923076923076927E-2</v>
      </c>
      <c r="N43" s="282">
        <v>92</v>
      </c>
      <c r="O43" s="283">
        <v>275</v>
      </c>
      <c r="P43" s="284">
        <v>5.7692307692307696E-2</v>
      </c>
      <c r="Q43" s="282">
        <v>17</v>
      </c>
      <c r="R43" s="283">
        <v>375</v>
      </c>
      <c r="S43" s="284">
        <v>4.7486033519553071E-2</v>
      </c>
    </row>
    <row r="44" spans="1:19" x14ac:dyDescent="0.2">
      <c r="A44" s="226" t="s">
        <v>112</v>
      </c>
      <c r="B44" s="282" t="s">
        <v>41</v>
      </c>
      <c r="C44" s="283" t="s">
        <v>41</v>
      </c>
      <c r="D44" s="284" t="s">
        <v>41</v>
      </c>
      <c r="E44" s="282">
        <v>11</v>
      </c>
      <c r="F44" s="283">
        <v>220</v>
      </c>
      <c r="G44" s="284">
        <v>-9.4650205761316872E-2</v>
      </c>
      <c r="H44" s="282" t="s">
        <v>41</v>
      </c>
      <c r="I44" s="283" t="s">
        <v>41</v>
      </c>
      <c r="J44" s="284" t="s">
        <v>41</v>
      </c>
      <c r="K44" s="282">
        <v>10</v>
      </c>
      <c r="L44" s="283">
        <v>220</v>
      </c>
      <c r="M44" s="284">
        <v>0</v>
      </c>
      <c r="N44" s="282">
        <v>25</v>
      </c>
      <c r="O44" s="283">
        <v>280</v>
      </c>
      <c r="P44" s="284">
        <v>6.4638783269961975E-2</v>
      </c>
      <c r="Q44" s="282">
        <v>10</v>
      </c>
      <c r="R44" s="283">
        <v>315</v>
      </c>
      <c r="S44" s="284">
        <v>0.05</v>
      </c>
    </row>
    <row r="45" spans="1:19" x14ac:dyDescent="0.2">
      <c r="A45" s="226" t="s">
        <v>121</v>
      </c>
      <c r="B45" s="282" t="s">
        <v>41</v>
      </c>
      <c r="C45" s="283" t="s">
        <v>41</v>
      </c>
      <c r="D45" s="284" t="s">
        <v>41</v>
      </c>
      <c r="E45" s="282">
        <v>11</v>
      </c>
      <c r="F45" s="283">
        <v>220</v>
      </c>
      <c r="G45" s="284">
        <v>0.1</v>
      </c>
      <c r="H45" s="282" t="s">
        <v>41</v>
      </c>
      <c r="I45" s="283" t="s">
        <v>41</v>
      </c>
      <c r="J45" s="284" t="s">
        <v>41</v>
      </c>
      <c r="K45" s="282">
        <v>6</v>
      </c>
      <c r="L45" s="283">
        <v>228</v>
      </c>
      <c r="M45" s="284">
        <v>6.0465116279069767E-2</v>
      </c>
      <c r="N45" s="282">
        <v>24</v>
      </c>
      <c r="O45" s="283">
        <v>273</v>
      </c>
      <c r="P45" s="284">
        <v>9.1999999999999998E-2</v>
      </c>
      <c r="Q45" s="282">
        <v>6</v>
      </c>
      <c r="R45" s="283">
        <v>300</v>
      </c>
      <c r="S45" s="284">
        <v>-6.25E-2</v>
      </c>
    </row>
    <row r="46" spans="1:19" x14ac:dyDescent="0.2">
      <c r="A46" s="226" t="s">
        <v>123</v>
      </c>
      <c r="B46" s="282" t="s">
        <v>41</v>
      </c>
      <c r="C46" s="283" t="s">
        <v>41</v>
      </c>
      <c r="D46" s="284" t="s">
        <v>41</v>
      </c>
      <c r="E46" s="282" t="s">
        <v>41</v>
      </c>
      <c r="F46" s="283" t="s">
        <v>41</v>
      </c>
      <c r="G46" s="284" t="s">
        <v>41</v>
      </c>
      <c r="H46" s="282" t="s">
        <v>41</v>
      </c>
      <c r="I46" s="283" t="s">
        <v>41</v>
      </c>
      <c r="J46" s="284" t="s">
        <v>41</v>
      </c>
      <c r="K46" s="282" t="s">
        <v>41</v>
      </c>
      <c r="L46" s="283" t="s">
        <v>41</v>
      </c>
      <c r="M46" s="284" t="s">
        <v>41</v>
      </c>
      <c r="N46" s="282">
        <v>16</v>
      </c>
      <c r="O46" s="283">
        <v>235</v>
      </c>
      <c r="P46" s="284">
        <v>3.0701754385964911E-2</v>
      </c>
      <c r="Q46" s="282" t="s">
        <v>41</v>
      </c>
      <c r="R46" s="283" t="s">
        <v>41</v>
      </c>
      <c r="S46" s="284" t="s">
        <v>41</v>
      </c>
    </row>
    <row r="47" spans="1:19" x14ac:dyDescent="0.2">
      <c r="A47" s="226" t="s">
        <v>4</v>
      </c>
      <c r="B47" s="282">
        <v>13</v>
      </c>
      <c r="C47" s="283">
        <v>150</v>
      </c>
      <c r="D47" s="284">
        <v>7.1428571428571425E-2</v>
      </c>
      <c r="E47" s="282">
        <v>32</v>
      </c>
      <c r="F47" s="283">
        <v>210</v>
      </c>
      <c r="G47" s="284">
        <v>9.6153846153846159E-3</v>
      </c>
      <c r="H47" s="282">
        <v>5</v>
      </c>
      <c r="I47" s="283">
        <v>315</v>
      </c>
      <c r="J47" s="284">
        <v>0.21153846153846154</v>
      </c>
      <c r="K47" s="282">
        <v>14</v>
      </c>
      <c r="L47" s="283">
        <v>258</v>
      </c>
      <c r="M47" s="284">
        <v>7.4999999999999997E-2</v>
      </c>
      <c r="N47" s="282">
        <v>89</v>
      </c>
      <c r="O47" s="283">
        <v>280</v>
      </c>
      <c r="P47" s="284">
        <v>1.8181818181818181E-2</v>
      </c>
      <c r="Q47" s="282">
        <v>29</v>
      </c>
      <c r="R47" s="283">
        <v>330</v>
      </c>
      <c r="S47" s="284">
        <v>0.1</v>
      </c>
    </row>
    <row r="48" spans="1:19" x14ac:dyDescent="0.2">
      <c r="A48" s="226" t="s">
        <v>6</v>
      </c>
      <c r="B48" s="282">
        <v>20</v>
      </c>
      <c r="C48" s="283">
        <v>170</v>
      </c>
      <c r="D48" s="284">
        <v>1.1904761904761904E-2</v>
      </c>
      <c r="E48" s="282">
        <v>97</v>
      </c>
      <c r="F48" s="283">
        <v>230</v>
      </c>
      <c r="G48" s="284">
        <v>9.5238095238095233E-2</v>
      </c>
      <c r="H48" s="282">
        <v>23</v>
      </c>
      <c r="I48" s="283">
        <v>290</v>
      </c>
      <c r="J48" s="284">
        <v>-9.375E-2</v>
      </c>
      <c r="K48" s="282">
        <v>23</v>
      </c>
      <c r="L48" s="283">
        <v>270</v>
      </c>
      <c r="M48" s="284">
        <v>1.8867924528301886E-2</v>
      </c>
      <c r="N48" s="282">
        <v>158</v>
      </c>
      <c r="O48" s="283">
        <v>300</v>
      </c>
      <c r="P48" s="284">
        <v>0</v>
      </c>
      <c r="Q48" s="282">
        <v>87</v>
      </c>
      <c r="R48" s="283">
        <v>380</v>
      </c>
      <c r="S48" s="284">
        <v>0</v>
      </c>
    </row>
    <row r="49" spans="1:19" ht="12" x14ac:dyDescent="0.25">
      <c r="A49" s="230" t="s">
        <v>93</v>
      </c>
      <c r="B49" s="285">
        <v>107</v>
      </c>
      <c r="C49" s="286">
        <v>160</v>
      </c>
      <c r="D49" s="287">
        <v>6.6666666666666666E-2</v>
      </c>
      <c r="E49" s="285">
        <v>362</v>
      </c>
      <c r="F49" s="286">
        <v>220</v>
      </c>
      <c r="G49" s="287">
        <v>4.7619047619047616E-2</v>
      </c>
      <c r="H49" s="285">
        <v>90</v>
      </c>
      <c r="I49" s="286">
        <v>300</v>
      </c>
      <c r="J49" s="287">
        <v>7.1428571428571425E-2</v>
      </c>
      <c r="K49" s="285">
        <v>139</v>
      </c>
      <c r="L49" s="286">
        <v>240</v>
      </c>
      <c r="M49" s="287">
        <v>9.0909090909090912E-2</v>
      </c>
      <c r="N49" s="285">
        <v>852</v>
      </c>
      <c r="O49" s="286">
        <v>280</v>
      </c>
      <c r="P49" s="287">
        <v>0</v>
      </c>
      <c r="Q49" s="285">
        <v>331</v>
      </c>
      <c r="R49" s="286">
        <v>350</v>
      </c>
      <c r="S49" s="287">
        <v>0</v>
      </c>
    </row>
    <row r="50" spans="1:19" s="231" customFormat="1" ht="12" x14ac:dyDescent="0.25">
      <c r="A50" s="226" t="s">
        <v>67</v>
      </c>
      <c r="B50" s="282" t="s">
        <v>41</v>
      </c>
      <c r="C50" s="283" t="s">
        <v>41</v>
      </c>
      <c r="D50" s="284" t="s">
        <v>41</v>
      </c>
      <c r="E50" s="282">
        <v>26</v>
      </c>
      <c r="F50" s="283">
        <v>255</v>
      </c>
      <c r="G50" s="284">
        <v>8.5106382978723402E-2</v>
      </c>
      <c r="H50" s="282">
        <v>12</v>
      </c>
      <c r="I50" s="283">
        <v>283</v>
      </c>
      <c r="J50" s="284">
        <v>-2.4137931034482758E-2</v>
      </c>
      <c r="K50" s="282">
        <v>25</v>
      </c>
      <c r="L50" s="283">
        <v>230</v>
      </c>
      <c r="M50" s="284">
        <v>-6.1224489795918366E-2</v>
      </c>
      <c r="N50" s="282">
        <v>79</v>
      </c>
      <c r="O50" s="283">
        <v>275</v>
      </c>
      <c r="P50" s="284">
        <v>1.8518518518518517E-2</v>
      </c>
      <c r="Q50" s="282">
        <v>22</v>
      </c>
      <c r="R50" s="283">
        <v>350</v>
      </c>
      <c r="S50" s="284">
        <v>2.9411764705882353E-2</v>
      </c>
    </row>
    <row r="51" spans="1:19" x14ac:dyDescent="0.2">
      <c r="A51" s="226" t="s">
        <v>68</v>
      </c>
      <c r="B51" s="282" t="s">
        <v>41</v>
      </c>
      <c r="C51" s="283" t="s">
        <v>41</v>
      </c>
      <c r="D51" s="284" t="s">
        <v>41</v>
      </c>
      <c r="E51" s="282">
        <v>31</v>
      </c>
      <c r="F51" s="283">
        <v>250</v>
      </c>
      <c r="G51" s="284">
        <v>9.6491228070175433E-2</v>
      </c>
      <c r="H51" s="282">
        <v>13</v>
      </c>
      <c r="I51" s="283">
        <v>275</v>
      </c>
      <c r="J51" s="284">
        <v>7.8431372549019607E-2</v>
      </c>
      <c r="K51" s="282">
        <v>26</v>
      </c>
      <c r="L51" s="283">
        <v>250</v>
      </c>
      <c r="M51" s="284">
        <v>0</v>
      </c>
      <c r="N51" s="282">
        <v>144</v>
      </c>
      <c r="O51" s="283">
        <v>300</v>
      </c>
      <c r="P51" s="284">
        <v>1.6949152542372881E-2</v>
      </c>
      <c r="Q51" s="282">
        <v>68</v>
      </c>
      <c r="R51" s="283">
        <v>360</v>
      </c>
      <c r="S51" s="284">
        <v>7.4626865671641784E-2</v>
      </c>
    </row>
    <row r="52" spans="1:19" x14ac:dyDescent="0.2">
      <c r="A52" s="226" t="s">
        <v>81</v>
      </c>
      <c r="B52" s="282">
        <v>14</v>
      </c>
      <c r="C52" s="283">
        <v>180</v>
      </c>
      <c r="D52" s="284">
        <v>9.0909090909090912E-2</v>
      </c>
      <c r="E52" s="282">
        <v>66</v>
      </c>
      <c r="F52" s="283">
        <v>230</v>
      </c>
      <c r="G52" s="284">
        <v>0</v>
      </c>
      <c r="H52" s="282">
        <v>9</v>
      </c>
      <c r="I52" s="283">
        <v>250</v>
      </c>
      <c r="J52" s="284">
        <v>5.9322033898305086E-2</v>
      </c>
      <c r="K52" s="282">
        <v>39</v>
      </c>
      <c r="L52" s="283">
        <v>230</v>
      </c>
      <c r="M52" s="284">
        <v>0</v>
      </c>
      <c r="N52" s="282">
        <v>136</v>
      </c>
      <c r="O52" s="283">
        <v>280</v>
      </c>
      <c r="P52" s="284">
        <v>1.8181818181818181E-2</v>
      </c>
      <c r="Q52" s="282">
        <v>45</v>
      </c>
      <c r="R52" s="283">
        <v>340</v>
      </c>
      <c r="S52" s="284">
        <v>-2.8571428571428571E-2</v>
      </c>
    </row>
    <row r="53" spans="1:19" x14ac:dyDescent="0.2">
      <c r="A53" s="226" t="s">
        <v>97</v>
      </c>
      <c r="B53" s="282">
        <v>58</v>
      </c>
      <c r="C53" s="283">
        <v>150</v>
      </c>
      <c r="D53" s="284">
        <v>0</v>
      </c>
      <c r="E53" s="282">
        <v>110</v>
      </c>
      <c r="F53" s="283">
        <v>195</v>
      </c>
      <c r="G53" s="284">
        <v>1.0362694300518135E-2</v>
      </c>
      <c r="H53" s="282">
        <v>13</v>
      </c>
      <c r="I53" s="283">
        <v>260</v>
      </c>
      <c r="J53" s="284">
        <v>-8.771929824561403E-2</v>
      </c>
      <c r="K53" s="282">
        <v>54</v>
      </c>
      <c r="L53" s="283">
        <v>208</v>
      </c>
      <c r="M53" s="284">
        <v>0.04</v>
      </c>
      <c r="N53" s="282">
        <v>326</v>
      </c>
      <c r="O53" s="283">
        <v>253</v>
      </c>
      <c r="P53" s="284">
        <v>1.2E-2</v>
      </c>
      <c r="Q53" s="282">
        <v>68</v>
      </c>
      <c r="R53" s="283">
        <v>350</v>
      </c>
      <c r="S53" s="284">
        <v>6.0606060606060608E-2</v>
      </c>
    </row>
    <row r="54" spans="1:19" x14ac:dyDescent="0.2">
      <c r="A54" s="226" t="s">
        <v>118</v>
      </c>
      <c r="B54" s="282">
        <v>7</v>
      </c>
      <c r="C54" s="283">
        <v>145</v>
      </c>
      <c r="D54" s="284">
        <v>-9.375E-2</v>
      </c>
      <c r="E54" s="282">
        <v>19</v>
      </c>
      <c r="F54" s="283">
        <v>225</v>
      </c>
      <c r="G54" s="284">
        <v>-2.1739130434782608E-2</v>
      </c>
      <c r="H54" s="282">
        <v>5</v>
      </c>
      <c r="I54" s="283">
        <v>265</v>
      </c>
      <c r="J54" s="284">
        <v>-2.9304029304029304E-2</v>
      </c>
      <c r="K54" s="282">
        <v>16</v>
      </c>
      <c r="L54" s="283">
        <v>210</v>
      </c>
      <c r="M54" s="284">
        <v>-2.3255813953488372E-2</v>
      </c>
      <c r="N54" s="282">
        <v>68</v>
      </c>
      <c r="O54" s="283">
        <v>260</v>
      </c>
      <c r="P54" s="284">
        <v>0.04</v>
      </c>
      <c r="Q54" s="282">
        <v>22</v>
      </c>
      <c r="R54" s="283">
        <v>295</v>
      </c>
      <c r="S54" s="284">
        <v>-7.8125E-2</v>
      </c>
    </row>
    <row r="55" spans="1:19" x14ac:dyDescent="0.2">
      <c r="A55" s="226" t="s">
        <v>124</v>
      </c>
      <c r="B55" s="282">
        <v>20</v>
      </c>
      <c r="C55" s="283">
        <v>168</v>
      </c>
      <c r="D55" s="284">
        <v>0.05</v>
      </c>
      <c r="E55" s="282">
        <v>51</v>
      </c>
      <c r="F55" s="283">
        <v>250</v>
      </c>
      <c r="G55" s="284">
        <v>4.1666666666666664E-2</v>
      </c>
      <c r="H55" s="282">
        <v>12</v>
      </c>
      <c r="I55" s="283">
        <v>315</v>
      </c>
      <c r="J55" s="284">
        <v>-7.3529411764705885E-2</v>
      </c>
      <c r="K55" s="282">
        <v>24</v>
      </c>
      <c r="L55" s="283">
        <v>223</v>
      </c>
      <c r="M55" s="284">
        <v>7.2115384615384609E-2</v>
      </c>
      <c r="N55" s="282">
        <v>137</v>
      </c>
      <c r="O55" s="283">
        <v>280</v>
      </c>
      <c r="P55" s="284">
        <v>3.7037037037037035E-2</v>
      </c>
      <c r="Q55" s="282">
        <v>47</v>
      </c>
      <c r="R55" s="283">
        <v>370</v>
      </c>
      <c r="S55" s="284">
        <v>2.7777777777777776E-2</v>
      </c>
    </row>
    <row r="56" spans="1:19" ht="12" x14ac:dyDescent="0.25">
      <c r="A56" s="230" t="s">
        <v>26</v>
      </c>
      <c r="B56" s="285">
        <v>107</v>
      </c>
      <c r="C56" s="286">
        <v>160</v>
      </c>
      <c r="D56" s="287">
        <v>0</v>
      </c>
      <c r="E56" s="285">
        <v>303</v>
      </c>
      <c r="F56" s="286">
        <v>228</v>
      </c>
      <c r="G56" s="287">
        <v>3.6363636363636362E-2</v>
      </c>
      <c r="H56" s="285">
        <v>64</v>
      </c>
      <c r="I56" s="286">
        <v>268</v>
      </c>
      <c r="J56" s="287">
        <v>-2.5454545454545455E-2</v>
      </c>
      <c r="K56" s="285">
        <v>184</v>
      </c>
      <c r="L56" s="286">
        <v>228</v>
      </c>
      <c r="M56" s="287">
        <v>3.6363636363636362E-2</v>
      </c>
      <c r="N56" s="285">
        <v>890</v>
      </c>
      <c r="O56" s="286">
        <v>270</v>
      </c>
      <c r="P56" s="287">
        <v>3.8461538461538464E-2</v>
      </c>
      <c r="Q56" s="285">
        <v>272</v>
      </c>
      <c r="R56" s="286">
        <v>350</v>
      </c>
      <c r="S56" s="287">
        <v>4.4776119402985072E-2</v>
      </c>
    </row>
    <row r="57" spans="1:19" s="231" customFormat="1" ht="12" x14ac:dyDescent="0.25">
      <c r="A57" s="226" t="s">
        <v>66</v>
      </c>
      <c r="B57" s="282">
        <v>170</v>
      </c>
      <c r="C57" s="283">
        <v>273</v>
      </c>
      <c r="D57" s="284">
        <v>0.24657534246575341</v>
      </c>
      <c r="E57" s="282">
        <v>390</v>
      </c>
      <c r="F57" s="283">
        <v>350</v>
      </c>
      <c r="G57" s="284">
        <v>2.9411764705882353E-2</v>
      </c>
      <c r="H57" s="282">
        <v>123</v>
      </c>
      <c r="I57" s="283">
        <v>420</v>
      </c>
      <c r="J57" s="284">
        <v>0</v>
      </c>
      <c r="K57" s="282">
        <v>79</v>
      </c>
      <c r="L57" s="283">
        <v>345</v>
      </c>
      <c r="M57" s="284">
        <v>2.9850746268656716E-2</v>
      </c>
      <c r="N57" s="282">
        <v>319</v>
      </c>
      <c r="O57" s="283">
        <v>400</v>
      </c>
      <c r="P57" s="284">
        <v>5.8201058201058198E-2</v>
      </c>
      <c r="Q57" s="282">
        <v>91</v>
      </c>
      <c r="R57" s="283">
        <v>500</v>
      </c>
      <c r="S57" s="284">
        <v>8.6956521739130432E-2</v>
      </c>
    </row>
    <row r="58" spans="1:19" x14ac:dyDescent="0.2">
      <c r="A58" s="226" t="s">
        <v>72</v>
      </c>
      <c r="B58" s="282">
        <v>61</v>
      </c>
      <c r="C58" s="283">
        <v>210</v>
      </c>
      <c r="D58" s="284">
        <v>0</v>
      </c>
      <c r="E58" s="282">
        <v>202</v>
      </c>
      <c r="F58" s="283">
        <v>295</v>
      </c>
      <c r="G58" s="284">
        <v>1.7241379310344827E-2</v>
      </c>
      <c r="H58" s="282">
        <v>140</v>
      </c>
      <c r="I58" s="283">
        <v>340</v>
      </c>
      <c r="J58" s="284">
        <v>6.25E-2</v>
      </c>
      <c r="K58" s="282">
        <v>50</v>
      </c>
      <c r="L58" s="283">
        <v>300</v>
      </c>
      <c r="M58" s="284">
        <v>5.2631578947368418E-2</v>
      </c>
      <c r="N58" s="282">
        <v>516</v>
      </c>
      <c r="O58" s="283">
        <v>330</v>
      </c>
      <c r="P58" s="284">
        <v>3.125E-2</v>
      </c>
      <c r="Q58" s="282">
        <v>133</v>
      </c>
      <c r="R58" s="283">
        <v>390</v>
      </c>
      <c r="S58" s="284">
        <v>2.6315789473684209E-2</v>
      </c>
    </row>
    <row r="59" spans="1:19" x14ac:dyDescent="0.2">
      <c r="A59" s="226" t="s">
        <v>80</v>
      </c>
      <c r="B59" s="282">
        <v>386</v>
      </c>
      <c r="C59" s="283">
        <v>280</v>
      </c>
      <c r="D59" s="284">
        <v>0</v>
      </c>
      <c r="E59" s="282">
        <v>663</v>
      </c>
      <c r="F59" s="283">
        <v>360</v>
      </c>
      <c r="G59" s="284">
        <v>2.8571428571428571E-2</v>
      </c>
      <c r="H59" s="282">
        <v>120</v>
      </c>
      <c r="I59" s="283">
        <v>440</v>
      </c>
      <c r="J59" s="284">
        <v>0.1</v>
      </c>
      <c r="K59" s="282">
        <v>180</v>
      </c>
      <c r="L59" s="283">
        <v>420</v>
      </c>
      <c r="M59" s="284">
        <v>0.05</v>
      </c>
      <c r="N59" s="282">
        <v>333</v>
      </c>
      <c r="O59" s="283">
        <v>450</v>
      </c>
      <c r="P59" s="284">
        <v>7.1428571428571425E-2</v>
      </c>
      <c r="Q59" s="282">
        <v>59</v>
      </c>
      <c r="R59" s="283">
        <v>500</v>
      </c>
      <c r="S59" s="284">
        <v>2.2494887525562373E-2</v>
      </c>
    </row>
    <row r="60" spans="1:19" x14ac:dyDescent="0.2">
      <c r="A60" s="226" t="s">
        <v>92</v>
      </c>
      <c r="B60" s="282">
        <v>40</v>
      </c>
      <c r="C60" s="283">
        <v>263</v>
      </c>
      <c r="D60" s="284">
        <v>1.1538461538461539E-2</v>
      </c>
      <c r="E60" s="282">
        <v>183</v>
      </c>
      <c r="F60" s="283">
        <v>320</v>
      </c>
      <c r="G60" s="284">
        <v>3.2258064516129031E-2</v>
      </c>
      <c r="H60" s="282">
        <v>51</v>
      </c>
      <c r="I60" s="283">
        <v>410</v>
      </c>
      <c r="J60" s="284">
        <v>-8.8888888888888892E-2</v>
      </c>
      <c r="K60" s="282">
        <v>62</v>
      </c>
      <c r="L60" s="283">
        <v>398</v>
      </c>
      <c r="M60" s="284">
        <v>6.133333333333333E-2</v>
      </c>
      <c r="N60" s="282">
        <v>273</v>
      </c>
      <c r="O60" s="283">
        <v>410</v>
      </c>
      <c r="P60" s="284">
        <v>5.6701030927835051E-2</v>
      </c>
      <c r="Q60" s="282">
        <v>58</v>
      </c>
      <c r="R60" s="283">
        <v>520</v>
      </c>
      <c r="S60" s="284">
        <v>-5.4545454545454543E-2</v>
      </c>
    </row>
    <row r="61" spans="1:19" x14ac:dyDescent="0.2">
      <c r="A61" s="226" t="s">
        <v>93</v>
      </c>
      <c r="B61" s="282">
        <v>25</v>
      </c>
      <c r="C61" s="283">
        <v>230</v>
      </c>
      <c r="D61" s="284">
        <v>-2.1276595744680851E-2</v>
      </c>
      <c r="E61" s="282">
        <v>141</v>
      </c>
      <c r="F61" s="283">
        <v>300</v>
      </c>
      <c r="G61" s="284">
        <v>0</v>
      </c>
      <c r="H61" s="282">
        <v>77</v>
      </c>
      <c r="I61" s="283">
        <v>330</v>
      </c>
      <c r="J61" s="284">
        <v>0</v>
      </c>
      <c r="K61" s="282">
        <v>34</v>
      </c>
      <c r="L61" s="283">
        <v>300</v>
      </c>
      <c r="M61" s="284">
        <v>0</v>
      </c>
      <c r="N61" s="282">
        <v>504</v>
      </c>
      <c r="O61" s="283">
        <v>340</v>
      </c>
      <c r="P61" s="284">
        <v>3.9755351681957186E-2</v>
      </c>
      <c r="Q61" s="282">
        <v>218</v>
      </c>
      <c r="R61" s="283">
        <v>380</v>
      </c>
      <c r="S61" s="284">
        <v>0</v>
      </c>
    </row>
    <row r="62" spans="1:19" x14ac:dyDescent="0.2">
      <c r="A62" s="226" t="s">
        <v>102</v>
      </c>
      <c r="B62" s="282">
        <v>229</v>
      </c>
      <c r="C62" s="283">
        <v>240</v>
      </c>
      <c r="D62" s="284">
        <v>-2.0408163265306121E-2</v>
      </c>
      <c r="E62" s="282">
        <v>477</v>
      </c>
      <c r="F62" s="283">
        <v>350</v>
      </c>
      <c r="G62" s="284">
        <v>2.9411764705882353E-2</v>
      </c>
      <c r="H62" s="282">
        <v>81</v>
      </c>
      <c r="I62" s="283">
        <v>430</v>
      </c>
      <c r="J62" s="284">
        <v>0</v>
      </c>
      <c r="K62" s="282">
        <v>121</v>
      </c>
      <c r="L62" s="283">
        <v>410</v>
      </c>
      <c r="M62" s="284">
        <v>5.128205128205128E-2</v>
      </c>
      <c r="N62" s="282">
        <v>266</v>
      </c>
      <c r="O62" s="283">
        <v>443</v>
      </c>
      <c r="P62" s="284">
        <v>5.4761904761904762E-2</v>
      </c>
      <c r="Q62" s="282">
        <v>47</v>
      </c>
      <c r="R62" s="283">
        <v>520</v>
      </c>
      <c r="S62" s="284">
        <v>-5.4545454545454543E-2</v>
      </c>
    </row>
    <row r="63" spans="1:19" x14ac:dyDescent="0.2">
      <c r="A63" s="226" t="s">
        <v>15</v>
      </c>
      <c r="B63" s="282">
        <v>4434</v>
      </c>
      <c r="C63" s="283">
        <v>355</v>
      </c>
      <c r="D63" s="284">
        <v>-1.3888888888888888E-2</v>
      </c>
      <c r="E63" s="282">
        <v>3453</v>
      </c>
      <c r="F63" s="283">
        <v>530</v>
      </c>
      <c r="G63" s="284">
        <v>2.9126213592233011E-2</v>
      </c>
      <c r="H63" s="282">
        <v>389</v>
      </c>
      <c r="I63" s="283">
        <v>750</v>
      </c>
      <c r="J63" s="284">
        <v>2.7397260273972601E-2</v>
      </c>
      <c r="K63" s="282">
        <v>106</v>
      </c>
      <c r="L63" s="283">
        <v>500</v>
      </c>
      <c r="M63" s="284">
        <v>0</v>
      </c>
      <c r="N63" s="282">
        <v>98</v>
      </c>
      <c r="O63" s="283">
        <v>665</v>
      </c>
      <c r="P63" s="284">
        <v>7.575757575757576E-3</v>
      </c>
      <c r="Q63" s="282">
        <v>41</v>
      </c>
      <c r="R63" s="283">
        <v>820</v>
      </c>
      <c r="S63" s="284">
        <v>0</v>
      </c>
    </row>
    <row r="64" spans="1:19" x14ac:dyDescent="0.2">
      <c r="A64" s="226" t="s">
        <v>11</v>
      </c>
      <c r="B64" s="282">
        <v>11</v>
      </c>
      <c r="C64" s="283">
        <v>314</v>
      </c>
      <c r="D64" s="284">
        <v>1.2903225806451613E-2</v>
      </c>
      <c r="E64" s="282">
        <v>56</v>
      </c>
      <c r="F64" s="283">
        <v>280</v>
      </c>
      <c r="G64" s="284">
        <v>-3.4482758620689655E-2</v>
      </c>
      <c r="H64" s="282">
        <v>88</v>
      </c>
      <c r="I64" s="283">
        <v>320</v>
      </c>
      <c r="J64" s="284">
        <v>3.2258064516129031E-2</v>
      </c>
      <c r="K64" s="282">
        <v>18</v>
      </c>
      <c r="L64" s="283">
        <v>313</v>
      </c>
      <c r="M64" s="284">
        <v>0.15925925925925927</v>
      </c>
      <c r="N64" s="282">
        <v>404</v>
      </c>
      <c r="O64" s="283">
        <v>320</v>
      </c>
      <c r="P64" s="284">
        <v>1.5873015873015872E-2</v>
      </c>
      <c r="Q64" s="282">
        <v>303</v>
      </c>
      <c r="R64" s="283">
        <v>360</v>
      </c>
      <c r="S64" s="284">
        <v>2.8571428571428571E-2</v>
      </c>
    </row>
    <row r="65" spans="1:19" x14ac:dyDescent="0.2">
      <c r="A65" s="226" t="s">
        <v>107</v>
      </c>
      <c r="B65" s="282">
        <v>195</v>
      </c>
      <c r="C65" s="283">
        <v>290</v>
      </c>
      <c r="D65" s="284">
        <v>5.4545454545454543E-2</v>
      </c>
      <c r="E65" s="282">
        <v>511</v>
      </c>
      <c r="F65" s="283">
        <v>370</v>
      </c>
      <c r="G65" s="284">
        <v>1.3698630136986301E-2</v>
      </c>
      <c r="H65" s="282">
        <v>79</v>
      </c>
      <c r="I65" s="283">
        <v>460</v>
      </c>
      <c r="J65" s="284">
        <v>5.7471264367816091E-2</v>
      </c>
      <c r="K65" s="282">
        <v>112</v>
      </c>
      <c r="L65" s="283">
        <v>425</v>
      </c>
      <c r="M65" s="284">
        <v>1.1904761904761904E-2</v>
      </c>
      <c r="N65" s="282">
        <v>230</v>
      </c>
      <c r="O65" s="283">
        <v>460</v>
      </c>
      <c r="P65" s="284">
        <v>2.2222222222222223E-2</v>
      </c>
      <c r="Q65" s="282">
        <v>51</v>
      </c>
      <c r="R65" s="283">
        <v>550</v>
      </c>
      <c r="S65" s="284">
        <v>-4.8442906574394463E-2</v>
      </c>
    </row>
    <row r="66" spans="1:19" x14ac:dyDescent="0.2">
      <c r="A66" s="226" t="s">
        <v>109</v>
      </c>
      <c r="B66" s="282">
        <v>400</v>
      </c>
      <c r="C66" s="283">
        <v>300</v>
      </c>
      <c r="D66" s="284">
        <v>7.1428571428571425E-2</v>
      </c>
      <c r="E66" s="282">
        <v>889</v>
      </c>
      <c r="F66" s="283">
        <v>365</v>
      </c>
      <c r="G66" s="284">
        <v>3.6931818181818184E-2</v>
      </c>
      <c r="H66" s="282">
        <v>152</v>
      </c>
      <c r="I66" s="283">
        <v>420</v>
      </c>
      <c r="J66" s="284">
        <v>0.05</v>
      </c>
      <c r="K66" s="282">
        <v>176</v>
      </c>
      <c r="L66" s="283">
        <v>415</v>
      </c>
      <c r="M66" s="284">
        <v>-1.1904761904761904E-2</v>
      </c>
      <c r="N66" s="282">
        <v>376</v>
      </c>
      <c r="O66" s="283">
        <v>450</v>
      </c>
      <c r="P66" s="284">
        <v>4.6511627906976744E-2</v>
      </c>
      <c r="Q66" s="282">
        <v>86</v>
      </c>
      <c r="R66" s="283">
        <v>555</v>
      </c>
      <c r="S66" s="284">
        <v>0.11</v>
      </c>
    </row>
    <row r="67" spans="1:19" x14ac:dyDescent="0.2">
      <c r="A67" s="226" t="s">
        <v>113</v>
      </c>
      <c r="B67" s="282" t="s">
        <v>41</v>
      </c>
      <c r="C67" s="283" t="s">
        <v>41</v>
      </c>
      <c r="D67" s="284" t="s">
        <v>41</v>
      </c>
      <c r="E67" s="282">
        <v>20</v>
      </c>
      <c r="F67" s="283">
        <v>335</v>
      </c>
      <c r="G67" s="284">
        <v>-2.8985507246376812E-2</v>
      </c>
      <c r="H67" s="282">
        <v>30</v>
      </c>
      <c r="I67" s="283">
        <v>350</v>
      </c>
      <c r="J67" s="284">
        <v>-0.125</v>
      </c>
      <c r="K67" s="282">
        <v>16</v>
      </c>
      <c r="L67" s="283">
        <v>333</v>
      </c>
      <c r="M67" s="284">
        <v>4.0625000000000001E-2</v>
      </c>
      <c r="N67" s="282">
        <v>118</v>
      </c>
      <c r="O67" s="283">
        <v>380</v>
      </c>
      <c r="P67" s="284">
        <v>1.876675603217158E-2</v>
      </c>
      <c r="Q67" s="282">
        <v>131</v>
      </c>
      <c r="R67" s="283">
        <v>380</v>
      </c>
      <c r="S67" s="284">
        <v>0</v>
      </c>
    </row>
    <row r="68" spans="1:19" x14ac:dyDescent="0.2">
      <c r="A68" s="226" t="s">
        <v>8</v>
      </c>
      <c r="B68" s="282">
        <v>22</v>
      </c>
      <c r="C68" s="283">
        <v>275</v>
      </c>
      <c r="D68" s="284">
        <v>1.8518518518518517E-2</v>
      </c>
      <c r="E68" s="282">
        <v>189</v>
      </c>
      <c r="F68" s="283">
        <v>300</v>
      </c>
      <c r="G68" s="284">
        <v>0</v>
      </c>
      <c r="H68" s="282">
        <v>72</v>
      </c>
      <c r="I68" s="283">
        <v>340</v>
      </c>
      <c r="J68" s="284">
        <v>6.25E-2</v>
      </c>
      <c r="K68" s="282">
        <v>38</v>
      </c>
      <c r="L68" s="283">
        <v>310</v>
      </c>
      <c r="M68" s="284">
        <v>3.3333333333333333E-2</v>
      </c>
      <c r="N68" s="282">
        <v>421</v>
      </c>
      <c r="O68" s="283">
        <v>350</v>
      </c>
      <c r="P68" s="284">
        <v>6.0606060606060608E-2</v>
      </c>
      <c r="Q68" s="282">
        <v>229</v>
      </c>
      <c r="R68" s="283">
        <v>390</v>
      </c>
      <c r="S68" s="284">
        <v>2.6315789473684209E-2</v>
      </c>
    </row>
    <row r="69" spans="1:19" x14ac:dyDescent="0.2">
      <c r="A69" s="226" t="s">
        <v>127</v>
      </c>
      <c r="B69" s="282">
        <v>15</v>
      </c>
      <c r="C69" s="283">
        <v>255</v>
      </c>
      <c r="D69" s="284">
        <v>0.2878787878787879</v>
      </c>
      <c r="E69" s="282">
        <v>128</v>
      </c>
      <c r="F69" s="283">
        <v>280</v>
      </c>
      <c r="G69" s="284">
        <v>7.6923076923076927E-2</v>
      </c>
      <c r="H69" s="282">
        <v>87</v>
      </c>
      <c r="I69" s="283">
        <v>310</v>
      </c>
      <c r="J69" s="284">
        <v>3.3333333333333333E-2</v>
      </c>
      <c r="K69" s="282">
        <v>46</v>
      </c>
      <c r="L69" s="283">
        <v>295</v>
      </c>
      <c r="M69" s="284">
        <v>3.5087719298245612E-2</v>
      </c>
      <c r="N69" s="282">
        <v>649</v>
      </c>
      <c r="O69" s="283">
        <v>325</v>
      </c>
      <c r="P69" s="284">
        <v>8.3333333333333329E-2</v>
      </c>
      <c r="Q69" s="282">
        <v>545</v>
      </c>
      <c r="R69" s="283">
        <v>380</v>
      </c>
      <c r="S69" s="284">
        <v>5.5555555555555552E-2</v>
      </c>
    </row>
    <row r="70" spans="1:19" x14ac:dyDescent="0.2">
      <c r="A70" s="226" t="s">
        <v>128</v>
      </c>
      <c r="B70" s="282">
        <v>704</v>
      </c>
      <c r="C70" s="283">
        <v>365</v>
      </c>
      <c r="D70" s="284">
        <v>4.2857142857142858E-2</v>
      </c>
      <c r="E70" s="282">
        <v>811</v>
      </c>
      <c r="F70" s="283">
        <v>500</v>
      </c>
      <c r="G70" s="284">
        <v>2.0408163265306121E-2</v>
      </c>
      <c r="H70" s="282">
        <v>62</v>
      </c>
      <c r="I70" s="283">
        <v>735</v>
      </c>
      <c r="J70" s="284">
        <v>6.8493150684931503E-3</v>
      </c>
      <c r="K70" s="282">
        <v>216</v>
      </c>
      <c r="L70" s="283">
        <v>560</v>
      </c>
      <c r="M70" s="284">
        <v>1.8181818181818181E-2</v>
      </c>
      <c r="N70" s="282">
        <v>167</v>
      </c>
      <c r="O70" s="283">
        <v>700</v>
      </c>
      <c r="P70" s="284">
        <v>0</v>
      </c>
      <c r="Q70" s="282">
        <v>38</v>
      </c>
      <c r="R70" s="283">
        <v>923</v>
      </c>
      <c r="S70" s="284">
        <v>8.5882352941176465E-2</v>
      </c>
    </row>
    <row r="71" spans="1:19" ht="12" x14ac:dyDescent="0.25">
      <c r="A71" s="230" t="s">
        <v>308</v>
      </c>
      <c r="B71" s="285">
        <v>6694</v>
      </c>
      <c r="C71" s="286">
        <v>340</v>
      </c>
      <c r="D71" s="287">
        <v>3.0303030303030304E-2</v>
      </c>
      <c r="E71" s="285">
        <v>8113</v>
      </c>
      <c r="F71" s="286">
        <v>430</v>
      </c>
      <c r="G71" s="287">
        <v>4.878048780487805E-2</v>
      </c>
      <c r="H71" s="285">
        <v>1551</v>
      </c>
      <c r="I71" s="286">
        <v>425</v>
      </c>
      <c r="J71" s="287">
        <v>6.25E-2</v>
      </c>
      <c r="K71" s="285">
        <v>1254</v>
      </c>
      <c r="L71" s="286">
        <v>420</v>
      </c>
      <c r="M71" s="287">
        <v>0.05</v>
      </c>
      <c r="N71" s="285">
        <v>4674</v>
      </c>
      <c r="O71" s="286">
        <v>360</v>
      </c>
      <c r="P71" s="287">
        <v>2.8571428571428571E-2</v>
      </c>
      <c r="Q71" s="285">
        <v>2030</v>
      </c>
      <c r="R71" s="286">
        <v>400</v>
      </c>
      <c r="S71" s="287">
        <v>5.2631578947368418E-2</v>
      </c>
    </row>
    <row r="72" spans="1:19" s="231" customFormat="1" ht="12" x14ac:dyDescent="0.25">
      <c r="A72" s="226" t="s">
        <v>71</v>
      </c>
      <c r="B72" s="282">
        <v>732</v>
      </c>
      <c r="C72" s="283">
        <v>280</v>
      </c>
      <c r="D72" s="284">
        <v>0</v>
      </c>
      <c r="E72" s="282">
        <v>963</v>
      </c>
      <c r="F72" s="283">
        <v>420</v>
      </c>
      <c r="G72" s="284">
        <v>0.05</v>
      </c>
      <c r="H72" s="282">
        <v>172</v>
      </c>
      <c r="I72" s="283">
        <v>540</v>
      </c>
      <c r="J72" s="284">
        <v>1.8867924528301886E-2</v>
      </c>
      <c r="K72" s="282">
        <v>67</v>
      </c>
      <c r="L72" s="283">
        <v>480</v>
      </c>
      <c r="M72" s="284">
        <v>4.1841004184100415E-3</v>
      </c>
      <c r="N72" s="282">
        <v>262</v>
      </c>
      <c r="O72" s="283">
        <v>625</v>
      </c>
      <c r="P72" s="284">
        <v>7.7586206896551727E-2</v>
      </c>
      <c r="Q72" s="282">
        <v>161</v>
      </c>
      <c r="R72" s="283">
        <v>850</v>
      </c>
      <c r="S72" s="284">
        <v>0</v>
      </c>
    </row>
    <row r="73" spans="1:19" x14ac:dyDescent="0.2">
      <c r="A73" s="226" t="s">
        <v>96</v>
      </c>
      <c r="B73" s="282">
        <v>25</v>
      </c>
      <c r="C73" s="283">
        <v>300</v>
      </c>
      <c r="D73" s="284">
        <v>5.2631578947368418E-2</v>
      </c>
      <c r="E73" s="282">
        <v>178</v>
      </c>
      <c r="F73" s="283">
        <v>340</v>
      </c>
      <c r="G73" s="284">
        <v>3.0303030303030304E-2</v>
      </c>
      <c r="H73" s="282">
        <v>87</v>
      </c>
      <c r="I73" s="283">
        <v>380</v>
      </c>
      <c r="J73" s="284">
        <v>0</v>
      </c>
      <c r="K73" s="282">
        <v>26</v>
      </c>
      <c r="L73" s="283">
        <v>343</v>
      </c>
      <c r="M73" s="284">
        <v>-5.7971014492753624E-3</v>
      </c>
      <c r="N73" s="282">
        <v>322</v>
      </c>
      <c r="O73" s="283">
        <v>390</v>
      </c>
      <c r="P73" s="284">
        <v>5.4054054054054057E-2</v>
      </c>
      <c r="Q73" s="282">
        <v>138</v>
      </c>
      <c r="R73" s="283">
        <v>460</v>
      </c>
      <c r="S73" s="284">
        <v>4.5454545454545456E-2</v>
      </c>
    </row>
    <row r="74" spans="1:19" x14ac:dyDescent="0.2">
      <c r="A74" s="226" t="s">
        <v>100</v>
      </c>
      <c r="B74" s="282">
        <v>34</v>
      </c>
      <c r="C74" s="283">
        <v>350</v>
      </c>
      <c r="D74" s="284">
        <v>0</v>
      </c>
      <c r="E74" s="282">
        <v>138</v>
      </c>
      <c r="F74" s="283">
        <v>400</v>
      </c>
      <c r="G74" s="284">
        <v>1.7811704834605598E-2</v>
      </c>
      <c r="H74" s="282">
        <v>88</v>
      </c>
      <c r="I74" s="283">
        <v>480</v>
      </c>
      <c r="J74" s="284">
        <v>-1.0309278350515464E-2</v>
      </c>
      <c r="K74" s="282">
        <v>14</v>
      </c>
      <c r="L74" s="283">
        <v>378</v>
      </c>
      <c r="M74" s="284">
        <v>0.05</v>
      </c>
      <c r="N74" s="282">
        <v>195</v>
      </c>
      <c r="O74" s="283">
        <v>450</v>
      </c>
      <c r="P74" s="284">
        <v>4.6511627906976744E-2</v>
      </c>
      <c r="Q74" s="282">
        <v>154</v>
      </c>
      <c r="R74" s="283">
        <v>523</v>
      </c>
      <c r="S74" s="284">
        <v>-1.3207547169811321E-2</v>
      </c>
    </row>
    <row r="75" spans="1:19" x14ac:dyDescent="0.2">
      <c r="A75" s="226" t="s">
        <v>103</v>
      </c>
      <c r="B75" s="282">
        <v>17</v>
      </c>
      <c r="C75" s="283">
        <v>280</v>
      </c>
      <c r="D75" s="284">
        <v>0.19148936170212766</v>
      </c>
      <c r="E75" s="282">
        <v>261</v>
      </c>
      <c r="F75" s="283">
        <v>335</v>
      </c>
      <c r="G75" s="284">
        <v>4.6875E-2</v>
      </c>
      <c r="H75" s="282">
        <v>111</v>
      </c>
      <c r="I75" s="283">
        <v>400</v>
      </c>
      <c r="J75" s="284">
        <v>2.564102564102564E-2</v>
      </c>
      <c r="K75" s="282">
        <v>35</v>
      </c>
      <c r="L75" s="283">
        <v>345</v>
      </c>
      <c r="M75" s="284">
        <v>4.5454545454545456E-2</v>
      </c>
      <c r="N75" s="282">
        <v>235</v>
      </c>
      <c r="O75" s="283">
        <v>395</v>
      </c>
      <c r="P75" s="284">
        <v>1.282051282051282E-2</v>
      </c>
      <c r="Q75" s="282">
        <v>86</v>
      </c>
      <c r="R75" s="283">
        <v>480</v>
      </c>
      <c r="S75" s="284">
        <v>-1.4373716632443531E-2</v>
      </c>
    </row>
    <row r="76" spans="1:19" x14ac:dyDescent="0.2">
      <c r="A76" s="226" t="s">
        <v>106</v>
      </c>
      <c r="B76" s="282">
        <v>262</v>
      </c>
      <c r="C76" s="283">
        <v>260</v>
      </c>
      <c r="D76" s="284">
        <v>-3.7037037037037035E-2</v>
      </c>
      <c r="E76" s="282">
        <v>466</v>
      </c>
      <c r="F76" s="283">
        <v>375</v>
      </c>
      <c r="G76" s="284">
        <v>4.1666666666666664E-2</v>
      </c>
      <c r="H76" s="282">
        <v>295</v>
      </c>
      <c r="I76" s="283">
        <v>470</v>
      </c>
      <c r="J76" s="284">
        <v>6.8181818181818177E-2</v>
      </c>
      <c r="K76" s="282">
        <v>42</v>
      </c>
      <c r="L76" s="283">
        <v>375</v>
      </c>
      <c r="M76" s="284">
        <v>-2.5974025974025976E-2</v>
      </c>
      <c r="N76" s="282">
        <v>458</v>
      </c>
      <c r="O76" s="283">
        <v>440</v>
      </c>
      <c r="P76" s="284">
        <v>4.7619047619047616E-2</v>
      </c>
      <c r="Q76" s="282">
        <v>219</v>
      </c>
      <c r="R76" s="283">
        <v>525</v>
      </c>
      <c r="S76" s="284">
        <v>2.9411764705882353E-2</v>
      </c>
    </row>
    <row r="77" spans="1:19" x14ac:dyDescent="0.2">
      <c r="A77" s="226" t="s">
        <v>126</v>
      </c>
      <c r="B77" s="282">
        <v>389</v>
      </c>
      <c r="C77" s="283">
        <v>230</v>
      </c>
      <c r="D77" s="284">
        <v>2.2222222222222223E-2</v>
      </c>
      <c r="E77" s="282">
        <v>515</v>
      </c>
      <c r="F77" s="283">
        <v>390</v>
      </c>
      <c r="G77" s="284">
        <v>5.4054054054054057E-2</v>
      </c>
      <c r="H77" s="282">
        <v>172</v>
      </c>
      <c r="I77" s="283">
        <v>468</v>
      </c>
      <c r="J77" s="284">
        <v>0.04</v>
      </c>
      <c r="K77" s="282">
        <v>73</v>
      </c>
      <c r="L77" s="283">
        <v>380</v>
      </c>
      <c r="M77" s="284">
        <v>1.876675603217158E-2</v>
      </c>
      <c r="N77" s="282">
        <v>392</v>
      </c>
      <c r="O77" s="283">
        <v>434</v>
      </c>
      <c r="P77" s="284">
        <v>3.3333333333333333E-2</v>
      </c>
      <c r="Q77" s="282">
        <v>167</v>
      </c>
      <c r="R77" s="283">
        <v>550</v>
      </c>
      <c r="S77" s="284">
        <v>0.1</v>
      </c>
    </row>
    <row r="78" spans="1:19" x14ac:dyDescent="0.2">
      <c r="A78" s="226" t="s">
        <v>9</v>
      </c>
      <c r="B78" s="282">
        <v>41</v>
      </c>
      <c r="C78" s="283">
        <v>240</v>
      </c>
      <c r="D78" s="284">
        <v>4.3478260869565216E-2</v>
      </c>
      <c r="E78" s="282">
        <v>65</v>
      </c>
      <c r="F78" s="283">
        <v>315</v>
      </c>
      <c r="G78" s="284">
        <v>-1.5625E-2</v>
      </c>
      <c r="H78" s="282">
        <v>37</v>
      </c>
      <c r="I78" s="283">
        <v>390</v>
      </c>
      <c r="J78" s="284">
        <v>-1.2658227848101266E-2</v>
      </c>
      <c r="K78" s="282">
        <v>51</v>
      </c>
      <c r="L78" s="283">
        <v>315</v>
      </c>
      <c r="M78" s="284">
        <v>1.6129032258064516E-2</v>
      </c>
      <c r="N78" s="282">
        <v>259</v>
      </c>
      <c r="O78" s="283">
        <v>370</v>
      </c>
      <c r="P78" s="284">
        <v>2.7777777777777776E-2</v>
      </c>
      <c r="Q78" s="282">
        <v>70</v>
      </c>
      <c r="R78" s="283">
        <v>450</v>
      </c>
      <c r="S78" s="284">
        <v>2.2727272727272728E-2</v>
      </c>
    </row>
    <row r="79" spans="1:19" ht="12" x14ac:dyDescent="0.25">
      <c r="A79" s="230" t="s">
        <v>309</v>
      </c>
      <c r="B79" s="285">
        <v>1500</v>
      </c>
      <c r="C79" s="286">
        <v>265</v>
      </c>
      <c r="D79" s="287">
        <v>1.9230769230769232E-2</v>
      </c>
      <c r="E79" s="285">
        <v>2586</v>
      </c>
      <c r="F79" s="286">
        <v>380</v>
      </c>
      <c r="G79" s="287">
        <v>2.7027027027027029E-2</v>
      </c>
      <c r="H79" s="285">
        <v>962</v>
      </c>
      <c r="I79" s="286">
        <v>460</v>
      </c>
      <c r="J79" s="287">
        <v>6.9767441860465115E-2</v>
      </c>
      <c r="K79" s="285">
        <v>308</v>
      </c>
      <c r="L79" s="286">
        <v>370</v>
      </c>
      <c r="M79" s="287">
        <v>0</v>
      </c>
      <c r="N79" s="285">
        <v>2123</v>
      </c>
      <c r="O79" s="286">
        <v>420</v>
      </c>
      <c r="P79" s="287">
        <v>0.05</v>
      </c>
      <c r="Q79" s="285">
        <v>995</v>
      </c>
      <c r="R79" s="286">
        <v>520</v>
      </c>
      <c r="S79" s="287">
        <v>1.9607843137254902E-2</v>
      </c>
    </row>
    <row r="80" spans="1:19" s="231" customFormat="1" ht="12" x14ac:dyDescent="0.25">
      <c r="A80" s="226" t="s">
        <v>69</v>
      </c>
      <c r="B80" s="282">
        <v>76</v>
      </c>
      <c r="C80" s="283">
        <v>350</v>
      </c>
      <c r="D80" s="284">
        <v>0.1111111111111111</v>
      </c>
      <c r="E80" s="282">
        <v>276</v>
      </c>
      <c r="F80" s="283">
        <v>440</v>
      </c>
      <c r="G80" s="284">
        <v>2.3255813953488372E-2</v>
      </c>
      <c r="H80" s="282">
        <v>73</v>
      </c>
      <c r="I80" s="283">
        <v>600</v>
      </c>
      <c r="J80" s="284">
        <v>-4.7619047619047616E-2</v>
      </c>
      <c r="K80" s="282">
        <v>39</v>
      </c>
      <c r="L80" s="283">
        <v>450</v>
      </c>
      <c r="M80" s="284">
        <v>-4.2553191489361701E-2</v>
      </c>
      <c r="N80" s="282">
        <v>169</v>
      </c>
      <c r="O80" s="283">
        <v>690</v>
      </c>
      <c r="P80" s="284">
        <v>6.1538461538461542E-2</v>
      </c>
      <c r="Q80" s="282">
        <v>89</v>
      </c>
      <c r="R80" s="283">
        <v>1100</v>
      </c>
      <c r="S80" s="284">
        <v>0.10552763819095477</v>
      </c>
    </row>
    <row r="81" spans="1:19" x14ac:dyDescent="0.2">
      <c r="A81" s="226" t="s">
        <v>75</v>
      </c>
      <c r="B81" s="282" t="s">
        <v>41</v>
      </c>
      <c r="C81" s="283" t="s">
        <v>41</v>
      </c>
      <c r="D81" s="284" t="s">
        <v>41</v>
      </c>
      <c r="E81" s="282">
        <v>52</v>
      </c>
      <c r="F81" s="283">
        <v>275</v>
      </c>
      <c r="G81" s="284">
        <v>1.8518518518518517E-2</v>
      </c>
      <c r="H81" s="282">
        <v>35</v>
      </c>
      <c r="I81" s="283">
        <v>300</v>
      </c>
      <c r="J81" s="284">
        <v>1.6949152542372881E-2</v>
      </c>
      <c r="K81" s="282">
        <v>25</v>
      </c>
      <c r="L81" s="283">
        <v>300</v>
      </c>
      <c r="M81" s="284">
        <v>0</v>
      </c>
      <c r="N81" s="282">
        <v>253</v>
      </c>
      <c r="O81" s="283">
        <v>330</v>
      </c>
      <c r="P81" s="284">
        <v>3.125E-2</v>
      </c>
      <c r="Q81" s="282">
        <v>182</v>
      </c>
      <c r="R81" s="283">
        <v>380</v>
      </c>
      <c r="S81" s="284">
        <v>5.5555555555555552E-2</v>
      </c>
    </row>
    <row r="82" spans="1:19" x14ac:dyDescent="0.2">
      <c r="A82" s="226" t="s">
        <v>76</v>
      </c>
      <c r="B82" s="282">
        <v>15</v>
      </c>
      <c r="C82" s="283">
        <v>232</v>
      </c>
      <c r="D82" s="284">
        <v>-0.10077519379844961</v>
      </c>
      <c r="E82" s="282">
        <v>107</v>
      </c>
      <c r="F82" s="283">
        <v>300</v>
      </c>
      <c r="G82" s="284">
        <v>1.6949152542372881E-2</v>
      </c>
      <c r="H82" s="282">
        <v>97</v>
      </c>
      <c r="I82" s="283">
        <v>340</v>
      </c>
      <c r="J82" s="284">
        <v>6.25E-2</v>
      </c>
      <c r="K82" s="282">
        <v>39</v>
      </c>
      <c r="L82" s="283">
        <v>300</v>
      </c>
      <c r="M82" s="284">
        <v>0</v>
      </c>
      <c r="N82" s="282">
        <v>726</v>
      </c>
      <c r="O82" s="283">
        <v>350</v>
      </c>
      <c r="P82" s="284">
        <v>2.9411764705882353E-2</v>
      </c>
      <c r="Q82" s="282">
        <v>401</v>
      </c>
      <c r="R82" s="283">
        <v>400</v>
      </c>
      <c r="S82" s="284">
        <v>1.2658227848101266E-2</v>
      </c>
    </row>
    <row r="83" spans="1:19" x14ac:dyDescent="0.2">
      <c r="A83" s="226" t="s">
        <v>10</v>
      </c>
      <c r="B83" s="282">
        <v>107</v>
      </c>
      <c r="C83" s="283">
        <v>210</v>
      </c>
      <c r="D83" s="284">
        <v>0</v>
      </c>
      <c r="E83" s="282">
        <v>243</v>
      </c>
      <c r="F83" s="283">
        <v>285</v>
      </c>
      <c r="G83" s="284">
        <v>1.7857142857142856E-2</v>
      </c>
      <c r="H83" s="282">
        <v>100</v>
      </c>
      <c r="I83" s="283">
        <v>350</v>
      </c>
      <c r="J83" s="284">
        <v>5.7401812688821753E-2</v>
      </c>
      <c r="K83" s="282">
        <v>42</v>
      </c>
      <c r="L83" s="283">
        <v>320</v>
      </c>
      <c r="M83" s="284">
        <v>8.4745762711864403E-2</v>
      </c>
      <c r="N83" s="282">
        <v>425</v>
      </c>
      <c r="O83" s="283">
        <v>350</v>
      </c>
      <c r="P83" s="284">
        <v>6.0606060606060608E-2</v>
      </c>
      <c r="Q83" s="282">
        <v>135</v>
      </c>
      <c r="R83" s="283">
        <v>420</v>
      </c>
      <c r="S83" s="284">
        <v>2.4390243902439025E-2</v>
      </c>
    </row>
    <row r="84" spans="1:19" x14ac:dyDescent="0.2">
      <c r="A84" s="226" t="s">
        <v>83</v>
      </c>
      <c r="B84" s="282">
        <v>549</v>
      </c>
      <c r="C84" s="283">
        <v>280</v>
      </c>
      <c r="D84" s="284">
        <v>1.8181818181818181E-2</v>
      </c>
      <c r="E84" s="282">
        <v>899</v>
      </c>
      <c r="F84" s="283">
        <v>400</v>
      </c>
      <c r="G84" s="284">
        <v>2.564102564102564E-2</v>
      </c>
      <c r="H84" s="282">
        <v>170</v>
      </c>
      <c r="I84" s="283">
        <v>550</v>
      </c>
      <c r="J84" s="284">
        <v>5.7692307692307696E-2</v>
      </c>
      <c r="K84" s="282">
        <v>66</v>
      </c>
      <c r="L84" s="283">
        <v>450</v>
      </c>
      <c r="M84" s="284">
        <v>2.2727272727272728E-2</v>
      </c>
      <c r="N84" s="282">
        <v>260</v>
      </c>
      <c r="O84" s="283">
        <v>550</v>
      </c>
      <c r="P84" s="284">
        <v>7.8431372549019607E-2</v>
      </c>
      <c r="Q84" s="282">
        <v>107</v>
      </c>
      <c r="R84" s="283">
        <v>700</v>
      </c>
      <c r="S84" s="284">
        <v>0</v>
      </c>
    </row>
    <row r="85" spans="1:19" x14ac:dyDescent="0.2">
      <c r="A85" s="226" t="s">
        <v>87</v>
      </c>
      <c r="B85" s="282">
        <v>131</v>
      </c>
      <c r="C85" s="283">
        <v>220</v>
      </c>
      <c r="D85" s="284">
        <v>0</v>
      </c>
      <c r="E85" s="282">
        <v>469</v>
      </c>
      <c r="F85" s="283">
        <v>300</v>
      </c>
      <c r="G85" s="284">
        <v>5.2631578947368418E-2</v>
      </c>
      <c r="H85" s="282">
        <v>123</v>
      </c>
      <c r="I85" s="283">
        <v>360</v>
      </c>
      <c r="J85" s="284">
        <v>2.8571428571428571E-2</v>
      </c>
      <c r="K85" s="282">
        <v>33</v>
      </c>
      <c r="L85" s="283">
        <v>300</v>
      </c>
      <c r="M85" s="284">
        <v>-4.7619047619047616E-2</v>
      </c>
      <c r="N85" s="282">
        <v>321</v>
      </c>
      <c r="O85" s="283">
        <v>350</v>
      </c>
      <c r="P85" s="284">
        <v>2.9411764705882353E-2</v>
      </c>
      <c r="Q85" s="282">
        <v>96</v>
      </c>
      <c r="R85" s="283">
        <v>420</v>
      </c>
      <c r="S85" s="284">
        <v>0.05</v>
      </c>
    </row>
    <row r="86" spans="1:19" x14ac:dyDescent="0.2">
      <c r="A86" s="226" t="s">
        <v>95</v>
      </c>
      <c r="B86" s="282">
        <v>112</v>
      </c>
      <c r="C86" s="283">
        <v>293</v>
      </c>
      <c r="D86" s="284">
        <v>0.11406844106463879</v>
      </c>
      <c r="E86" s="282">
        <v>497</v>
      </c>
      <c r="F86" s="283">
        <v>360</v>
      </c>
      <c r="G86" s="284">
        <v>4.3478260869565216E-2</v>
      </c>
      <c r="H86" s="282">
        <v>117</v>
      </c>
      <c r="I86" s="283">
        <v>450</v>
      </c>
      <c r="J86" s="284">
        <v>7.1428571428571425E-2</v>
      </c>
      <c r="K86" s="282">
        <v>46</v>
      </c>
      <c r="L86" s="283">
        <v>400</v>
      </c>
      <c r="M86" s="284">
        <v>6.6666666666666666E-2</v>
      </c>
      <c r="N86" s="282">
        <v>299</v>
      </c>
      <c r="O86" s="283">
        <v>450</v>
      </c>
      <c r="P86" s="284">
        <v>2.2727272727272728E-2</v>
      </c>
      <c r="Q86" s="282">
        <v>94</v>
      </c>
      <c r="R86" s="283">
        <v>555</v>
      </c>
      <c r="S86" s="284">
        <v>0.11</v>
      </c>
    </row>
    <row r="87" spans="1:19" x14ac:dyDescent="0.2">
      <c r="A87" s="226" t="s">
        <v>131</v>
      </c>
      <c r="B87" s="282">
        <v>10</v>
      </c>
      <c r="C87" s="283">
        <v>220</v>
      </c>
      <c r="D87" s="284">
        <v>-2.2222222222222223E-2</v>
      </c>
      <c r="E87" s="282">
        <v>141</v>
      </c>
      <c r="F87" s="283">
        <v>300</v>
      </c>
      <c r="G87" s="284">
        <v>5.2631578947368418E-2</v>
      </c>
      <c r="H87" s="282">
        <v>99</v>
      </c>
      <c r="I87" s="283">
        <v>365</v>
      </c>
      <c r="J87" s="284">
        <v>1.3888888888888888E-2</v>
      </c>
      <c r="K87" s="282">
        <v>74</v>
      </c>
      <c r="L87" s="283">
        <v>290</v>
      </c>
      <c r="M87" s="284">
        <v>0</v>
      </c>
      <c r="N87" s="282">
        <v>404</v>
      </c>
      <c r="O87" s="283">
        <v>360</v>
      </c>
      <c r="P87" s="284">
        <v>2.8571428571428571E-2</v>
      </c>
      <c r="Q87" s="282">
        <v>150</v>
      </c>
      <c r="R87" s="283">
        <v>490</v>
      </c>
      <c r="S87" s="284">
        <v>6.9868995633187769E-2</v>
      </c>
    </row>
    <row r="88" spans="1:19" x14ac:dyDescent="0.2">
      <c r="A88" s="226" t="s">
        <v>115</v>
      </c>
      <c r="B88" s="282">
        <v>789</v>
      </c>
      <c r="C88" s="283">
        <v>350</v>
      </c>
      <c r="D88" s="284">
        <v>4.4776119402985072E-2</v>
      </c>
      <c r="E88" s="282">
        <v>1029</v>
      </c>
      <c r="F88" s="283">
        <v>475</v>
      </c>
      <c r="G88" s="284">
        <v>1.0638297872340425E-2</v>
      </c>
      <c r="H88" s="282">
        <v>103</v>
      </c>
      <c r="I88" s="283">
        <v>720</v>
      </c>
      <c r="J88" s="284">
        <v>0.14285714285714285</v>
      </c>
      <c r="K88" s="282">
        <v>134</v>
      </c>
      <c r="L88" s="283">
        <v>600</v>
      </c>
      <c r="M88" s="284">
        <v>8.4033613445378148E-3</v>
      </c>
      <c r="N88" s="282">
        <v>127</v>
      </c>
      <c r="O88" s="283">
        <v>835</v>
      </c>
      <c r="P88" s="284">
        <v>4.3749999999999997E-2</v>
      </c>
      <c r="Q88" s="282">
        <v>31</v>
      </c>
      <c r="R88" s="283">
        <v>1100</v>
      </c>
      <c r="S88" s="284">
        <v>0.12244897959183673</v>
      </c>
    </row>
    <row r="89" spans="1:19" x14ac:dyDescent="0.2">
      <c r="A89" s="226" t="s">
        <v>120</v>
      </c>
      <c r="B89" s="282">
        <v>1310</v>
      </c>
      <c r="C89" s="283">
        <v>320</v>
      </c>
      <c r="D89" s="284">
        <v>0</v>
      </c>
      <c r="E89" s="282">
        <v>1134</v>
      </c>
      <c r="F89" s="283">
        <v>460</v>
      </c>
      <c r="G89" s="284">
        <v>2.2222222222222223E-2</v>
      </c>
      <c r="H89" s="282">
        <v>144</v>
      </c>
      <c r="I89" s="283">
        <v>650</v>
      </c>
      <c r="J89" s="284">
        <v>9.6121416526138273E-2</v>
      </c>
      <c r="K89" s="282">
        <v>127</v>
      </c>
      <c r="L89" s="283">
        <v>570</v>
      </c>
      <c r="M89" s="284">
        <v>-1.7241379310344827E-2</v>
      </c>
      <c r="N89" s="282">
        <v>159</v>
      </c>
      <c r="O89" s="283">
        <v>770</v>
      </c>
      <c r="P89" s="284">
        <v>9.2198581560283682E-2</v>
      </c>
      <c r="Q89" s="282">
        <v>64</v>
      </c>
      <c r="R89" s="283">
        <v>1200</v>
      </c>
      <c r="S89" s="284">
        <v>0.33333333333333331</v>
      </c>
    </row>
    <row r="90" spans="1:19" ht="12" x14ac:dyDescent="0.25">
      <c r="A90" s="230" t="s">
        <v>144</v>
      </c>
      <c r="B90" s="285">
        <v>3099</v>
      </c>
      <c r="C90" s="286">
        <v>310</v>
      </c>
      <c r="D90" s="287">
        <v>3.3333333333333333E-2</v>
      </c>
      <c r="E90" s="285">
        <v>4847</v>
      </c>
      <c r="F90" s="286">
        <v>400</v>
      </c>
      <c r="G90" s="287">
        <v>3.896103896103896E-2</v>
      </c>
      <c r="H90" s="285">
        <v>1061</v>
      </c>
      <c r="I90" s="286">
        <v>445</v>
      </c>
      <c r="J90" s="287">
        <v>8.5365853658536592E-2</v>
      </c>
      <c r="K90" s="285">
        <v>625</v>
      </c>
      <c r="L90" s="286">
        <v>450</v>
      </c>
      <c r="M90" s="287">
        <v>7.1428571428571425E-2</v>
      </c>
      <c r="N90" s="285">
        <v>3143</v>
      </c>
      <c r="O90" s="286">
        <v>375</v>
      </c>
      <c r="P90" s="287">
        <v>7.1428571428571425E-2</v>
      </c>
      <c r="Q90" s="285">
        <v>1349</v>
      </c>
      <c r="R90" s="286">
        <v>440</v>
      </c>
      <c r="S90" s="287">
        <v>4.7619047619047616E-2</v>
      </c>
    </row>
    <row r="91" spans="1:19" x14ac:dyDescent="0.2">
      <c r="A91" s="232"/>
      <c r="B91" s="228"/>
      <c r="C91" s="229"/>
      <c r="D91" s="229"/>
      <c r="E91" s="228"/>
      <c r="F91" s="229"/>
      <c r="G91" s="229"/>
      <c r="H91" s="228"/>
      <c r="I91" s="229"/>
      <c r="J91" s="229"/>
      <c r="K91" s="228"/>
      <c r="L91" s="229"/>
      <c r="M91" s="229"/>
      <c r="N91" s="228"/>
      <c r="O91" s="229"/>
      <c r="P91" s="229"/>
      <c r="Q91" s="228"/>
      <c r="R91" s="229"/>
      <c r="S91" s="229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85"/>
  <sheetViews>
    <sheetView zoomScale="140" zoomScaleNormal="140" workbookViewId="0"/>
  </sheetViews>
  <sheetFormatPr defaultColWidth="9.125" defaultRowHeight="10.199999999999999" x14ac:dyDescent="0.2"/>
  <cols>
    <col min="1" max="1" width="17.125" style="243" customWidth="1"/>
    <col min="2" max="2" width="9.125" style="234" customWidth="1"/>
    <col min="3" max="3" width="9.125" style="235" customWidth="1"/>
    <col min="4" max="4" width="9.125" style="234" customWidth="1"/>
    <col min="5" max="5" width="9.125" style="235"/>
    <col min="6" max="6" width="9.125" style="234" customWidth="1"/>
    <col min="7" max="7" width="9.125" style="235"/>
    <col min="8" max="8" width="9.125" style="234" customWidth="1"/>
    <col min="9" max="9" width="9.125" style="235" customWidth="1"/>
    <col min="10" max="10" width="9.125" style="234" customWidth="1"/>
    <col min="11" max="11" width="9.125" style="235" customWidth="1"/>
    <col min="12" max="12" width="9.125" style="236" customWidth="1"/>
    <col min="13" max="13" width="9.125" style="237"/>
    <col min="14" max="14" width="9.125" style="238"/>
    <col min="15" max="15" width="15" style="238" customWidth="1"/>
    <col min="16" max="16384" width="9.125" style="238"/>
  </cols>
  <sheetData>
    <row r="1" spans="1:15" ht="31.5" customHeight="1" x14ac:dyDescent="0.2">
      <c r="A1" s="233" t="s">
        <v>334</v>
      </c>
      <c r="O1" s="223" t="s">
        <v>367</v>
      </c>
    </row>
    <row r="2" spans="1:15" ht="13.5" customHeight="1" x14ac:dyDescent="0.2">
      <c r="A2" s="42"/>
      <c r="B2" s="293" t="s">
        <v>55</v>
      </c>
      <c r="C2" s="293"/>
      <c r="D2" s="293" t="s">
        <v>291</v>
      </c>
      <c r="E2" s="293"/>
      <c r="F2" s="293" t="s">
        <v>292</v>
      </c>
      <c r="G2" s="293"/>
      <c r="H2" s="293" t="s">
        <v>293</v>
      </c>
      <c r="I2" s="293"/>
      <c r="J2" s="293" t="s">
        <v>37</v>
      </c>
      <c r="K2" s="293"/>
    </row>
    <row r="3" spans="1:15" ht="12.75" customHeight="1" x14ac:dyDescent="0.2">
      <c r="A3" s="42"/>
      <c r="B3" s="293" t="s">
        <v>63</v>
      </c>
      <c r="C3" s="293"/>
      <c r="D3" s="293" t="s">
        <v>63</v>
      </c>
      <c r="E3" s="293"/>
      <c r="F3" s="293" t="s">
        <v>63</v>
      </c>
      <c r="G3" s="293"/>
      <c r="H3" s="293" t="s">
        <v>63</v>
      </c>
      <c r="I3" s="293"/>
      <c r="J3" s="293" t="s">
        <v>63</v>
      </c>
      <c r="K3" s="293"/>
      <c r="L3" s="239"/>
    </row>
    <row r="4" spans="1:15" ht="12.75" customHeight="1" x14ac:dyDescent="0.2">
      <c r="A4" s="216"/>
      <c r="B4" s="220" t="s">
        <v>350</v>
      </c>
      <c r="C4" s="221" t="s">
        <v>296</v>
      </c>
      <c r="D4" s="220" t="s">
        <v>350</v>
      </c>
      <c r="E4" s="221" t="s">
        <v>296</v>
      </c>
      <c r="F4" s="220" t="s">
        <v>350</v>
      </c>
      <c r="G4" s="221" t="s">
        <v>296</v>
      </c>
      <c r="H4" s="220" t="s">
        <v>350</v>
      </c>
      <c r="I4" s="221" t="s">
        <v>296</v>
      </c>
      <c r="J4" s="220" t="s">
        <v>350</v>
      </c>
      <c r="K4" s="221" t="s">
        <v>296</v>
      </c>
      <c r="L4" s="239"/>
      <c r="M4" s="240" t="s">
        <v>361</v>
      </c>
      <c r="N4" s="38"/>
    </row>
    <row r="5" spans="1:15" ht="12.75" customHeight="1" x14ac:dyDescent="0.2">
      <c r="A5" s="42" t="s">
        <v>64</v>
      </c>
      <c r="B5" s="162">
        <v>1</v>
      </c>
      <c r="C5" s="222">
        <v>0.125</v>
      </c>
      <c r="D5" s="162">
        <v>14</v>
      </c>
      <c r="E5" s="222">
        <v>0.82399999999999995</v>
      </c>
      <c r="F5" s="162">
        <v>29</v>
      </c>
      <c r="G5" s="222">
        <v>0.69</v>
      </c>
      <c r="H5" s="162">
        <v>9</v>
      </c>
      <c r="I5" s="222">
        <v>0.9</v>
      </c>
      <c r="J5" s="162">
        <v>53</v>
      </c>
      <c r="K5" s="222">
        <v>0.68799999999999994</v>
      </c>
      <c r="L5" s="162"/>
      <c r="M5" s="240" t="s">
        <v>345</v>
      </c>
      <c r="N5" s="38"/>
      <c r="O5" s="38"/>
    </row>
    <row r="6" spans="1:15" x14ac:dyDescent="0.2">
      <c r="A6" s="42" t="s">
        <v>65</v>
      </c>
      <c r="B6" s="162">
        <v>3</v>
      </c>
      <c r="C6" s="222">
        <v>0.75</v>
      </c>
      <c r="D6" s="162">
        <v>8</v>
      </c>
      <c r="E6" s="222">
        <v>0.66700000000000004</v>
      </c>
      <c r="F6" s="162">
        <v>31</v>
      </c>
      <c r="G6" s="222">
        <v>0.88600000000000001</v>
      </c>
      <c r="H6" s="162">
        <v>7</v>
      </c>
      <c r="I6" s="222">
        <v>0.7</v>
      </c>
      <c r="J6" s="162">
        <v>49</v>
      </c>
      <c r="K6" s="222">
        <v>0.80300000000000005</v>
      </c>
      <c r="L6" s="162"/>
      <c r="M6" s="240" t="s">
        <v>345</v>
      </c>
      <c r="N6" s="38"/>
    </row>
    <row r="7" spans="1:15" x14ac:dyDescent="0.2">
      <c r="A7" s="42" t="s">
        <v>0</v>
      </c>
      <c r="B7" s="162">
        <v>13</v>
      </c>
      <c r="C7" s="222">
        <v>0.14899999999999999</v>
      </c>
      <c r="D7" s="162">
        <v>162</v>
      </c>
      <c r="E7" s="222">
        <v>0.50800000000000001</v>
      </c>
      <c r="F7" s="162">
        <v>390</v>
      </c>
      <c r="G7" s="222">
        <v>0.69599999999999995</v>
      </c>
      <c r="H7" s="162">
        <v>124</v>
      </c>
      <c r="I7" s="222">
        <v>0.65600000000000003</v>
      </c>
      <c r="J7" s="162">
        <v>689</v>
      </c>
      <c r="K7" s="222">
        <v>0.59699999999999998</v>
      </c>
      <c r="L7" s="162"/>
      <c r="M7" s="240" t="s">
        <v>345</v>
      </c>
      <c r="N7" s="38"/>
    </row>
    <row r="8" spans="1:15" x14ac:dyDescent="0.2">
      <c r="A8" s="42" t="s">
        <v>66</v>
      </c>
      <c r="B8" s="162">
        <v>1</v>
      </c>
      <c r="C8" s="222">
        <v>6.0000000000000001E-3</v>
      </c>
      <c r="D8" s="162">
        <v>5</v>
      </c>
      <c r="E8" s="222">
        <v>0.01</v>
      </c>
      <c r="F8" s="162">
        <v>19</v>
      </c>
      <c r="G8" s="222">
        <v>0.04</v>
      </c>
      <c r="H8" s="162">
        <v>7</v>
      </c>
      <c r="I8" s="222">
        <v>5.6000000000000001E-2</v>
      </c>
      <c r="J8" s="162">
        <v>32</v>
      </c>
      <c r="K8" s="222">
        <v>2.5000000000000001E-2</v>
      </c>
      <c r="L8" s="162"/>
      <c r="M8" s="240" t="s">
        <v>346</v>
      </c>
      <c r="N8" s="241"/>
    </row>
    <row r="9" spans="1:15" x14ac:dyDescent="0.2">
      <c r="A9" s="42" t="s">
        <v>67</v>
      </c>
      <c r="B9" s="162">
        <v>0</v>
      </c>
      <c r="C9" s="222">
        <v>0</v>
      </c>
      <c r="D9" s="162">
        <v>39</v>
      </c>
      <c r="E9" s="222">
        <v>0.54200000000000004</v>
      </c>
      <c r="F9" s="162">
        <v>96</v>
      </c>
      <c r="G9" s="222">
        <v>0.68600000000000005</v>
      </c>
      <c r="H9" s="162">
        <v>37</v>
      </c>
      <c r="I9" s="222">
        <v>0.84099999999999997</v>
      </c>
      <c r="J9" s="162">
        <v>172</v>
      </c>
      <c r="K9" s="222">
        <v>0.63</v>
      </c>
      <c r="L9" s="162"/>
      <c r="M9" s="240" t="s">
        <v>345</v>
      </c>
      <c r="N9" s="241"/>
    </row>
    <row r="10" spans="1:15" x14ac:dyDescent="0.2">
      <c r="A10" s="42" t="s">
        <v>68</v>
      </c>
      <c r="B10" s="162">
        <v>2</v>
      </c>
      <c r="C10" s="222">
        <v>0.33300000000000002</v>
      </c>
      <c r="D10" s="162">
        <v>25</v>
      </c>
      <c r="E10" s="222">
        <v>0.43099999999999999</v>
      </c>
      <c r="F10" s="162">
        <v>95</v>
      </c>
      <c r="G10" s="222">
        <v>0.60099999999999998</v>
      </c>
      <c r="H10" s="162">
        <v>52</v>
      </c>
      <c r="I10" s="222">
        <v>0.76500000000000001</v>
      </c>
      <c r="J10" s="162">
        <v>174</v>
      </c>
      <c r="K10" s="222">
        <v>0.6</v>
      </c>
      <c r="L10" s="162"/>
      <c r="M10" s="240" t="s">
        <v>345</v>
      </c>
      <c r="N10" s="241"/>
    </row>
    <row r="11" spans="1:15" x14ac:dyDescent="0.2">
      <c r="A11" s="42" t="s">
        <v>69</v>
      </c>
      <c r="B11" s="162">
        <v>0</v>
      </c>
      <c r="C11" s="222">
        <v>0</v>
      </c>
      <c r="D11" s="162">
        <v>4</v>
      </c>
      <c r="E11" s="222">
        <v>1.2E-2</v>
      </c>
      <c r="F11" s="162">
        <v>0</v>
      </c>
      <c r="G11" s="222">
        <v>0</v>
      </c>
      <c r="H11" s="162">
        <v>2</v>
      </c>
      <c r="I11" s="222">
        <v>1.4999999999999999E-2</v>
      </c>
      <c r="J11" s="162">
        <v>6</v>
      </c>
      <c r="K11" s="222">
        <v>7.0000000000000001E-3</v>
      </c>
      <c r="L11" s="162"/>
      <c r="M11" s="240" t="s">
        <v>346</v>
      </c>
      <c r="N11" s="241"/>
    </row>
    <row r="12" spans="1:15" x14ac:dyDescent="0.2">
      <c r="A12" s="42" t="s">
        <v>70</v>
      </c>
      <c r="B12" s="162">
        <v>3</v>
      </c>
      <c r="C12" s="222">
        <v>0.25</v>
      </c>
      <c r="D12" s="162">
        <v>34</v>
      </c>
      <c r="E12" s="222">
        <v>0.89500000000000002</v>
      </c>
      <c r="F12" s="162">
        <v>48</v>
      </c>
      <c r="G12" s="222">
        <v>0.873</v>
      </c>
      <c r="H12" s="162">
        <v>9</v>
      </c>
      <c r="I12" s="222">
        <v>0.9</v>
      </c>
      <c r="J12" s="162">
        <v>94</v>
      </c>
      <c r="K12" s="222">
        <v>0.81699999999999995</v>
      </c>
      <c r="L12" s="162"/>
      <c r="M12" s="240" t="s">
        <v>345</v>
      </c>
      <c r="N12" s="241"/>
    </row>
    <row r="13" spans="1:15" x14ac:dyDescent="0.2">
      <c r="A13" s="42" t="s">
        <v>71</v>
      </c>
      <c r="B13" s="162">
        <v>0</v>
      </c>
      <c r="C13" s="222">
        <v>0</v>
      </c>
      <c r="D13" s="162">
        <v>4</v>
      </c>
      <c r="E13" s="222">
        <v>4.0000000000000001E-3</v>
      </c>
      <c r="F13" s="162">
        <v>1</v>
      </c>
      <c r="G13" s="222">
        <v>2E-3</v>
      </c>
      <c r="H13" s="162">
        <v>7</v>
      </c>
      <c r="I13" s="222">
        <v>3.1E-2</v>
      </c>
      <c r="J13" s="162">
        <v>12</v>
      </c>
      <c r="K13" s="222">
        <v>5.0000000000000001E-3</v>
      </c>
      <c r="L13" s="162"/>
      <c r="M13" s="240" t="s">
        <v>346</v>
      </c>
      <c r="N13" s="241"/>
    </row>
    <row r="14" spans="1:15" x14ac:dyDescent="0.2">
      <c r="A14" s="42" t="s">
        <v>72</v>
      </c>
      <c r="B14" s="162">
        <v>2</v>
      </c>
      <c r="C14" s="222">
        <v>3.1E-2</v>
      </c>
      <c r="D14" s="162">
        <v>43</v>
      </c>
      <c r="E14" s="222">
        <v>0.16200000000000001</v>
      </c>
      <c r="F14" s="162">
        <v>139</v>
      </c>
      <c r="G14" s="222">
        <v>0.20399999999999999</v>
      </c>
      <c r="H14" s="162">
        <v>72</v>
      </c>
      <c r="I14" s="222">
        <v>0.45600000000000002</v>
      </c>
      <c r="J14" s="162">
        <v>256</v>
      </c>
      <c r="K14" s="222">
        <v>0.219</v>
      </c>
      <c r="L14" s="162"/>
      <c r="M14" s="240" t="s">
        <v>346</v>
      </c>
      <c r="N14" s="241"/>
    </row>
    <row r="15" spans="1:15" x14ac:dyDescent="0.2">
      <c r="A15" s="42" t="s">
        <v>73</v>
      </c>
      <c r="B15" s="162">
        <v>1</v>
      </c>
      <c r="C15" s="222">
        <v>1</v>
      </c>
      <c r="D15" s="162">
        <v>1</v>
      </c>
      <c r="E15" s="222">
        <v>1</v>
      </c>
      <c r="F15" s="162">
        <v>5</v>
      </c>
      <c r="G15" s="222">
        <v>1</v>
      </c>
      <c r="H15" s="162">
        <v>0</v>
      </c>
      <c r="I15" s="222">
        <v>0</v>
      </c>
      <c r="J15" s="162">
        <v>7</v>
      </c>
      <c r="K15" s="222">
        <v>1</v>
      </c>
      <c r="L15" s="162"/>
      <c r="M15" s="240" t="s">
        <v>345</v>
      </c>
      <c r="N15" s="241"/>
    </row>
    <row r="16" spans="1:15" x14ac:dyDescent="0.2">
      <c r="A16" s="42" t="s">
        <v>74</v>
      </c>
      <c r="B16" s="162">
        <v>6</v>
      </c>
      <c r="C16" s="222">
        <v>0.54500000000000004</v>
      </c>
      <c r="D16" s="162">
        <v>46</v>
      </c>
      <c r="E16" s="222">
        <v>0.63900000000000001</v>
      </c>
      <c r="F16" s="162">
        <v>50</v>
      </c>
      <c r="G16" s="222">
        <v>0.625</v>
      </c>
      <c r="H16" s="162">
        <v>14</v>
      </c>
      <c r="I16" s="222">
        <v>0.63600000000000001</v>
      </c>
      <c r="J16" s="162">
        <v>116</v>
      </c>
      <c r="K16" s="222">
        <v>0.627</v>
      </c>
      <c r="L16" s="162"/>
      <c r="M16" s="240" t="s">
        <v>345</v>
      </c>
      <c r="N16" s="241"/>
    </row>
    <row r="17" spans="1:14" x14ac:dyDescent="0.2">
      <c r="A17" s="42" t="s">
        <v>75</v>
      </c>
      <c r="B17" s="162">
        <v>0</v>
      </c>
      <c r="C17" s="222">
        <v>0</v>
      </c>
      <c r="D17" s="162">
        <v>6</v>
      </c>
      <c r="E17" s="222">
        <v>7.1999999999999995E-2</v>
      </c>
      <c r="F17" s="162">
        <v>66</v>
      </c>
      <c r="G17" s="222">
        <v>0.218</v>
      </c>
      <c r="H17" s="162">
        <v>110</v>
      </c>
      <c r="I17" s="222">
        <v>0.56399999999999995</v>
      </c>
      <c r="J17" s="162">
        <v>182</v>
      </c>
      <c r="K17" s="222">
        <v>0.313</v>
      </c>
      <c r="L17" s="162"/>
      <c r="M17" s="240" t="s">
        <v>346</v>
      </c>
      <c r="N17" s="241"/>
    </row>
    <row r="18" spans="1:14" x14ac:dyDescent="0.2">
      <c r="A18" s="42" t="s">
        <v>76</v>
      </c>
      <c r="B18" s="162">
        <v>1</v>
      </c>
      <c r="C18" s="222">
        <v>6.3E-2</v>
      </c>
      <c r="D18" s="162">
        <v>6</v>
      </c>
      <c r="E18" s="222">
        <v>0.04</v>
      </c>
      <c r="F18" s="162">
        <v>108</v>
      </c>
      <c r="G18" s="222">
        <v>0.128</v>
      </c>
      <c r="H18" s="162">
        <v>123</v>
      </c>
      <c r="I18" s="222">
        <v>0.28999999999999998</v>
      </c>
      <c r="J18" s="162">
        <v>238</v>
      </c>
      <c r="K18" s="222">
        <v>0.16600000000000001</v>
      </c>
      <c r="L18" s="162"/>
      <c r="M18" s="240" t="s">
        <v>346</v>
      </c>
      <c r="N18" s="241"/>
    </row>
    <row r="19" spans="1:14" x14ac:dyDescent="0.2">
      <c r="A19" s="42" t="s">
        <v>77</v>
      </c>
      <c r="B19" s="162">
        <v>3</v>
      </c>
      <c r="C19" s="222">
        <v>0.75</v>
      </c>
      <c r="D19" s="162">
        <v>21</v>
      </c>
      <c r="E19" s="222">
        <v>0.91300000000000003</v>
      </c>
      <c r="F19" s="162">
        <v>35</v>
      </c>
      <c r="G19" s="222">
        <v>1</v>
      </c>
      <c r="H19" s="162">
        <v>5</v>
      </c>
      <c r="I19" s="222">
        <v>0.83299999999999996</v>
      </c>
      <c r="J19" s="162">
        <v>64</v>
      </c>
      <c r="K19" s="222">
        <v>0.94099999999999995</v>
      </c>
      <c r="L19" s="162"/>
      <c r="M19" s="240" t="s">
        <v>345</v>
      </c>
      <c r="N19" s="241"/>
    </row>
    <row r="20" spans="1:14" x14ac:dyDescent="0.2">
      <c r="A20" s="42" t="s">
        <v>78</v>
      </c>
      <c r="B20" s="162">
        <v>0</v>
      </c>
      <c r="C20" s="222">
        <v>0</v>
      </c>
      <c r="D20" s="162">
        <v>24</v>
      </c>
      <c r="E20" s="222">
        <v>0.66700000000000004</v>
      </c>
      <c r="F20" s="162">
        <v>63</v>
      </c>
      <c r="G20" s="222">
        <v>0.71599999999999997</v>
      </c>
      <c r="H20" s="162">
        <v>15</v>
      </c>
      <c r="I20" s="222">
        <v>0.83299999999999996</v>
      </c>
      <c r="J20" s="162">
        <v>102</v>
      </c>
      <c r="K20" s="222">
        <v>0.64600000000000002</v>
      </c>
      <c r="L20" s="162"/>
      <c r="M20" s="240" t="s">
        <v>345</v>
      </c>
      <c r="N20" s="241"/>
    </row>
    <row r="21" spans="1:14" x14ac:dyDescent="0.2">
      <c r="A21" s="42" t="s">
        <v>79</v>
      </c>
      <c r="B21" s="162">
        <v>1</v>
      </c>
      <c r="C21" s="222">
        <v>0.5</v>
      </c>
      <c r="D21" s="162">
        <v>13</v>
      </c>
      <c r="E21" s="222">
        <v>0.72199999999999998</v>
      </c>
      <c r="F21" s="162">
        <v>25</v>
      </c>
      <c r="G21" s="222">
        <v>0.83299999999999996</v>
      </c>
      <c r="H21" s="162">
        <v>8</v>
      </c>
      <c r="I21" s="222">
        <v>0.61499999999999999</v>
      </c>
      <c r="J21" s="162">
        <v>47</v>
      </c>
      <c r="K21" s="222">
        <v>0.746</v>
      </c>
      <c r="L21" s="162"/>
      <c r="M21" s="240" t="s">
        <v>345</v>
      </c>
      <c r="N21" s="241"/>
    </row>
    <row r="22" spans="1:14" x14ac:dyDescent="0.2">
      <c r="A22" s="42" t="s">
        <v>80</v>
      </c>
      <c r="B22" s="162">
        <v>1</v>
      </c>
      <c r="C22" s="222">
        <v>3.0000000000000001E-3</v>
      </c>
      <c r="D22" s="162">
        <v>17</v>
      </c>
      <c r="E22" s="222">
        <v>1.9E-2</v>
      </c>
      <c r="F22" s="162">
        <v>20</v>
      </c>
      <c r="G22" s="222">
        <v>4.1000000000000002E-2</v>
      </c>
      <c r="H22" s="162">
        <v>4</v>
      </c>
      <c r="I22" s="222">
        <v>5.8000000000000003E-2</v>
      </c>
      <c r="J22" s="162">
        <v>42</v>
      </c>
      <c r="K22" s="222">
        <v>2.3E-2</v>
      </c>
      <c r="L22" s="162"/>
      <c r="M22" s="240" t="s">
        <v>346</v>
      </c>
      <c r="N22" s="241"/>
    </row>
    <row r="23" spans="1:14" x14ac:dyDescent="0.2">
      <c r="A23" s="42" t="s">
        <v>81</v>
      </c>
      <c r="B23" s="162">
        <v>3</v>
      </c>
      <c r="C23" s="222">
        <v>0.188</v>
      </c>
      <c r="D23" s="162">
        <v>76</v>
      </c>
      <c r="E23" s="222">
        <v>0.71699999999999997</v>
      </c>
      <c r="F23" s="162">
        <v>105</v>
      </c>
      <c r="G23" s="222">
        <v>0.71899999999999997</v>
      </c>
      <c r="H23" s="162">
        <v>42</v>
      </c>
      <c r="I23" s="222">
        <v>0.82399999999999995</v>
      </c>
      <c r="J23" s="162">
        <v>226</v>
      </c>
      <c r="K23" s="222">
        <v>0.70799999999999996</v>
      </c>
      <c r="L23" s="162"/>
      <c r="M23" s="240" t="s">
        <v>345</v>
      </c>
      <c r="N23" s="241"/>
    </row>
    <row r="24" spans="1:14" x14ac:dyDescent="0.2">
      <c r="A24" s="42" t="s">
        <v>10</v>
      </c>
      <c r="B24" s="162">
        <v>2</v>
      </c>
      <c r="C24" s="222">
        <v>1.7999999999999999E-2</v>
      </c>
      <c r="D24" s="162">
        <v>50</v>
      </c>
      <c r="E24" s="222">
        <v>0.17299999999999999</v>
      </c>
      <c r="F24" s="162">
        <v>82</v>
      </c>
      <c r="G24" s="222">
        <v>0.151</v>
      </c>
      <c r="H24" s="162">
        <v>34</v>
      </c>
      <c r="I24" s="222">
        <v>0.21299999999999999</v>
      </c>
      <c r="J24" s="162">
        <v>168</v>
      </c>
      <c r="K24" s="222">
        <v>0.152</v>
      </c>
      <c r="L24" s="162"/>
      <c r="M24" s="240" t="s">
        <v>346</v>
      </c>
      <c r="N24" s="241"/>
    </row>
    <row r="25" spans="1:14" x14ac:dyDescent="0.2">
      <c r="A25" s="42" t="s">
        <v>82</v>
      </c>
      <c r="B25" s="162">
        <v>1</v>
      </c>
      <c r="C25" s="222">
        <v>0.33300000000000002</v>
      </c>
      <c r="D25" s="162">
        <v>14</v>
      </c>
      <c r="E25" s="222">
        <v>1</v>
      </c>
      <c r="F25" s="162">
        <v>31</v>
      </c>
      <c r="G25" s="222">
        <v>1</v>
      </c>
      <c r="H25" s="162">
        <v>3</v>
      </c>
      <c r="I25" s="222">
        <v>1</v>
      </c>
      <c r="J25" s="162">
        <v>49</v>
      </c>
      <c r="K25" s="222">
        <v>0.96099999999999997</v>
      </c>
      <c r="L25" s="162"/>
      <c r="M25" s="240" t="s">
        <v>345</v>
      </c>
      <c r="N25" s="241"/>
    </row>
    <row r="26" spans="1:14" x14ac:dyDescent="0.2">
      <c r="A26" s="42" t="s">
        <v>83</v>
      </c>
      <c r="B26" s="162">
        <v>4</v>
      </c>
      <c r="C26" s="222">
        <v>7.0000000000000001E-3</v>
      </c>
      <c r="D26" s="162">
        <v>10</v>
      </c>
      <c r="E26" s="222">
        <v>0.01</v>
      </c>
      <c r="F26" s="162">
        <v>4</v>
      </c>
      <c r="G26" s="222">
        <v>8.9999999999999993E-3</v>
      </c>
      <c r="H26" s="162">
        <v>8</v>
      </c>
      <c r="I26" s="222">
        <v>5.1999999999999998E-2</v>
      </c>
      <c r="J26" s="162">
        <v>26</v>
      </c>
      <c r="K26" s="222">
        <v>1.2E-2</v>
      </c>
      <c r="L26" s="162"/>
      <c r="M26" s="240" t="s">
        <v>346</v>
      </c>
      <c r="N26" s="241"/>
    </row>
    <row r="27" spans="1:14" x14ac:dyDescent="0.2">
      <c r="A27" s="42" t="s">
        <v>84</v>
      </c>
      <c r="B27" s="162">
        <v>4</v>
      </c>
      <c r="C27" s="222">
        <v>0.66700000000000004</v>
      </c>
      <c r="D27" s="162">
        <v>27</v>
      </c>
      <c r="E27" s="222">
        <v>0.84399999999999997</v>
      </c>
      <c r="F27" s="162">
        <v>57</v>
      </c>
      <c r="G27" s="222">
        <v>0.90500000000000003</v>
      </c>
      <c r="H27" s="162">
        <v>18</v>
      </c>
      <c r="I27" s="222">
        <v>1</v>
      </c>
      <c r="J27" s="162">
        <v>106</v>
      </c>
      <c r="K27" s="222">
        <v>0.89100000000000001</v>
      </c>
      <c r="L27" s="162"/>
      <c r="M27" s="240" t="s">
        <v>345</v>
      </c>
      <c r="N27" s="241"/>
    </row>
    <row r="28" spans="1:14" x14ac:dyDescent="0.2">
      <c r="A28" s="42" t="s">
        <v>85</v>
      </c>
      <c r="B28" s="162">
        <v>0</v>
      </c>
      <c r="C28" s="222">
        <v>0</v>
      </c>
      <c r="D28" s="162">
        <v>1</v>
      </c>
      <c r="E28" s="222">
        <v>0.111</v>
      </c>
      <c r="F28" s="162">
        <v>6</v>
      </c>
      <c r="G28" s="222">
        <v>0.316</v>
      </c>
      <c r="H28" s="162">
        <v>3</v>
      </c>
      <c r="I28" s="222">
        <v>0.23100000000000001</v>
      </c>
      <c r="J28" s="162">
        <v>10</v>
      </c>
      <c r="K28" s="222">
        <v>0.24399999999999999</v>
      </c>
      <c r="L28" s="162"/>
      <c r="M28" s="240" t="s">
        <v>345</v>
      </c>
      <c r="N28" s="241"/>
    </row>
    <row r="29" spans="1:14" x14ac:dyDescent="0.2">
      <c r="A29" s="42" t="s">
        <v>86</v>
      </c>
      <c r="B29" s="162">
        <v>4</v>
      </c>
      <c r="C29" s="222">
        <v>0.125</v>
      </c>
      <c r="D29" s="162">
        <v>156</v>
      </c>
      <c r="E29" s="222">
        <v>0.497</v>
      </c>
      <c r="F29" s="162">
        <v>329</v>
      </c>
      <c r="G29" s="222">
        <v>0.64500000000000002</v>
      </c>
      <c r="H29" s="162">
        <v>158</v>
      </c>
      <c r="I29" s="222">
        <v>0.76700000000000002</v>
      </c>
      <c r="J29" s="162">
        <v>647</v>
      </c>
      <c r="K29" s="222">
        <v>0.60899999999999999</v>
      </c>
      <c r="L29" s="162"/>
      <c r="M29" s="240" t="s">
        <v>345</v>
      </c>
      <c r="N29" s="241"/>
    </row>
    <row r="30" spans="1:14" x14ac:dyDescent="0.2">
      <c r="A30" s="42" t="s">
        <v>87</v>
      </c>
      <c r="B30" s="162">
        <v>2</v>
      </c>
      <c r="C30" s="222">
        <v>1.4999999999999999E-2</v>
      </c>
      <c r="D30" s="162">
        <v>50</v>
      </c>
      <c r="E30" s="222">
        <v>9.7000000000000003E-2</v>
      </c>
      <c r="F30" s="162">
        <v>67</v>
      </c>
      <c r="G30" s="222">
        <v>0.14499999999999999</v>
      </c>
      <c r="H30" s="162">
        <v>36</v>
      </c>
      <c r="I30" s="222">
        <v>0.30299999999999999</v>
      </c>
      <c r="J30" s="162">
        <v>155</v>
      </c>
      <c r="K30" s="222">
        <v>0.126</v>
      </c>
      <c r="L30" s="162"/>
      <c r="M30" s="240" t="s">
        <v>346</v>
      </c>
      <c r="N30" s="241"/>
    </row>
    <row r="31" spans="1:14" x14ac:dyDescent="0.2">
      <c r="A31" s="42" t="s">
        <v>88</v>
      </c>
      <c r="B31" s="162">
        <v>1</v>
      </c>
      <c r="C31" s="222">
        <v>5.0000000000000001E-3</v>
      </c>
      <c r="D31" s="162">
        <v>101</v>
      </c>
      <c r="E31" s="222">
        <v>0.157</v>
      </c>
      <c r="F31" s="162">
        <v>303</v>
      </c>
      <c r="G31" s="222">
        <v>0.29299999999999998</v>
      </c>
      <c r="H31" s="162">
        <v>135</v>
      </c>
      <c r="I31" s="222">
        <v>0.38100000000000001</v>
      </c>
      <c r="J31" s="162">
        <v>540</v>
      </c>
      <c r="K31" s="222">
        <v>0.24399999999999999</v>
      </c>
      <c r="L31" s="162"/>
      <c r="M31" s="240" t="s">
        <v>345</v>
      </c>
      <c r="N31" s="241"/>
    </row>
    <row r="32" spans="1:14" x14ac:dyDescent="0.2">
      <c r="A32" s="42" t="s">
        <v>89</v>
      </c>
      <c r="B32" s="162">
        <v>6</v>
      </c>
      <c r="C32" s="222">
        <v>0.19400000000000001</v>
      </c>
      <c r="D32" s="162">
        <v>89</v>
      </c>
      <c r="E32" s="222">
        <v>0.748</v>
      </c>
      <c r="F32" s="162">
        <v>154</v>
      </c>
      <c r="G32" s="222">
        <v>0.65500000000000003</v>
      </c>
      <c r="H32" s="162">
        <v>51</v>
      </c>
      <c r="I32" s="222">
        <v>0.70799999999999996</v>
      </c>
      <c r="J32" s="162">
        <v>300</v>
      </c>
      <c r="K32" s="222">
        <v>0.65600000000000003</v>
      </c>
      <c r="L32" s="162"/>
      <c r="M32" s="240" t="s">
        <v>345</v>
      </c>
      <c r="N32" s="241"/>
    </row>
    <row r="33" spans="1:14" x14ac:dyDescent="0.2">
      <c r="A33" s="42" t="s">
        <v>90</v>
      </c>
      <c r="B33" s="162">
        <v>0</v>
      </c>
      <c r="C33" s="222">
        <v>0</v>
      </c>
      <c r="D33" s="162">
        <v>2</v>
      </c>
      <c r="E33" s="222">
        <v>8.6999999999999994E-2</v>
      </c>
      <c r="F33" s="162">
        <v>9</v>
      </c>
      <c r="G33" s="222">
        <v>0.31</v>
      </c>
      <c r="H33" s="162">
        <v>6</v>
      </c>
      <c r="I33" s="222">
        <v>0.75</v>
      </c>
      <c r="J33" s="162">
        <v>17</v>
      </c>
      <c r="K33" s="222">
        <v>0.25</v>
      </c>
      <c r="L33" s="162"/>
      <c r="M33" s="240" t="s">
        <v>345</v>
      </c>
      <c r="N33" s="241"/>
    </row>
    <row r="34" spans="1:14" x14ac:dyDescent="0.2">
      <c r="A34" s="42" t="s">
        <v>91</v>
      </c>
      <c r="B34" s="162">
        <v>2</v>
      </c>
      <c r="C34" s="222">
        <v>0.5</v>
      </c>
      <c r="D34" s="162">
        <v>4</v>
      </c>
      <c r="E34" s="222">
        <v>1</v>
      </c>
      <c r="F34" s="162">
        <v>20</v>
      </c>
      <c r="G34" s="222">
        <v>1</v>
      </c>
      <c r="H34" s="162">
        <v>0</v>
      </c>
      <c r="I34" s="222">
        <v>0</v>
      </c>
      <c r="J34" s="162">
        <v>26</v>
      </c>
      <c r="K34" s="222">
        <v>0.92900000000000005</v>
      </c>
      <c r="L34" s="162"/>
      <c r="M34" s="240" t="s">
        <v>345</v>
      </c>
      <c r="N34" s="241"/>
    </row>
    <row r="35" spans="1:14" x14ac:dyDescent="0.2">
      <c r="A35" s="42" t="s">
        <v>92</v>
      </c>
      <c r="B35" s="162">
        <v>0</v>
      </c>
      <c r="C35" s="222">
        <v>0</v>
      </c>
      <c r="D35" s="162">
        <v>10</v>
      </c>
      <c r="E35" s="222">
        <v>3.7999999999999999E-2</v>
      </c>
      <c r="F35" s="162">
        <v>18</v>
      </c>
      <c r="G35" s="222">
        <v>5.0999999999999997E-2</v>
      </c>
      <c r="H35" s="162">
        <v>13</v>
      </c>
      <c r="I35" s="222">
        <v>0.20300000000000001</v>
      </c>
      <c r="J35" s="162">
        <v>41</v>
      </c>
      <c r="K35" s="222">
        <v>5.7000000000000002E-2</v>
      </c>
      <c r="L35" s="162"/>
      <c r="M35" s="240" t="s">
        <v>346</v>
      </c>
      <c r="N35" s="241"/>
    </row>
    <row r="36" spans="1:14" x14ac:dyDescent="0.2">
      <c r="A36" s="42" t="s">
        <v>1</v>
      </c>
      <c r="B36" s="162">
        <v>2</v>
      </c>
      <c r="C36" s="222">
        <v>0.16700000000000001</v>
      </c>
      <c r="D36" s="162">
        <v>42</v>
      </c>
      <c r="E36" s="222">
        <v>0.76400000000000001</v>
      </c>
      <c r="F36" s="162">
        <v>88</v>
      </c>
      <c r="G36" s="222">
        <v>0.78600000000000003</v>
      </c>
      <c r="H36" s="162">
        <v>17</v>
      </c>
      <c r="I36" s="222">
        <v>0.70799999999999996</v>
      </c>
      <c r="J36" s="162">
        <v>149</v>
      </c>
      <c r="K36" s="222">
        <v>0.73399999999999999</v>
      </c>
      <c r="L36" s="162"/>
      <c r="M36" s="240" t="s">
        <v>345</v>
      </c>
      <c r="N36" s="241"/>
    </row>
    <row r="37" spans="1:14" x14ac:dyDescent="0.2">
      <c r="A37" s="42" t="s">
        <v>93</v>
      </c>
      <c r="B37" s="162">
        <v>1</v>
      </c>
      <c r="C37" s="222">
        <v>3.6999999999999998E-2</v>
      </c>
      <c r="D37" s="162">
        <v>7</v>
      </c>
      <c r="E37" s="222">
        <v>3.2000000000000001E-2</v>
      </c>
      <c r="F37" s="162">
        <v>90</v>
      </c>
      <c r="G37" s="222">
        <v>0.14899999999999999</v>
      </c>
      <c r="H37" s="162">
        <v>122</v>
      </c>
      <c r="I37" s="222">
        <v>0.51</v>
      </c>
      <c r="J37" s="162">
        <v>220</v>
      </c>
      <c r="K37" s="222">
        <v>0.20100000000000001</v>
      </c>
      <c r="L37" s="162"/>
      <c r="M37" s="240" t="s">
        <v>346</v>
      </c>
      <c r="N37" s="241"/>
    </row>
    <row r="38" spans="1:14" x14ac:dyDescent="0.2">
      <c r="A38" s="42" t="s">
        <v>94</v>
      </c>
      <c r="B38" s="162">
        <v>1</v>
      </c>
      <c r="C38" s="222">
        <v>0.5</v>
      </c>
      <c r="D38" s="162">
        <v>10</v>
      </c>
      <c r="E38" s="222">
        <v>0.41699999999999998</v>
      </c>
      <c r="F38" s="162">
        <v>20</v>
      </c>
      <c r="G38" s="222">
        <v>0.52600000000000002</v>
      </c>
      <c r="H38" s="162">
        <v>10</v>
      </c>
      <c r="I38" s="222">
        <v>0.66700000000000004</v>
      </c>
      <c r="J38" s="162">
        <v>41</v>
      </c>
      <c r="K38" s="222">
        <v>0.51900000000000002</v>
      </c>
      <c r="L38" s="162"/>
      <c r="M38" s="240" t="s">
        <v>345</v>
      </c>
      <c r="N38" s="241"/>
    </row>
    <row r="39" spans="1:14" x14ac:dyDescent="0.2">
      <c r="A39" s="42" t="s">
        <v>95</v>
      </c>
      <c r="B39" s="162">
        <v>0</v>
      </c>
      <c r="C39" s="222">
        <v>0</v>
      </c>
      <c r="D39" s="162">
        <v>7</v>
      </c>
      <c r="E39" s="222">
        <v>1.2E-2</v>
      </c>
      <c r="F39" s="162">
        <v>10</v>
      </c>
      <c r="G39" s="222">
        <v>2.1999999999999999E-2</v>
      </c>
      <c r="H39" s="162">
        <v>3</v>
      </c>
      <c r="I39" s="222">
        <v>2.5000000000000001E-2</v>
      </c>
      <c r="J39" s="162">
        <v>20</v>
      </c>
      <c r="K39" s="222">
        <v>1.6E-2</v>
      </c>
      <c r="L39" s="162"/>
      <c r="M39" s="240" t="s">
        <v>346</v>
      </c>
      <c r="N39" s="241"/>
    </row>
    <row r="40" spans="1:14" x14ac:dyDescent="0.2">
      <c r="A40" s="42" t="s">
        <v>96</v>
      </c>
      <c r="B40" s="162">
        <v>0</v>
      </c>
      <c r="C40" s="222">
        <v>0</v>
      </c>
      <c r="D40" s="162">
        <v>6</v>
      </c>
      <c r="E40" s="222">
        <v>2.9000000000000001E-2</v>
      </c>
      <c r="F40" s="162">
        <v>10</v>
      </c>
      <c r="G40" s="222">
        <v>2.4E-2</v>
      </c>
      <c r="H40" s="162">
        <v>13</v>
      </c>
      <c r="I40" s="222">
        <v>7.8E-2</v>
      </c>
      <c r="J40" s="162">
        <v>29</v>
      </c>
      <c r="K40" s="222">
        <v>3.5000000000000003E-2</v>
      </c>
      <c r="L40" s="162"/>
      <c r="M40" s="240" t="s">
        <v>346</v>
      </c>
      <c r="N40" s="241"/>
    </row>
    <row r="41" spans="1:14" x14ac:dyDescent="0.2">
      <c r="A41" s="42" t="s">
        <v>97</v>
      </c>
      <c r="B41" s="162">
        <v>30</v>
      </c>
      <c r="C41" s="222">
        <v>0.48399999999999999</v>
      </c>
      <c r="D41" s="162">
        <v>122</v>
      </c>
      <c r="E41" s="222">
        <v>0.72599999999999998</v>
      </c>
      <c r="F41" s="162">
        <v>274</v>
      </c>
      <c r="G41" s="222">
        <v>0.80800000000000005</v>
      </c>
      <c r="H41" s="162">
        <v>56</v>
      </c>
      <c r="I41" s="222">
        <v>0.77800000000000002</v>
      </c>
      <c r="J41" s="162">
        <v>482</v>
      </c>
      <c r="K41" s="222">
        <v>0.752</v>
      </c>
      <c r="L41" s="162"/>
      <c r="M41" s="240" t="s">
        <v>345</v>
      </c>
      <c r="N41" s="241"/>
    </row>
    <row r="42" spans="1:14" x14ac:dyDescent="0.2">
      <c r="A42" s="42" t="s">
        <v>98</v>
      </c>
      <c r="B42" s="162">
        <v>3</v>
      </c>
      <c r="C42" s="222">
        <v>1</v>
      </c>
      <c r="D42" s="162">
        <v>3</v>
      </c>
      <c r="E42" s="222">
        <v>1</v>
      </c>
      <c r="F42" s="162">
        <v>8</v>
      </c>
      <c r="G42" s="222">
        <v>1</v>
      </c>
      <c r="H42" s="162">
        <v>1</v>
      </c>
      <c r="I42" s="222">
        <v>1</v>
      </c>
      <c r="J42" s="162">
        <v>15</v>
      </c>
      <c r="K42" s="222">
        <v>1</v>
      </c>
      <c r="L42" s="162"/>
      <c r="M42" s="240" t="s">
        <v>345</v>
      </c>
      <c r="N42" s="241"/>
    </row>
    <row r="43" spans="1:14" x14ac:dyDescent="0.2">
      <c r="A43" s="42" t="s">
        <v>99</v>
      </c>
      <c r="B43" s="162">
        <v>0</v>
      </c>
      <c r="C43" s="222">
        <v>0</v>
      </c>
      <c r="D43" s="162">
        <v>5</v>
      </c>
      <c r="E43" s="222">
        <v>0.106</v>
      </c>
      <c r="F43" s="162">
        <v>19</v>
      </c>
      <c r="G43" s="222">
        <v>0.17299999999999999</v>
      </c>
      <c r="H43" s="162">
        <v>4</v>
      </c>
      <c r="I43" s="222">
        <v>0.111</v>
      </c>
      <c r="J43" s="162">
        <v>28</v>
      </c>
      <c r="K43" s="222">
        <v>0.14299999999999999</v>
      </c>
      <c r="L43" s="162"/>
      <c r="M43" s="240" t="s">
        <v>345</v>
      </c>
      <c r="N43" s="241"/>
    </row>
    <row r="44" spans="1:14" x14ac:dyDescent="0.2">
      <c r="A44" s="42" t="s">
        <v>100</v>
      </c>
      <c r="B44" s="162">
        <v>0</v>
      </c>
      <c r="C44" s="222">
        <v>0</v>
      </c>
      <c r="D44" s="162">
        <v>1</v>
      </c>
      <c r="E44" s="222">
        <v>6.0000000000000001E-3</v>
      </c>
      <c r="F44" s="162">
        <v>1</v>
      </c>
      <c r="G44" s="222">
        <v>3.0000000000000001E-3</v>
      </c>
      <c r="H44" s="162">
        <v>3</v>
      </c>
      <c r="I44" s="222">
        <v>1.4999999999999999E-2</v>
      </c>
      <c r="J44" s="162">
        <v>5</v>
      </c>
      <c r="K44" s="222">
        <v>7.0000000000000001E-3</v>
      </c>
      <c r="L44" s="162"/>
      <c r="M44" s="240" t="s">
        <v>346</v>
      </c>
      <c r="N44" s="241"/>
    </row>
    <row r="45" spans="1:14" x14ac:dyDescent="0.2">
      <c r="A45" s="42" t="s">
        <v>101</v>
      </c>
      <c r="B45" s="162">
        <v>0</v>
      </c>
      <c r="C45" s="222">
        <v>0</v>
      </c>
      <c r="D45" s="162">
        <v>4</v>
      </c>
      <c r="E45" s="222">
        <v>0.36399999999999999</v>
      </c>
      <c r="F45" s="162">
        <v>13</v>
      </c>
      <c r="G45" s="222">
        <v>0.65</v>
      </c>
      <c r="H45" s="162">
        <v>7</v>
      </c>
      <c r="I45" s="222">
        <v>0.875</v>
      </c>
      <c r="J45" s="162">
        <v>24</v>
      </c>
      <c r="K45" s="222">
        <v>0.57099999999999995</v>
      </c>
      <c r="L45" s="162"/>
      <c r="M45" s="240" t="s">
        <v>345</v>
      </c>
      <c r="N45" s="241"/>
    </row>
    <row r="46" spans="1:14" x14ac:dyDescent="0.2">
      <c r="A46" s="42" t="s">
        <v>102</v>
      </c>
      <c r="B46" s="162">
        <v>2</v>
      </c>
      <c r="C46" s="222">
        <v>8.9999999999999993E-3</v>
      </c>
      <c r="D46" s="162">
        <v>13</v>
      </c>
      <c r="E46" s="222">
        <v>0.02</v>
      </c>
      <c r="F46" s="162">
        <v>18</v>
      </c>
      <c r="G46" s="222">
        <v>4.5999999999999999E-2</v>
      </c>
      <c r="H46" s="162">
        <v>7</v>
      </c>
      <c r="I46" s="222">
        <v>0.123</v>
      </c>
      <c r="J46" s="162">
        <v>40</v>
      </c>
      <c r="K46" s="222">
        <v>0.03</v>
      </c>
      <c r="L46" s="162"/>
      <c r="M46" s="240" t="s">
        <v>346</v>
      </c>
      <c r="N46" s="241"/>
    </row>
    <row r="47" spans="1:14" x14ac:dyDescent="0.2">
      <c r="A47" s="42" t="s">
        <v>103</v>
      </c>
      <c r="B47" s="162">
        <v>0</v>
      </c>
      <c r="C47" s="222">
        <v>0</v>
      </c>
      <c r="D47" s="162">
        <v>5</v>
      </c>
      <c r="E47" s="222">
        <v>1.7000000000000001E-2</v>
      </c>
      <c r="F47" s="162">
        <v>9</v>
      </c>
      <c r="G47" s="222">
        <v>2.5999999999999999E-2</v>
      </c>
      <c r="H47" s="162">
        <v>7</v>
      </c>
      <c r="I47" s="222">
        <v>6.9000000000000006E-2</v>
      </c>
      <c r="J47" s="162">
        <v>21</v>
      </c>
      <c r="K47" s="222">
        <v>2.7E-2</v>
      </c>
      <c r="L47" s="162"/>
      <c r="M47" s="240" t="s">
        <v>346</v>
      </c>
      <c r="N47" s="241"/>
    </row>
    <row r="48" spans="1:14" x14ac:dyDescent="0.2">
      <c r="A48" s="42" t="s">
        <v>15</v>
      </c>
      <c r="B48" s="162">
        <v>3</v>
      </c>
      <c r="C48" s="222">
        <v>1E-3</v>
      </c>
      <c r="D48" s="162">
        <v>48</v>
      </c>
      <c r="E48" s="222">
        <v>1.2999999999999999E-2</v>
      </c>
      <c r="F48" s="162">
        <v>12</v>
      </c>
      <c r="G48" s="222">
        <v>2.1999999999999999E-2</v>
      </c>
      <c r="H48" s="162">
        <v>32</v>
      </c>
      <c r="I48" s="222">
        <v>0.24399999999999999</v>
      </c>
      <c r="J48" s="162">
        <v>95</v>
      </c>
      <c r="K48" s="222">
        <v>1.0999999999999999E-2</v>
      </c>
      <c r="L48" s="162"/>
      <c r="M48" s="240" t="s">
        <v>346</v>
      </c>
      <c r="N48" s="241"/>
    </row>
    <row r="49" spans="1:14" x14ac:dyDescent="0.2">
      <c r="A49" s="42" t="s">
        <v>11</v>
      </c>
      <c r="B49" s="162">
        <v>0</v>
      </c>
      <c r="C49" s="222">
        <v>0</v>
      </c>
      <c r="D49" s="162">
        <v>19</v>
      </c>
      <c r="E49" s="222">
        <v>0.23799999999999999</v>
      </c>
      <c r="F49" s="162">
        <v>201</v>
      </c>
      <c r="G49" s="222">
        <v>0.38600000000000001</v>
      </c>
      <c r="H49" s="162">
        <v>198</v>
      </c>
      <c r="I49" s="222">
        <v>0.59799999999999998</v>
      </c>
      <c r="J49" s="162">
        <v>418</v>
      </c>
      <c r="K49" s="222">
        <v>0.443</v>
      </c>
      <c r="L49" s="162"/>
      <c r="M49" s="240" t="s">
        <v>346</v>
      </c>
      <c r="N49" s="241"/>
    </row>
    <row r="50" spans="1:14" x14ac:dyDescent="0.2">
      <c r="A50" s="42" t="s">
        <v>2</v>
      </c>
      <c r="B50" s="162">
        <v>7</v>
      </c>
      <c r="C50" s="222">
        <v>0.29199999999999998</v>
      </c>
      <c r="D50" s="162">
        <v>101</v>
      </c>
      <c r="E50" s="222">
        <v>0.80800000000000005</v>
      </c>
      <c r="F50" s="162">
        <v>157</v>
      </c>
      <c r="G50" s="222">
        <v>0.69199999999999995</v>
      </c>
      <c r="H50" s="162">
        <v>48</v>
      </c>
      <c r="I50" s="222">
        <v>0.73799999999999999</v>
      </c>
      <c r="J50" s="162">
        <v>313</v>
      </c>
      <c r="K50" s="222">
        <v>0.71</v>
      </c>
      <c r="L50" s="162"/>
      <c r="M50" s="240" t="s">
        <v>345</v>
      </c>
      <c r="N50" s="241"/>
    </row>
    <row r="51" spans="1:14" x14ac:dyDescent="0.2">
      <c r="A51" s="42" t="s">
        <v>104</v>
      </c>
      <c r="B51" s="162">
        <v>1</v>
      </c>
      <c r="C51" s="222">
        <v>0.16700000000000001</v>
      </c>
      <c r="D51" s="162">
        <v>14</v>
      </c>
      <c r="E51" s="222">
        <v>0.35</v>
      </c>
      <c r="F51" s="162">
        <v>77</v>
      </c>
      <c r="G51" s="222">
        <v>0.66400000000000003</v>
      </c>
      <c r="H51" s="162">
        <v>58</v>
      </c>
      <c r="I51" s="222">
        <v>0.753</v>
      </c>
      <c r="J51" s="162">
        <v>150</v>
      </c>
      <c r="K51" s="222">
        <v>0.628</v>
      </c>
      <c r="L51" s="162"/>
      <c r="M51" s="240" t="s">
        <v>345</v>
      </c>
      <c r="N51" s="241"/>
    </row>
    <row r="52" spans="1:14" x14ac:dyDescent="0.2">
      <c r="A52" s="42" t="s">
        <v>105</v>
      </c>
      <c r="B52" s="162">
        <v>8</v>
      </c>
      <c r="C52" s="222">
        <v>0.88900000000000001</v>
      </c>
      <c r="D52" s="162">
        <v>42</v>
      </c>
      <c r="E52" s="222">
        <v>0.84</v>
      </c>
      <c r="F52" s="162">
        <v>78</v>
      </c>
      <c r="G52" s="222">
        <v>0.78</v>
      </c>
      <c r="H52" s="162">
        <v>15</v>
      </c>
      <c r="I52" s="222">
        <v>0.71399999999999997</v>
      </c>
      <c r="J52" s="162">
        <v>143</v>
      </c>
      <c r="K52" s="222">
        <v>0.79400000000000004</v>
      </c>
      <c r="L52" s="162"/>
      <c r="M52" s="240" t="s">
        <v>345</v>
      </c>
      <c r="N52" s="241"/>
    </row>
    <row r="53" spans="1:14" x14ac:dyDescent="0.2">
      <c r="A53" s="42" t="s">
        <v>106</v>
      </c>
      <c r="B53" s="162">
        <v>3</v>
      </c>
      <c r="C53" s="222">
        <v>1.0999999999999999E-2</v>
      </c>
      <c r="D53" s="162">
        <v>7</v>
      </c>
      <c r="E53" s="222">
        <v>1.2999999999999999E-2</v>
      </c>
      <c r="F53" s="162">
        <v>10</v>
      </c>
      <c r="G53" s="222">
        <v>1.2E-2</v>
      </c>
      <c r="H53" s="162">
        <v>14</v>
      </c>
      <c r="I53" s="222">
        <v>3.9E-2</v>
      </c>
      <c r="J53" s="162">
        <v>34</v>
      </c>
      <c r="K53" s="222">
        <v>1.7000000000000001E-2</v>
      </c>
      <c r="L53" s="162"/>
      <c r="M53" s="240" t="s">
        <v>346</v>
      </c>
      <c r="N53" s="241"/>
    </row>
    <row r="54" spans="1:14" x14ac:dyDescent="0.2">
      <c r="A54" s="42" t="s">
        <v>107</v>
      </c>
      <c r="B54" s="162">
        <v>1</v>
      </c>
      <c r="C54" s="222">
        <v>5.0000000000000001E-3</v>
      </c>
      <c r="D54" s="162">
        <v>4</v>
      </c>
      <c r="E54" s="222">
        <v>6.0000000000000001E-3</v>
      </c>
      <c r="F54" s="162">
        <v>16</v>
      </c>
      <c r="G54" s="222">
        <v>4.7E-2</v>
      </c>
      <c r="H54" s="162">
        <v>7</v>
      </c>
      <c r="I54" s="222">
        <v>9.7000000000000003E-2</v>
      </c>
      <c r="J54" s="162">
        <v>28</v>
      </c>
      <c r="K54" s="222">
        <v>2.1999999999999999E-2</v>
      </c>
      <c r="L54" s="162"/>
      <c r="M54" s="240" t="s">
        <v>346</v>
      </c>
      <c r="N54" s="241"/>
    </row>
    <row r="55" spans="1:14" x14ac:dyDescent="0.2">
      <c r="A55" s="42" t="s">
        <v>108</v>
      </c>
      <c r="B55" s="162">
        <v>0</v>
      </c>
      <c r="C55" s="222">
        <v>0</v>
      </c>
      <c r="D55" s="162">
        <v>14</v>
      </c>
      <c r="E55" s="222">
        <v>0.73699999999999999</v>
      </c>
      <c r="F55" s="162">
        <v>35</v>
      </c>
      <c r="G55" s="222">
        <v>0.53</v>
      </c>
      <c r="H55" s="162">
        <v>24</v>
      </c>
      <c r="I55" s="222">
        <v>0.82799999999999996</v>
      </c>
      <c r="J55" s="162">
        <v>73</v>
      </c>
      <c r="K55" s="222">
        <v>0.64</v>
      </c>
      <c r="L55" s="162"/>
      <c r="M55" s="240" t="s">
        <v>345</v>
      </c>
      <c r="N55" s="241"/>
    </row>
    <row r="56" spans="1:14" x14ac:dyDescent="0.2">
      <c r="A56" s="42" t="s">
        <v>109</v>
      </c>
      <c r="B56" s="162">
        <v>1</v>
      </c>
      <c r="C56" s="222">
        <v>2E-3</v>
      </c>
      <c r="D56" s="162">
        <v>13</v>
      </c>
      <c r="E56" s="222">
        <v>1.0999999999999999E-2</v>
      </c>
      <c r="F56" s="162">
        <v>20</v>
      </c>
      <c r="G56" s="222">
        <v>3.3000000000000002E-2</v>
      </c>
      <c r="H56" s="162">
        <v>14</v>
      </c>
      <c r="I56" s="222">
        <v>0.13100000000000001</v>
      </c>
      <c r="J56" s="162">
        <v>48</v>
      </c>
      <c r="K56" s="222">
        <v>2.1000000000000001E-2</v>
      </c>
      <c r="L56" s="162"/>
      <c r="M56" s="240" t="s">
        <v>346</v>
      </c>
      <c r="N56" s="241"/>
    </row>
    <row r="57" spans="1:14" x14ac:dyDescent="0.2">
      <c r="A57" s="42" t="s">
        <v>131</v>
      </c>
      <c r="B57" s="162">
        <v>0</v>
      </c>
      <c r="C57" s="222">
        <v>0</v>
      </c>
      <c r="D57" s="162">
        <v>19</v>
      </c>
      <c r="E57" s="222">
        <v>8.5999999999999993E-2</v>
      </c>
      <c r="F57" s="162">
        <v>74</v>
      </c>
      <c r="G57" s="222">
        <v>0.14499999999999999</v>
      </c>
      <c r="H57" s="162">
        <v>23</v>
      </c>
      <c r="I57" s="222">
        <v>0.123</v>
      </c>
      <c r="J57" s="162">
        <v>116</v>
      </c>
      <c r="K57" s="222">
        <v>0.124</v>
      </c>
      <c r="L57" s="162"/>
      <c r="M57" s="240" t="s">
        <v>346</v>
      </c>
      <c r="N57" s="241"/>
    </row>
    <row r="58" spans="1:14" x14ac:dyDescent="0.2">
      <c r="A58" s="42" t="s">
        <v>110</v>
      </c>
      <c r="B58" s="162">
        <v>0</v>
      </c>
      <c r="C58" s="222">
        <v>0</v>
      </c>
      <c r="D58" s="162">
        <v>4</v>
      </c>
      <c r="E58" s="222">
        <v>0.16</v>
      </c>
      <c r="F58" s="162">
        <v>18</v>
      </c>
      <c r="G58" s="222">
        <v>0.39100000000000001</v>
      </c>
      <c r="H58" s="162">
        <v>9</v>
      </c>
      <c r="I58" s="222">
        <v>0.52900000000000003</v>
      </c>
      <c r="J58" s="162">
        <v>31</v>
      </c>
      <c r="K58" s="222">
        <v>0.34100000000000003</v>
      </c>
      <c r="L58" s="162"/>
      <c r="M58" s="240" t="s">
        <v>345</v>
      </c>
      <c r="N58" s="241"/>
    </row>
    <row r="59" spans="1:14" x14ac:dyDescent="0.2">
      <c r="A59" s="42" t="s">
        <v>111</v>
      </c>
      <c r="B59" s="162">
        <v>0</v>
      </c>
      <c r="C59" s="222">
        <v>0</v>
      </c>
      <c r="D59" s="162">
        <v>6</v>
      </c>
      <c r="E59" s="222">
        <v>0.4</v>
      </c>
      <c r="F59" s="162">
        <v>16</v>
      </c>
      <c r="G59" s="222">
        <v>0.53300000000000003</v>
      </c>
      <c r="H59" s="162">
        <v>6</v>
      </c>
      <c r="I59" s="222">
        <v>0.6</v>
      </c>
      <c r="J59" s="162">
        <v>28</v>
      </c>
      <c r="K59" s="222">
        <v>0.47499999999999998</v>
      </c>
      <c r="L59" s="162"/>
      <c r="M59" s="240" t="s">
        <v>345</v>
      </c>
      <c r="N59" s="241"/>
    </row>
    <row r="60" spans="1:14" x14ac:dyDescent="0.2">
      <c r="A60" s="42" t="s">
        <v>112</v>
      </c>
      <c r="B60" s="162">
        <v>0</v>
      </c>
      <c r="C60" s="222">
        <v>0</v>
      </c>
      <c r="D60" s="162">
        <v>15</v>
      </c>
      <c r="E60" s="222">
        <v>0.71399999999999997</v>
      </c>
      <c r="F60" s="162">
        <v>17</v>
      </c>
      <c r="G60" s="222">
        <v>0.68</v>
      </c>
      <c r="H60" s="162">
        <v>9</v>
      </c>
      <c r="I60" s="222">
        <v>0.75</v>
      </c>
      <c r="J60" s="162">
        <v>41</v>
      </c>
      <c r="K60" s="222">
        <v>0.69499999999999995</v>
      </c>
      <c r="L60" s="162"/>
      <c r="M60" s="240" t="s">
        <v>345</v>
      </c>
      <c r="N60" s="241"/>
    </row>
    <row r="61" spans="1:14" s="38" customFormat="1" x14ac:dyDescent="0.2">
      <c r="A61" s="42" t="s">
        <v>113</v>
      </c>
      <c r="B61" s="162">
        <v>0</v>
      </c>
      <c r="C61" s="222">
        <v>0</v>
      </c>
      <c r="D61" s="162">
        <v>0</v>
      </c>
      <c r="E61" s="222">
        <v>0</v>
      </c>
      <c r="F61" s="162">
        <v>12</v>
      </c>
      <c r="G61" s="222">
        <v>7.3999999999999996E-2</v>
      </c>
      <c r="H61" s="162">
        <v>71</v>
      </c>
      <c r="I61" s="222">
        <v>0.497</v>
      </c>
      <c r="J61" s="162">
        <v>83</v>
      </c>
      <c r="K61" s="222">
        <v>0.23300000000000001</v>
      </c>
      <c r="L61" s="162"/>
      <c r="M61" s="240" t="s">
        <v>346</v>
      </c>
      <c r="N61" s="241"/>
    </row>
    <row r="62" spans="1:14" x14ac:dyDescent="0.2">
      <c r="A62" s="42" t="s">
        <v>114</v>
      </c>
      <c r="B62" s="162">
        <v>3</v>
      </c>
      <c r="C62" s="222">
        <v>0.6</v>
      </c>
      <c r="D62" s="162">
        <v>20</v>
      </c>
      <c r="E62" s="222">
        <v>1</v>
      </c>
      <c r="F62" s="162">
        <v>26</v>
      </c>
      <c r="G62" s="222">
        <v>1</v>
      </c>
      <c r="H62" s="162">
        <v>7</v>
      </c>
      <c r="I62" s="222">
        <v>1</v>
      </c>
      <c r="J62" s="162">
        <v>56</v>
      </c>
      <c r="K62" s="222">
        <v>0.96599999999999997</v>
      </c>
      <c r="L62" s="162"/>
      <c r="M62" s="240" t="s">
        <v>345</v>
      </c>
      <c r="N62" s="241"/>
    </row>
    <row r="63" spans="1:14" x14ac:dyDescent="0.2">
      <c r="A63" s="42" t="s">
        <v>115</v>
      </c>
      <c r="B63" s="162">
        <v>1</v>
      </c>
      <c r="C63" s="222">
        <v>1E-3</v>
      </c>
      <c r="D63" s="162">
        <v>9</v>
      </c>
      <c r="E63" s="222">
        <v>8.0000000000000002E-3</v>
      </c>
      <c r="F63" s="162">
        <v>3</v>
      </c>
      <c r="G63" s="222">
        <v>1.2E-2</v>
      </c>
      <c r="H63" s="162">
        <v>3</v>
      </c>
      <c r="I63" s="222">
        <v>6.7000000000000004E-2</v>
      </c>
      <c r="J63" s="162">
        <v>16</v>
      </c>
      <c r="K63" s="222">
        <v>7.0000000000000001E-3</v>
      </c>
      <c r="L63" s="162"/>
      <c r="M63" s="240" t="s">
        <v>346</v>
      </c>
      <c r="N63" s="241"/>
    </row>
    <row r="64" spans="1:14" x14ac:dyDescent="0.2">
      <c r="A64" s="42" t="s">
        <v>116</v>
      </c>
      <c r="B64" s="162">
        <v>0</v>
      </c>
      <c r="C64" s="222">
        <v>0</v>
      </c>
      <c r="D64" s="162">
        <v>1</v>
      </c>
      <c r="E64" s="222">
        <v>1</v>
      </c>
      <c r="F64" s="162">
        <v>8</v>
      </c>
      <c r="G64" s="222">
        <v>1</v>
      </c>
      <c r="H64" s="162">
        <v>2</v>
      </c>
      <c r="I64" s="222">
        <v>1</v>
      </c>
      <c r="J64" s="162">
        <v>11</v>
      </c>
      <c r="K64" s="222">
        <v>0.91700000000000004</v>
      </c>
      <c r="L64" s="162"/>
      <c r="M64" s="240" t="s">
        <v>345</v>
      </c>
      <c r="N64" s="241"/>
    </row>
    <row r="65" spans="1:14" x14ac:dyDescent="0.2">
      <c r="A65" s="42" t="s">
        <v>117</v>
      </c>
      <c r="B65" s="162">
        <v>0</v>
      </c>
      <c r="C65" s="222">
        <v>0</v>
      </c>
      <c r="D65" s="162">
        <v>0</v>
      </c>
      <c r="E65" s="222">
        <v>0</v>
      </c>
      <c r="F65" s="162">
        <v>0</v>
      </c>
      <c r="G65" s="222">
        <v>0</v>
      </c>
      <c r="H65" s="162">
        <v>0</v>
      </c>
      <c r="I65" s="222">
        <v>0</v>
      </c>
      <c r="J65" s="162">
        <v>0</v>
      </c>
      <c r="K65" s="222">
        <v>0</v>
      </c>
      <c r="L65" s="162"/>
      <c r="M65" s="240" t="s">
        <v>345</v>
      </c>
      <c r="N65" s="241"/>
    </row>
    <row r="66" spans="1:14" x14ac:dyDescent="0.2">
      <c r="A66" s="42" t="s">
        <v>118</v>
      </c>
      <c r="B66" s="162">
        <v>4</v>
      </c>
      <c r="C66" s="222">
        <v>0.57099999999999995</v>
      </c>
      <c r="D66" s="162">
        <v>30</v>
      </c>
      <c r="E66" s="222">
        <v>0.85699999999999998</v>
      </c>
      <c r="F66" s="162">
        <v>63</v>
      </c>
      <c r="G66" s="222">
        <v>0.86299999999999999</v>
      </c>
      <c r="H66" s="162">
        <v>25</v>
      </c>
      <c r="I66" s="222">
        <v>0.96199999999999997</v>
      </c>
      <c r="J66" s="162">
        <v>122</v>
      </c>
      <c r="K66" s="222">
        <v>0.86499999999999999</v>
      </c>
      <c r="L66" s="162"/>
      <c r="M66" s="240" t="s">
        <v>345</v>
      </c>
      <c r="N66" s="241"/>
    </row>
    <row r="67" spans="1:14" x14ac:dyDescent="0.2">
      <c r="A67" s="42" t="s">
        <v>119</v>
      </c>
      <c r="B67" s="162">
        <v>9</v>
      </c>
      <c r="C67" s="222">
        <v>0.81799999999999995</v>
      </c>
      <c r="D67" s="162">
        <v>26</v>
      </c>
      <c r="E67" s="222">
        <v>0.89700000000000002</v>
      </c>
      <c r="F67" s="162">
        <v>45</v>
      </c>
      <c r="G67" s="222">
        <v>0.93799999999999994</v>
      </c>
      <c r="H67" s="162">
        <v>13</v>
      </c>
      <c r="I67" s="222">
        <v>0.92900000000000005</v>
      </c>
      <c r="J67" s="162">
        <v>93</v>
      </c>
      <c r="K67" s="222">
        <v>0.91200000000000003</v>
      </c>
      <c r="L67" s="162"/>
      <c r="M67" s="240" t="s">
        <v>345</v>
      </c>
      <c r="N67" s="241"/>
    </row>
    <row r="68" spans="1:14" x14ac:dyDescent="0.2">
      <c r="A68" s="42" t="s">
        <v>120</v>
      </c>
      <c r="B68" s="162">
        <v>1</v>
      </c>
      <c r="C68" s="222">
        <v>1E-3</v>
      </c>
      <c r="D68" s="162">
        <v>8</v>
      </c>
      <c r="E68" s="222">
        <v>6.0000000000000001E-3</v>
      </c>
      <c r="F68" s="162">
        <v>5</v>
      </c>
      <c r="G68" s="222">
        <v>1.4999999999999999E-2</v>
      </c>
      <c r="H68" s="162">
        <v>3</v>
      </c>
      <c r="I68" s="222">
        <v>3.1E-2</v>
      </c>
      <c r="J68" s="162">
        <v>17</v>
      </c>
      <c r="K68" s="222">
        <v>6.0000000000000001E-3</v>
      </c>
      <c r="L68" s="162"/>
      <c r="M68" s="240" t="s">
        <v>346</v>
      </c>
      <c r="N68" s="241"/>
    </row>
    <row r="69" spans="1:14" x14ac:dyDescent="0.2">
      <c r="A69" s="42" t="s">
        <v>121</v>
      </c>
      <c r="B69" s="162">
        <v>0</v>
      </c>
      <c r="C69" s="222">
        <v>0</v>
      </c>
      <c r="D69" s="162">
        <v>12</v>
      </c>
      <c r="E69" s="222">
        <v>0.70599999999999996</v>
      </c>
      <c r="F69" s="162">
        <v>21</v>
      </c>
      <c r="G69" s="222">
        <v>0.84</v>
      </c>
      <c r="H69" s="162">
        <v>7</v>
      </c>
      <c r="I69" s="222">
        <v>1</v>
      </c>
      <c r="J69" s="162">
        <v>40</v>
      </c>
      <c r="K69" s="222">
        <v>0.76900000000000002</v>
      </c>
      <c r="L69" s="162"/>
      <c r="M69" s="240" t="s">
        <v>345</v>
      </c>
      <c r="N69" s="241"/>
    </row>
    <row r="70" spans="1:14" x14ac:dyDescent="0.2">
      <c r="A70" s="42" t="s">
        <v>122</v>
      </c>
      <c r="B70" s="162">
        <v>0</v>
      </c>
      <c r="C70" s="222">
        <v>0</v>
      </c>
      <c r="D70" s="162">
        <v>1</v>
      </c>
      <c r="E70" s="222">
        <v>0.03</v>
      </c>
      <c r="F70" s="162">
        <v>10</v>
      </c>
      <c r="G70" s="222">
        <v>8.8999999999999996E-2</v>
      </c>
      <c r="H70" s="162">
        <v>8</v>
      </c>
      <c r="I70" s="222">
        <v>0.107</v>
      </c>
      <c r="J70" s="162">
        <v>19</v>
      </c>
      <c r="K70" s="222">
        <v>8.5000000000000006E-2</v>
      </c>
      <c r="L70" s="162"/>
      <c r="M70" s="240" t="s">
        <v>345</v>
      </c>
      <c r="N70" s="241"/>
    </row>
    <row r="71" spans="1:14" x14ac:dyDescent="0.2">
      <c r="A71" s="42" t="s">
        <v>3</v>
      </c>
      <c r="B71" s="162">
        <v>11</v>
      </c>
      <c r="C71" s="222">
        <v>0.78600000000000003</v>
      </c>
      <c r="D71" s="162">
        <v>32</v>
      </c>
      <c r="E71" s="222">
        <v>0.82099999999999995</v>
      </c>
      <c r="F71" s="162">
        <v>40</v>
      </c>
      <c r="G71" s="222">
        <v>0.72699999999999998</v>
      </c>
      <c r="H71" s="162">
        <v>5</v>
      </c>
      <c r="I71" s="222">
        <v>0.625</v>
      </c>
      <c r="J71" s="162">
        <v>88</v>
      </c>
      <c r="K71" s="222">
        <v>0.75900000000000001</v>
      </c>
      <c r="L71" s="162"/>
      <c r="M71" s="240" t="s">
        <v>345</v>
      </c>
      <c r="N71" s="241"/>
    </row>
    <row r="72" spans="1:14" x14ac:dyDescent="0.2">
      <c r="A72" s="42" t="s">
        <v>123</v>
      </c>
      <c r="B72" s="162">
        <v>2</v>
      </c>
      <c r="C72" s="222">
        <v>0.66700000000000004</v>
      </c>
      <c r="D72" s="162">
        <v>3</v>
      </c>
      <c r="E72" s="222">
        <v>1</v>
      </c>
      <c r="F72" s="162">
        <v>13</v>
      </c>
      <c r="G72" s="222">
        <v>0.81299999999999994</v>
      </c>
      <c r="H72" s="162">
        <v>1</v>
      </c>
      <c r="I72" s="222">
        <v>0.5</v>
      </c>
      <c r="J72" s="162">
        <v>19</v>
      </c>
      <c r="K72" s="222">
        <v>0.79200000000000004</v>
      </c>
      <c r="L72" s="162"/>
      <c r="M72" s="240" t="s">
        <v>345</v>
      </c>
      <c r="N72" s="241"/>
    </row>
    <row r="73" spans="1:14" x14ac:dyDescent="0.2">
      <c r="A73" s="42" t="s">
        <v>4</v>
      </c>
      <c r="B73" s="162">
        <v>2</v>
      </c>
      <c r="C73" s="222">
        <v>0.14299999999999999</v>
      </c>
      <c r="D73" s="162">
        <v>32</v>
      </c>
      <c r="E73" s="222">
        <v>0.68100000000000005</v>
      </c>
      <c r="F73" s="162">
        <v>65</v>
      </c>
      <c r="G73" s="222">
        <v>0.68400000000000005</v>
      </c>
      <c r="H73" s="162">
        <v>26</v>
      </c>
      <c r="I73" s="222">
        <v>0.86699999999999999</v>
      </c>
      <c r="J73" s="162">
        <v>125</v>
      </c>
      <c r="K73" s="222">
        <v>0.67200000000000004</v>
      </c>
      <c r="L73" s="162"/>
      <c r="M73" s="240" t="s">
        <v>345</v>
      </c>
      <c r="N73" s="241"/>
    </row>
    <row r="74" spans="1:14" x14ac:dyDescent="0.2">
      <c r="A74" s="42" t="s">
        <v>5</v>
      </c>
      <c r="B74" s="162">
        <v>5</v>
      </c>
      <c r="C74" s="222">
        <v>0.2</v>
      </c>
      <c r="D74" s="162">
        <v>67</v>
      </c>
      <c r="E74" s="222">
        <v>0.48899999999999999</v>
      </c>
      <c r="F74" s="162">
        <v>68</v>
      </c>
      <c r="G74" s="222">
        <v>0.42499999999999999</v>
      </c>
      <c r="H74" s="162">
        <v>17</v>
      </c>
      <c r="I74" s="222">
        <v>0.45900000000000002</v>
      </c>
      <c r="J74" s="162">
        <v>157</v>
      </c>
      <c r="K74" s="222">
        <v>0.437</v>
      </c>
      <c r="L74" s="162"/>
      <c r="M74" s="240" t="s">
        <v>345</v>
      </c>
      <c r="N74" s="241"/>
    </row>
    <row r="75" spans="1:14" x14ac:dyDescent="0.2">
      <c r="A75" s="42" t="s">
        <v>124</v>
      </c>
      <c r="B75" s="162">
        <v>2</v>
      </c>
      <c r="C75" s="222">
        <v>8.6999999999999994E-2</v>
      </c>
      <c r="D75" s="162">
        <v>42</v>
      </c>
      <c r="E75" s="222">
        <v>0.55300000000000005</v>
      </c>
      <c r="F75" s="162">
        <v>104</v>
      </c>
      <c r="G75" s="222">
        <v>0.69299999999999995</v>
      </c>
      <c r="H75" s="162">
        <v>34</v>
      </c>
      <c r="I75" s="222">
        <v>0.65400000000000003</v>
      </c>
      <c r="J75" s="162">
        <v>182</v>
      </c>
      <c r="K75" s="222">
        <v>0.60499999999999998</v>
      </c>
      <c r="L75" s="162"/>
      <c r="M75" s="240" t="s">
        <v>345</v>
      </c>
      <c r="N75" s="241"/>
    </row>
    <row r="76" spans="1:14" x14ac:dyDescent="0.2">
      <c r="A76" s="42" t="s">
        <v>125</v>
      </c>
      <c r="B76" s="162">
        <v>1</v>
      </c>
      <c r="C76" s="222">
        <v>1</v>
      </c>
      <c r="D76" s="162">
        <v>3</v>
      </c>
      <c r="E76" s="222">
        <v>1</v>
      </c>
      <c r="F76" s="162">
        <v>2</v>
      </c>
      <c r="G76" s="222">
        <v>1</v>
      </c>
      <c r="H76" s="162">
        <v>1</v>
      </c>
      <c r="I76" s="222">
        <v>1</v>
      </c>
      <c r="J76" s="162">
        <v>7</v>
      </c>
      <c r="K76" s="222">
        <v>1</v>
      </c>
      <c r="L76" s="162"/>
      <c r="M76" s="240" t="s">
        <v>345</v>
      </c>
      <c r="N76" s="241"/>
    </row>
    <row r="77" spans="1:14" x14ac:dyDescent="0.2">
      <c r="A77" s="42" t="s">
        <v>126</v>
      </c>
      <c r="B77" s="162">
        <v>1</v>
      </c>
      <c r="C77" s="222">
        <v>3.0000000000000001E-3</v>
      </c>
      <c r="D77" s="162">
        <v>4</v>
      </c>
      <c r="E77" s="222">
        <v>7.0000000000000001E-3</v>
      </c>
      <c r="F77" s="162">
        <v>16</v>
      </c>
      <c r="G77" s="222">
        <v>2.7E-2</v>
      </c>
      <c r="H77" s="162">
        <v>11</v>
      </c>
      <c r="I77" s="222">
        <v>4.8000000000000001E-2</v>
      </c>
      <c r="J77" s="162">
        <v>32</v>
      </c>
      <c r="K77" s="222">
        <v>1.7000000000000001E-2</v>
      </c>
      <c r="L77" s="162"/>
      <c r="M77" s="240" t="s">
        <v>346</v>
      </c>
      <c r="N77" s="241"/>
    </row>
    <row r="78" spans="1:14" x14ac:dyDescent="0.2">
      <c r="A78" s="42" t="s">
        <v>8</v>
      </c>
      <c r="B78" s="162">
        <v>0</v>
      </c>
      <c r="C78" s="222">
        <v>0</v>
      </c>
      <c r="D78" s="162">
        <v>5</v>
      </c>
      <c r="E78" s="222">
        <v>1.7999999999999999E-2</v>
      </c>
      <c r="F78" s="162">
        <v>44</v>
      </c>
      <c r="G78" s="222">
        <v>8.3000000000000004E-2</v>
      </c>
      <c r="H78" s="162">
        <v>114</v>
      </c>
      <c r="I78" s="222">
        <v>0.46</v>
      </c>
      <c r="J78" s="162">
        <v>163</v>
      </c>
      <c r="K78" s="222">
        <v>0.151</v>
      </c>
      <c r="L78" s="162"/>
      <c r="M78" s="240" t="s">
        <v>346</v>
      </c>
      <c r="N78" s="241"/>
    </row>
    <row r="79" spans="1:14" x14ac:dyDescent="0.2">
      <c r="A79" s="42" t="s">
        <v>6</v>
      </c>
      <c r="B79" s="162">
        <v>4</v>
      </c>
      <c r="C79" s="222">
        <v>0.19</v>
      </c>
      <c r="D79" s="162">
        <v>71</v>
      </c>
      <c r="E79" s="222">
        <v>0.54600000000000004</v>
      </c>
      <c r="F79" s="162">
        <v>95</v>
      </c>
      <c r="G79" s="222">
        <v>0.51600000000000001</v>
      </c>
      <c r="H79" s="162">
        <v>50</v>
      </c>
      <c r="I79" s="222">
        <v>0.52600000000000002</v>
      </c>
      <c r="J79" s="162">
        <v>220</v>
      </c>
      <c r="K79" s="222">
        <v>0.51200000000000001</v>
      </c>
      <c r="L79" s="162"/>
      <c r="M79" s="240" t="s">
        <v>345</v>
      </c>
      <c r="N79" s="241"/>
    </row>
    <row r="80" spans="1:14" x14ac:dyDescent="0.2">
      <c r="A80" s="42" t="s">
        <v>127</v>
      </c>
      <c r="B80" s="162">
        <v>0</v>
      </c>
      <c r="C80" s="222">
        <v>0</v>
      </c>
      <c r="D80" s="162">
        <v>10</v>
      </c>
      <c r="E80" s="222">
        <v>5.2999999999999999E-2</v>
      </c>
      <c r="F80" s="162">
        <v>242</v>
      </c>
      <c r="G80" s="222">
        <v>0.314</v>
      </c>
      <c r="H80" s="162">
        <v>316</v>
      </c>
      <c r="I80" s="222">
        <v>0.55100000000000005</v>
      </c>
      <c r="J80" s="162">
        <v>568</v>
      </c>
      <c r="K80" s="222">
        <v>0.36699999999999999</v>
      </c>
      <c r="L80" s="162"/>
      <c r="M80" s="240" t="s">
        <v>346</v>
      </c>
      <c r="N80" s="241"/>
    </row>
    <row r="81" spans="1:14" x14ac:dyDescent="0.2">
      <c r="A81" s="42" t="s">
        <v>128</v>
      </c>
      <c r="B81" s="162">
        <v>1</v>
      </c>
      <c r="C81" s="222">
        <v>1E-3</v>
      </c>
      <c r="D81" s="162">
        <v>10</v>
      </c>
      <c r="E81" s="222">
        <v>8.9999999999999993E-3</v>
      </c>
      <c r="F81" s="162">
        <v>5</v>
      </c>
      <c r="G81" s="222">
        <v>1.9E-2</v>
      </c>
      <c r="H81" s="162">
        <v>2</v>
      </c>
      <c r="I81" s="222">
        <v>3.5000000000000003E-2</v>
      </c>
      <c r="J81" s="162">
        <v>18</v>
      </c>
      <c r="K81" s="222">
        <v>8.0000000000000002E-3</v>
      </c>
      <c r="L81" s="162"/>
      <c r="M81" s="240" t="s">
        <v>346</v>
      </c>
      <c r="N81" s="241"/>
    </row>
    <row r="82" spans="1:14" x14ac:dyDescent="0.2">
      <c r="A82" s="42" t="s">
        <v>9</v>
      </c>
      <c r="B82" s="162">
        <v>1</v>
      </c>
      <c r="C82" s="222">
        <v>2.1999999999999999E-2</v>
      </c>
      <c r="D82" s="162">
        <v>11</v>
      </c>
      <c r="E82" s="222">
        <v>9.1999999999999998E-2</v>
      </c>
      <c r="F82" s="162">
        <v>19</v>
      </c>
      <c r="G82" s="222">
        <v>6.4000000000000001E-2</v>
      </c>
      <c r="H82" s="162">
        <v>17</v>
      </c>
      <c r="I82" s="222">
        <v>0.19500000000000001</v>
      </c>
      <c r="J82" s="162">
        <v>48</v>
      </c>
      <c r="K82" s="222">
        <v>8.6999999999999994E-2</v>
      </c>
      <c r="L82" s="162"/>
      <c r="M82" s="240" t="s">
        <v>346</v>
      </c>
      <c r="N82" s="241"/>
    </row>
    <row r="83" spans="1:14" x14ac:dyDescent="0.2">
      <c r="A83" s="42" t="s">
        <v>129</v>
      </c>
      <c r="B83" s="162">
        <v>3</v>
      </c>
      <c r="C83" s="222">
        <v>1</v>
      </c>
      <c r="D83" s="162">
        <v>6</v>
      </c>
      <c r="E83" s="222">
        <v>1</v>
      </c>
      <c r="F83" s="162">
        <v>19</v>
      </c>
      <c r="G83" s="222">
        <v>1</v>
      </c>
      <c r="H83" s="162">
        <v>2</v>
      </c>
      <c r="I83" s="222">
        <v>1</v>
      </c>
      <c r="J83" s="162">
        <v>30</v>
      </c>
      <c r="K83" s="222">
        <v>1</v>
      </c>
      <c r="L83" s="162"/>
      <c r="M83" s="240" t="s">
        <v>345</v>
      </c>
      <c r="N83" s="241"/>
    </row>
    <row r="84" spans="1:14" x14ac:dyDescent="0.2">
      <c r="A84" s="219" t="s">
        <v>37</v>
      </c>
      <c r="B84" s="162">
        <v>181</v>
      </c>
      <c r="C84" s="222">
        <v>1.4999999999999999E-2</v>
      </c>
      <c r="D84" s="162">
        <v>1996</v>
      </c>
      <c r="E84" s="222">
        <v>9.1999999999999998E-2</v>
      </c>
      <c r="F84" s="162">
        <v>4621</v>
      </c>
      <c r="G84" s="222">
        <v>0.23200000000000001</v>
      </c>
      <c r="H84" s="162">
        <v>2554</v>
      </c>
      <c r="I84" s="222">
        <v>0.35299999999999998</v>
      </c>
      <c r="J84" s="162">
        <v>9352</v>
      </c>
      <c r="K84" s="222">
        <v>0.153</v>
      </c>
      <c r="L84" s="162"/>
      <c r="M84" s="242"/>
      <c r="N84" s="241"/>
    </row>
    <row r="85" spans="1:14" x14ac:dyDescent="0.2">
      <c r="M85" s="244"/>
    </row>
  </sheetData>
  <mergeCells count="1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O1" location="Contents!A1" display="Contents page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7"/>
  <sheetViews>
    <sheetView zoomScale="90" zoomScaleNormal="9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V1" sqref="V1"/>
    </sheetView>
  </sheetViews>
  <sheetFormatPr defaultColWidth="9.125" defaultRowHeight="10.199999999999999" x14ac:dyDescent="0.2"/>
  <cols>
    <col min="1" max="1" width="18.625" style="43" customWidth="1"/>
    <col min="2" max="2" width="10.625" style="43" bestFit="1" customWidth="1"/>
    <col min="3" max="13" width="10.375" style="43" bestFit="1" customWidth="1"/>
    <col min="14" max="18" width="9.125" style="43"/>
    <col min="19" max="19" width="9.125" style="38"/>
    <col min="20" max="20" width="9.125" style="246"/>
    <col min="21" max="16384" width="9.125" style="43"/>
  </cols>
  <sheetData>
    <row r="1" spans="1:22" ht="30" customHeight="1" x14ac:dyDescent="0.25">
      <c r="A1" s="245" t="s">
        <v>457</v>
      </c>
      <c r="U1" s="215"/>
      <c r="V1" s="223" t="s">
        <v>367</v>
      </c>
    </row>
    <row r="2" spans="1:22" s="247" customFormat="1" ht="12" x14ac:dyDescent="0.25">
      <c r="R2" s="294" t="s">
        <v>299</v>
      </c>
      <c r="S2" s="294"/>
      <c r="T2" s="248"/>
    </row>
    <row r="3" spans="1:22" s="247" customFormat="1" ht="12" x14ac:dyDescent="0.25">
      <c r="A3" s="249"/>
      <c r="B3" s="265" t="s">
        <v>441</v>
      </c>
      <c r="C3" s="265" t="s">
        <v>442</v>
      </c>
      <c r="D3" s="265" t="s">
        <v>443</v>
      </c>
      <c r="E3" s="265" t="s">
        <v>444</v>
      </c>
      <c r="F3" s="265" t="s">
        <v>445</v>
      </c>
      <c r="G3" s="265" t="s">
        <v>446</v>
      </c>
      <c r="H3" s="265" t="s">
        <v>447</v>
      </c>
      <c r="I3" s="265" t="s">
        <v>448</v>
      </c>
      <c r="J3" s="265" t="s">
        <v>449</v>
      </c>
      <c r="K3" s="265" t="s">
        <v>450</v>
      </c>
      <c r="L3" s="265" t="s">
        <v>451</v>
      </c>
      <c r="M3" s="265" t="s">
        <v>452</v>
      </c>
      <c r="N3" s="266" t="s">
        <v>453</v>
      </c>
      <c r="O3" s="266" t="s">
        <v>454</v>
      </c>
      <c r="P3" s="266" t="s">
        <v>455</v>
      </c>
      <c r="Q3" s="266" t="s">
        <v>456</v>
      </c>
      <c r="R3" s="267" t="s">
        <v>363</v>
      </c>
      <c r="S3" s="267" t="s">
        <v>343</v>
      </c>
      <c r="T3" s="250" t="s">
        <v>361</v>
      </c>
    </row>
    <row r="4" spans="1:22" ht="15" customHeight="1" x14ac:dyDescent="0.2">
      <c r="A4" s="42" t="s">
        <v>64</v>
      </c>
      <c r="B4" s="46">
        <f>C88</f>
        <v>397</v>
      </c>
      <c r="C4" s="46">
        <f t="shared" ref="C4:O4" si="0">D88</f>
        <v>385</v>
      </c>
      <c r="D4" s="46">
        <f t="shared" si="0"/>
        <v>396</v>
      </c>
      <c r="E4" s="46">
        <f t="shared" si="0"/>
        <v>441</v>
      </c>
      <c r="F4" s="46">
        <f t="shared" si="0"/>
        <v>491</v>
      </c>
      <c r="G4" s="46">
        <f t="shared" si="0"/>
        <v>517</v>
      </c>
      <c r="H4" s="46">
        <f t="shared" si="0"/>
        <v>555</v>
      </c>
      <c r="I4" s="46">
        <f t="shared" si="0"/>
        <v>588</v>
      </c>
      <c r="J4" s="46">
        <f t="shared" si="0"/>
        <v>640</v>
      </c>
      <c r="K4" s="46">
        <f t="shared" si="0"/>
        <v>628</v>
      </c>
      <c r="L4" s="46">
        <f t="shared" si="0"/>
        <v>670</v>
      </c>
      <c r="M4" s="46">
        <f t="shared" si="0"/>
        <v>721</v>
      </c>
      <c r="N4" s="46">
        <f t="shared" si="0"/>
        <v>774</v>
      </c>
      <c r="O4" s="46">
        <f t="shared" si="0"/>
        <v>781</v>
      </c>
      <c r="P4" s="46">
        <f t="shared" ref="P4" si="1">Q88</f>
        <v>787</v>
      </c>
      <c r="Q4" s="46">
        <f t="shared" ref="Q4" si="2">R88</f>
        <v>776</v>
      </c>
      <c r="R4" s="107">
        <f>(Q4/P4)-1</f>
        <v>-1.3977128335451061E-2</v>
      </c>
      <c r="S4" s="107">
        <f>(Q4/L4)-1</f>
        <v>0.15820895522388057</v>
      </c>
      <c r="T4" s="251" t="s">
        <v>345</v>
      </c>
      <c r="U4" s="252"/>
    </row>
    <row r="5" spans="1:22" ht="15" customHeight="1" x14ac:dyDescent="0.2">
      <c r="A5" s="42" t="s">
        <v>65</v>
      </c>
      <c r="B5" s="46">
        <f t="shared" ref="B5:N68" si="3">C89</f>
        <v>370</v>
      </c>
      <c r="C5" s="46">
        <f t="shared" si="3"/>
        <v>355</v>
      </c>
      <c r="D5" s="46">
        <f t="shared" si="3"/>
        <v>345</v>
      </c>
      <c r="E5" s="46">
        <f t="shared" si="3"/>
        <v>389</v>
      </c>
      <c r="F5" s="46">
        <f t="shared" si="3"/>
        <v>390</v>
      </c>
      <c r="G5" s="46">
        <f t="shared" si="3"/>
        <v>402</v>
      </c>
      <c r="H5" s="46">
        <f t="shared" si="3"/>
        <v>437</v>
      </c>
      <c r="I5" s="46">
        <f t="shared" si="3"/>
        <v>430</v>
      </c>
      <c r="J5" s="46">
        <f t="shared" si="3"/>
        <v>461</v>
      </c>
      <c r="K5" s="46">
        <f t="shared" si="3"/>
        <v>498</v>
      </c>
      <c r="L5" s="46">
        <f t="shared" si="3"/>
        <v>569</v>
      </c>
      <c r="M5" s="46">
        <f t="shared" si="3"/>
        <v>627</v>
      </c>
      <c r="N5" s="46">
        <f t="shared" si="3"/>
        <v>669</v>
      </c>
      <c r="O5" s="46">
        <f t="shared" ref="O5:O68" si="4">P89</f>
        <v>701</v>
      </c>
      <c r="P5" s="46">
        <f t="shared" ref="P5:P68" si="5">Q89</f>
        <v>690</v>
      </c>
      <c r="Q5" s="46">
        <f t="shared" ref="Q5:Q68" si="6">R89</f>
        <v>683</v>
      </c>
      <c r="R5" s="107">
        <f t="shared" ref="R5:R68" si="7">(Q5/P5)-1</f>
        <v>-1.0144927536231862E-2</v>
      </c>
      <c r="S5" s="107">
        <f t="shared" ref="S5:S68" si="8">(Q5/L5)-1</f>
        <v>0.20035149384885775</v>
      </c>
      <c r="T5" s="251" t="s">
        <v>345</v>
      </c>
      <c r="U5" s="252"/>
    </row>
    <row r="6" spans="1:22" ht="15" customHeight="1" x14ac:dyDescent="0.2">
      <c r="A6" s="42" t="s">
        <v>0</v>
      </c>
      <c r="B6" s="46">
        <f t="shared" si="3"/>
        <v>5024</v>
      </c>
      <c r="C6" s="46">
        <f t="shared" si="3"/>
        <v>4978</v>
      </c>
      <c r="D6" s="46">
        <f t="shared" si="3"/>
        <v>5151</v>
      </c>
      <c r="E6" s="46">
        <f t="shared" si="3"/>
        <v>5339</v>
      </c>
      <c r="F6" s="46">
        <f t="shared" si="3"/>
        <v>5555</v>
      </c>
      <c r="G6" s="46">
        <f t="shared" si="3"/>
        <v>5809</v>
      </c>
      <c r="H6" s="46">
        <f t="shared" si="3"/>
        <v>6159</v>
      </c>
      <c r="I6" s="46">
        <f t="shared" si="3"/>
        <v>6656</v>
      </c>
      <c r="J6" s="46">
        <f t="shared" si="3"/>
        <v>7153</v>
      </c>
      <c r="K6" s="46">
        <f t="shared" si="3"/>
        <v>7424</v>
      </c>
      <c r="L6" s="46">
        <f t="shared" si="3"/>
        <v>7853</v>
      </c>
      <c r="M6" s="46">
        <f t="shared" si="3"/>
        <v>8374</v>
      </c>
      <c r="N6" s="46">
        <f t="shared" si="3"/>
        <v>9040</v>
      </c>
      <c r="O6" s="46">
        <f t="shared" si="4"/>
        <v>9551</v>
      </c>
      <c r="P6" s="46">
        <f t="shared" si="5"/>
        <v>10059</v>
      </c>
      <c r="Q6" s="46">
        <f t="shared" si="6"/>
        <v>10238</v>
      </c>
      <c r="R6" s="107">
        <f t="shared" si="7"/>
        <v>1.7795009444278698E-2</v>
      </c>
      <c r="S6" s="107">
        <f t="shared" si="8"/>
        <v>0.30370559022029808</v>
      </c>
      <c r="T6" s="251" t="s">
        <v>345</v>
      </c>
      <c r="U6" s="252"/>
      <c r="V6" s="253"/>
    </row>
    <row r="7" spans="1:22" ht="15" customHeight="1" x14ac:dyDescent="0.2">
      <c r="A7" s="42" t="s">
        <v>66</v>
      </c>
      <c r="B7" s="46">
        <f t="shared" si="3"/>
        <v>5311</v>
      </c>
      <c r="C7" s="46">
        <f t="shared" si="3"/>
        <v>5476</v>
      </c>
      <c r="D7" s="46">
        <f t="shared" si="3"/>
        <v>5544</v>
      </c>
      <c r="E7" s="46">
        <f t="shared" si="3"/>
        <v>5752</v>
      </c>
      <c r="F7" s="46">
        <f t="shared" si="3"/>
        <v>5754</v>
      </c>
      <c r="G7" s="46">
        <f t="shared" si="3"/>
        <v>5890</v>
      </c>
      <c r="H7" s="46">
        <f t="shared" si="3"/>
        <v>6312</v>
      </c>
      <c r="I7" s="46">
        <f t="shared" si="3"/>
        <v>6613</v>
      </c>
      <c r="J7" s="46">
        <f t="shared" si="3"/>
        <v>7151</v>
      </c>
      <c r="K7" s="46">
        <f t="shared" si="3"/>
        <v>7727</v>
      </c>
      <c r="L7" s="46">
        <f t="shared" si="3"/>
        <v>8402</v>
      </c>
      <c r="M7" s="46">
        <f t="shared" si="3"/>
        <v>9057</v>
      </c>
      <c r="N7" s="46">
        <f t="shared" si="3"/>
        <v>9527</v>
      </c>
      <c r="O7" s="46">
        <f t="shared" si="4"/>
        <v>9867</v>
      </c>
      <c r="P7" s="46">
        <f t="shared" si="5"/>
        <v>10308</v>
      </c>
      <c r="Q7" s="46">
        <f t="shared" si="6"/>
        <v>10665</v>
      </c>
      <c r="R7" s="107">
        <f t="shared" si="7"/>
        <v>3.4633294528521485E-2</v>
      </c>
      <c r="S7" s="107">
        <f t="shared" si="8"/>
        <v>0.26934063318257562</v>
      </c>
      <c r="T7" s="251" t="s">
        <v>346</v>
      </c>
      <c r="U7" s="252"/>
      <c r="V7" s="253"/>
    </row>
    <row r="8" spans="1:22" ht="15" customHeight="1" x14ac:dyDescent="0.2">
      <c r="A8" s="42" t="s">
        <v>67</v>
      </c>
      <c r="B8" s="46">
        <f t="shared" si="3"/>
        <v>1016</v>
      </c>
      <c r="C8" s="46">
        <f t="shared" si="3"/>
        <v>1110</v>
      </c>
      <c r="D8" s="46">
        <f t="shared" si="3"/>
        <v>1190</v>
      </c>
      <c r="E8" s="46">
        <f t="shared" si="3"/>
        <v>1275</v>
      </c>
      <c r="F8" s="46">
        <f t="shared" si="3"/>
        <v>1356</v>
      </c>
      <c r="G8" s="46">
        <f t="shared" si="3"/>
        <v>1476</v>
      </c>
      <c r="H8" s="46">
        <f t="shared" si="3"/>
        <v>1587</v>
      </c>
      <c r="I8" s="46">
        <f t="shared" si="3"/>
        <v>1756</v>
      </c>
      <c r="J8" s="46">
        <f t="shared" si="3"/>
        <v>1913</v>
      </c>
      <c r="K8" s="46">
        <f t="shared" si="3"/>
        <v>2291</v>
      </c>
      <c r="L8" s="46">
        <f t="shared" si="3"/>
        <v>2830</v>
      </c>
      <c r="M8" s="46">
        <f t="shared" si="3"/>
        <v>2869</v>
      </c>
      <c r="N8" s="46">
        <f t="shared" si="3"/>
        <v>2541</v>
      </c>
      <c r="O8" s="46">
        <f t="shared" si="4"/>
        <v>2744</v>
      </c>
      <c r="P8" s="46">
        <f t="shared" si="5"/>
        <v>2833</v>
      </c>
      <c r="Q8" s="46">
        <f t="shared" si="6"/>
        <v>2879</v>
      </c>
      <c r="R8" s="107">
        <f t="shared" si="7"/>
        <v>1.6237204376985614E-2</v>
      </c>
      <c r="S8" s="107">
        <f t="shared" si="8"/>
        <v>1.7314487632508868E-2</v>
      </c>
      <c r="T8" s="251" t="s">
        <v>345</v>
      </c>
      <c r="U8" s="252"/>
      <c r="V8" s="253"/>
    </row>
    <row r="9" spans="1:22" ht="15" customHeight="1" x14ac:dyDescent="0.2">
      <c r="A9" s="42" t="s">
        <v>68</v>
      </c>
      <c r="B9" s="46">
        <f t="shared" si="3"/>
        <v>1189</v>
      </c>
      <c r="C9" s="46">
        <f t="shared" si="3"/>
        <v>1139</v>
      </c>
      <c r="D9" s="46">
        <f t="shared" si="3"/>
        <v>1154</v>
      </c>
      <c r="E9" s="46">
        <f t="shared" si="3"/>
        <v>1268</v>
      </c>
      <c r="F9" s="46">
        <f t="shared" si="3"/>
        <v>1336</v>
      </c>
      <c r="G9" s="46">
        <f t="shared" si="3"/>
        <v>1422</v>
      </c>
      <c r="H9" s="46">
        <f t="shared" si="3"/>
        <v>1564</v>
      </c>
      <c r="I9" s="46">
        <f t="shared" si="3"/>
        <v>1650</v>
      </c>
      <c r="J9" s="46">
        <f t="shared" si="3"/>
        <v>1760</v>
      </c>
      <c r="K9" s="46">
        <f t="shared" si="3"/>
        <v>1875</v>
      </c>
      <c r="L9" s="46">
        <f t="shared" si="3"/>
        <v>2051</v>
      </c>
      <c r="M9" s="46">
        <f t="shared" si="3"/>
        <v>2248</v>
      </c>
      <c r="N9" s="46">
        <f t="shared" si="3"/>
        <v>2406</v>
      </c>
      <c r="O9" s="46">
        <f t="shared" si="4"/>
        <v>2541</v>
      </c>
      <c r="P9" s="46">
        <f t="shared" si="5"/>
        <v>2715</v>
      </c>
      <c r="Q9" s="46">
        <f t="shared" si="6"/>
        <v>2850</v>
      </c>
      <c r="R9" s="107">
        <f t="shared" si="7"/>
        <v>4.9723756906077332E-2</v>
      </c>
      <c r="S9" s="107">
        <f t="shared" si="8"/>
        <v>0.38956606533398341</v>
      </c>
      <c r="T9" s="251" t="s">
        <v>345</v>
      </c>
      <c r="U9" s="252"/>
      <c r="V9" s="253"/>
    </row>
    <row r="10" spans="1:22" ht="15" customHeight="1" x14ac:dyDescent="0.2">
      <c r="A10" s="42" t="s">
        <v>69</v>
      </c>
      <c r="B10" s="46">
        <f t="shared" si="3"/>
        <v>4647</v>
      </c>
      <c r="C10" s="46">
        <f t="shared" si="3"/>
        <v>4589</v>
      </c>
      <c r="D10" s="46">
        <f t="shared" si="3"/>
        <v>4501</v>
      </c>
      <c r="E10" s="46">
        <f t="shared" si="3"/>
        <v>4534</v>
      </c>
      <c r="F10" s="46">
        <f t="shared" si="3"/>
        <v>4643</v>
      </c>
      <c r="G10" s="46">
        <f t="shared" si="3"/>
        <v>4759</v>
      </c>
      <c r="H10" s="46">
        <f t="shared" si="3"/>
        <v>4805</v>
      </c>
      <c r="I10" s="46">
        <f t="shared" si="3"/>
        <v>5023</v>
      </c>
      <c r="J10" s="46">
        <f t="shared" si="3"/>
        <v>5388</v>
      </c>
      <c r="K10" s="46">
        <f t="shared" si="3"/>
        <v>5604</v>
      </c>
      <c r="L10" s="46">
        <f t="shared" si="3"/>
        <v>5831</v>
      </c>
      <c r="M10" s="46">
        <f t="shared" si="3"/>
        <v>6175</v>
      </c>
      <c r="N10" s="46">
        <f t="shared" si="3"/>
        <v>6618</v>
      </c>
      <c r="O10" s="46">
        <f t="shared" si="4"/>
        <v>6886</v>
      </c>
      <c r="P10" s="46">
        <f t="shared" si="5"/>
        <v>7220</v>
      </c>
      <c r="Q10" s="46">
        <f t="shared" si="6"/>
        <v>7412</v>
      </c>
      <c r="R10" s="107">
        <f t="shared" si="7"/>
        <v>2.6592797783933531E-2</v>
      </c>
      <c r="S10" s="107">
        <f t="shared" si="8"/>
        <v>0.2711370262390671</v>
      </c>
      <c r="T10" s="251" t="s">
        <v>346</v>
      </c>
      <c r="U10" s="252"/>
      <c r="V10" s="253"/>
    </row>
    <row r="11" spans="1:22" ht="15" customHeight="1" x14ac:dyDescent="0.2">
      <c r="A11" s="42" t="s">
        <v>70</v>
      </c>
      <c r="B11" s="46">
        <f t="shared" si="3"/>
        <v>566</v>
      </c>
      <c r="C11" s="46">
        <f t="shared" si="3"/>
        <v>588</v>
      </c>
      <c r="D11" s="46">
        <f t="shared" si="3"/>
        <v>597</v>
      </c>
      <c r="E11" s="46">
        <f t="shared" si="3"/>
        <v>591</v>
      </c>
      <c r="F11" s="46">
        <f t="shared" si="3"/>
        <v>637</v>
      </c>
      <c r="G11" s="46">
        <f t="shared" si="3"/>
        <v>682</v>
      </c>
      <c r="H11" s="46">
        <f t="shared" si="3"/>
        <v>713</v>
      </c>
      <c r="I11" s="46">
        <f t="shared" si="3"/>
        <v>746</v>
      </c>
      <c r="J11" s="46">
        <f t="shared" si="3"/>
        <v>818</v>
      </c>
      <c r="K11" s="46">
        <f t="shared" si="3"/>
        <v>835</v>
      </c>
      <c r="L11" s="46">
        <f t="shared" si="3"/>
        <v>901</v>
      </c>
      <c r="M11" s="46">
        <f t="shared" si="3"/>
        <v>979</v>
      </c>
      <c r="N11" s="46">
        <f t="shared" si="3"/>
        <v>993</v>
      </c>
      <c r="O11" s="46">
        <f t="shared" si="4"/>
        <v>1027</v>
      </c>
      <c r="P11" s="46">
        <f t="shared" si="5"/>
        <v>1034</v>
      </c>
      <c r="Q11" s="46">
        <f t="shared" si="6"/>
        <v>1019</v>
      </c>
      <c r="R11" s="107">
        <f t="shared" si="7"/>
        <v>-1.4506769825918808E-2</v>
      </c>
      <c r="S11" s="107">
        <f t="shared" si="8"/>
        <v>0.13096559378468364</v>
      </c>
      <c r="T11" s="251" t="s">
        <v>345</v>
      </c>
      <c r="U11" s="252"/>
      <c r="V11" s="253"/>
    </row>
    <row r="12" spans="1:22" ht="15" customHeight="1" x14ac:dyDescent="0.2">
      <c r="A12" s="42" t="s">
        <v>71</v>
      </c>
      <c r="B12" s="46">
        <f t="shared" si="3"/>
        <v>12640</v>
      </c>
      <c r="C12" s="46">
        <f t="shared" si="3"/>
        <v>12470</v>
      </c>
      <c r="D12" s="46">
        <f t="shared" si="3"/>
        <v>12283</v>
      </c>
      <c r="E12" s="46">
        <f t="shared" si="3"/>
        <v>12214</v>
      </c>
      <c r="F12" s="46">
        <f t="shared" si="3"/>
        <v>12164</v>
      </c>
      <c r="G12" s="46">
        <f t="shared" si="3"/>
        <v>12244</v>
      </c>
      <c r="H12" s="46">
        <f t="shared" si="3"/>
        <v>12739</v>
      </c>
      <c r="I12" s="46">
        <f t="shared" si="3"/>
        <v>13113</v>
      </c>
      <c r="J12" s="46">
        <f t="shared" si="3"/>
        <v>14094</v>
      </c>
      <c r="K12" s="46">
        <f t="shared" si="3"/>
        <v>14656</v>
      </c>
      <c r="L12" s="46">
        <f t="shared" si="3"/>
        <v>15205</v>
      </c>
      <c r="M12" s="46">
        <f t="shared" si="3"/>
        <v>16142</v>
      </c>
      <c r="N12" s="46">
        <f t="shared" si="3"/>
        <v>16874</v>
      </c>
      <c r="O12" s="46">
        <f t="shared" si="4"/>
        <v>17416</v>
      </c>
      <c r="P12" s="46">
        <f t="shared" si="5"/>
        <v>18145</v>
      </c>
      <c r="Q12" s="46">
        <f t="shared" si="6"/>
        <v>18845</v>
      </c>
      <c r="R12" s="107">
        <f t="shared" si="7"/>
        <v>3.8578120694406248E-2</v>
      </c>
      <c r="S12" s="107">
        <f t="shared" si="8"/>
        <v>0.23939493587635652</v>
      </c>
      <c r="T12" s="251" t="s">
        <v>346</v>
      </c>
      <c r="U12" s="252"/>
      <c r="V12" s="253"/>
    </row>
    <row r="13" spans="1:22" ht="15" customHeight="1" x14ac:dyDescent="0.2">
      <c r="A13" s="42" t="s">
        <v>72</v>
      </c>
      <c r="B13" s="46">
        <f t="shared" si="3"/>
        <v>5359</v>
      </c>
      <c r="C13" s="46">
        <f t="shared" si="3"/>
        <v>5617</v>
      </c>
      <c r="D13" s="46">
        <f t="shared" si="3"/>
        <v>5863</v>
      </c>
      <c r="E13" s="46">
        <f t="shared" si="3"/>
        <v>6150</v>
      </c>
      <c r="F13" s="46">
        <f t="shared" si="3"/>
        <v>6585</v>
      </c>
      <c r="G13" s="46">
        <f t="shared" si="3"/>
        <v>6859</v>
      </c>
      <c r="H13" s="46">
        <f t="shared" si="3"/>
        <v>7505</v>
      </c>
      <c r="I13" s="46">
        <f t="shared" si="3"/>
        <v>8184</v>
      </c>
      <c r="J13" s="46">
        <f t="shared" si="3"/>
        <v>8910</v>
      </c>
      <c r="K13" s="46">
        <f t="shared" si="3"/>
        <v>9773</v>
      </c>
      <c r="L13" s="46">
        <f t="shared" si="3"/>
        <v>10825</v>
      </c>
      <c r="M13" s="46">
        <f t="shared" si="3"/>
        <v>11832</v>
      </c>
      <c r="N13" s="46">
        <f t="shared" si="3"/>
        <v>12710</v>
      </c>
      <c r="O13" s="46">
        <f t="shared" si="4"/>
        <v>13320</v>
      </c>
      <c r="P13" s="46">
        <f t="shared" si="5"/>
        <v>13862</v>
      </c>
      <c r="Q13" s="46">
        <f t="shared" si="6"/>
        <v>14129</v>
      </c>
      <c r="R13" s="107">
        <f t="shared" si="7"/>
        <v>1.9261289857163577E-2</v>
      </c>
      <c r="S13" s="107">
        <f t="shared" si="8"/>
        <v>0.30521939953810628</v>
      </c>
      <c r="T13" s="251" t="s">
        <v>346</v>
      </c>
      <c r="U13" s="252"/>
      <c r="V13" s="253"/>
    </row>
    <row r="14" spans="1:22" ht="15" customHeight="1" x14ac:dyDescent="0.2">
      <c r="A14" s="42" t="s">
        <v>73</v>
      </c>
      <c r="B14" s="46">
        <f t="shared" si="3"/>
        <v>62</v>
      </c>
      <c r="C14" s="46">
        <f t="shared" si="3"/>
        <v>61</v>
      </c>
      <c r="D14" s="46">
        <f t="shared" si="3"/>
        <v>55</v>
      </c>
      <c r="E14" s="46">
        <f t="shared" si="3"/>
        <v>66</v>
      </c>
      <c r="F14" s="46">
        <f t="shared" si="3"/>
        <v>70</v>
      </c>
      <c r="G14" s="46">
        <f t="shared" si="3"/>
        <v>68</v>
      </c>
      <c r="H14" s="46">
        <f t="shared" si="3"/>
        <v>72</v>
      </c>
      <c r="I14" s="46">
        <f t="shared" si="3"/>
        <v>81</v>
      </c>
      <c r="J14" s="46">
        <f t="shared" si="3"/>
        <v>115</v>
      </c>
      <c r="K14" s="46">
        <f t="shared" si="3"/>
        <v>106</v>
      </c>
      <c r="L14" s="46">
        <f t="shared" si="3"/>
        <v>123</v>
      </c>
      <c r="M14" s="46">
        <f t="shared" si="3"/>
        <v>140</v>
      </c>
      <c r="N14" s="46">
        <f t="shared" si="3"/>
        <v>151</v>
      </c>
      <c r="O14" s="46">
        <f t="shared" si="4"/>
        <v>153</v>
      </c>
      <c r="P14" s="46">
        <f t="shared" si="5"/>
        <v>154</v>
      </c>
      <c r="Q14" s="46">
        <f t="shared" si="6"/>
        <v>149</v>
      </c>
      <c r="R14" s="107">
        <f t="shared" si="7"/>
        <v>-3.2467532467532423E-2</v>
      </c>
      <c r="S14" s="107">
        <f t="shared" si="8"/>
        <v>0.21138211382113825</v>
      </c>
      <c r="T14" s="251" t="s">
        <v>345</v>
      </c>
      <c r="U14" s="252"/>
      <c r="V14" s="253"/>
    </row>
    <row r="15" spans="1:22" ht="15" customHeight="1" x14ac:dyDescent="0.2">
      <c r="A15" s="42" t="s">
        <v>74</v>
      </c>
      <c r="B15" s="46">
        <f t="shared" si="3"/>
        <v>1239</v>
      </c>
      <c r="C15" s="46">
        <f t="shared" si="3"/>
        <v>1248</v>
      </c>
      <c r="D15" s="46">
        <f t="shared" si="3"/>
        <v>1300</v>
      </c>
      <c r="E15" s="46">
        <f t="shared" si="3"/>
        <v>1401</v>
      </c>
      <c r="F15" s="46">
        <f t="shared" si="3"/>
        <v>1431</v>
      </c>
      <c r="G15" s="46">
        <f t="shared" si="3"/>
        <v>1490</v>
      </c>
      <c r="H15" s="46">
        <f t="shared" si="3"/>
        <v>1612</v>
      </c>
      <c r="I15" s="46">
        <f t="shared" si="3"/>
        <v>1749</v>
      </c>
      <c r="J15" s="46">
        <f t="shared" si="3"/>
        <v>1946</v>
      </c>
      <c r="K15" s="46">
        <f t="shared" si="3"/>
        <v>2021</v>
      </c>
      <c r="L15" s="46">
        <f t="shared" si="3"/>
        <v>2063</v>
      </c>
      <c r="M15" s="46">
        <f t="shared" si="3"/>
        <v>2115</v>
      </c>
      <c r="N15" s="46">
        <f t="shared" si="3"/>
        <v>2173</v>
      </c>
      <c r="O15" s="46">
        <f t="shared" si="4"/>
        <v>2168</v>
      </c>
      <c r="P15" s="46">
        <f t="shared" si="5"/>
        <v>2167</v>
      </c>
      <c r="Q15" s="46">
        <f t="shared" si="6"/>
        <v>2151</v>
      </c>
      <c r="R15" s="107">
        <f t="shared" si="7"/>
        <v>-7.3834794646977508E-3</v>
      </c>
      <c r="S15" s="107">
        <f t="shared" si="8"/>
        <v>4.265632573921474E-2</v>
      </c>
      <c r="T15" s="251" t="s">
        <v>345</v>
      </c>
      <c r="U15" s="252"/>
      <c r="V15" s="253"/>
    </row>
    <row r="16" spans="1:22" ht="15" customHeight="1" x14ac:dyDescent="0.2">
      <c r="A16" s="42" t="s">
        <v>75</v>
      </c>
      <c r="B16" s="46">
        <f t="shared" si="3"/>
        <v>1370</v>
      </c>
      <c r="C16" s="46">
        <f t="shared" si="3"/>
        <v>1463</v>
      </c>
      <c r="D16" s="46">
        <f t="shared" si="3"/>
        <v>1554</v>
      </c>
      <c r="E16" s="46">
        <f t="shared" si="3"/>
        <v>1810</v>
      </c>
      <c r="F16" s="46">
        <f t="shared" si="3"/>
        <v>2018</v>
      </c>
      <c r="G16" s="46">
        <f t="shared" si="3"/>
        <v>2138</v>
      </c>
      <c r="H16" s="46">
        <f t="shared" si="3"/>
        <v>2405</v>
      </c>
      <c r="I16" s="46">
        <f t="shared" si="3"/>
        <v>2720</v>
      </c>
      <c r="J16" s="46">
        <f t="shared" si="3"/>
        <v>3203</v>
      </c>
      <c r="K16" s="46">
        <f t="shared" si="3"/>
        <v>3677</v>
      </c>
      <c r="L16" s="46">
        <f t="shared" si="3"/>
        <v>4127</v>
      </c>
      <c r="M16" s="46">
        <f t="shared" si="3"/>
        <v>4747</v>
      </c>
      <c r="N16" s="46">
        <f t="shared" si="3"/>
        <v>5398</v>
      </c>
      <c r="O16" s="46">
        <f t="shared" si="4"/>
        <v>5834</v>
      </c>
      <c r="P16" s="46">
        <f t="shared" si="5"/>
        <v>6157</v>
      </c>
      <c r="Q16" s="46">
        <f t="shared" si="6"/>
        <v>6449</v>
      </c>
      <c r="R16" s="107">
        <f t="shared" si="7"/>
        <v>4.7425694331655111E-2</v>
      </c>
      <c r="S16" s="107">
        <f t="shared" si="8"/>
        <v>0.56263629755270173</v>
      </c>
      <c r="T16" s="251" t="s">
        <v>346</v>
      </c>
      <c r="U16" s="252"/>
      <c r="V16" s="253"/>
    </row>
    <row r="17" spans="1:22" ht="15" customHeight="1" x14ac:dyDescent="0.2">
      <c r="A17" s="42" t="s">
        <v>76</v>
      </c>
      <c r="B17" s="46">
        <f t="shared" si="3"/>
        <v>5915</v>
      </c>
      <c r="C17" s="46">
        <f t="shared" si="3"/>
        <v>6177</v>
      </c>
      <c r="D17" s="46">
        <f t="shared" si="3"/>
        <v>6476</v>
      </c>
      <c r="E17" s="46">
        <f t="shared" si="3"/>
        <v>7222</v>
      </c>
      <c r="F17" s="46">
        <f t="shared" si="3"/>
        <v>7720</v>
      </c>
      <c r="G17" s="46">
        <f t="shared" si="3"/>
        <v>8201</v>
      </c>
      <c r="H17" s="46">
        <f t="shared" si="3"/>
        <v>8925</v>
      </c>
      <c r="I17" s="46">
        <f t="shared" si="3"/>
        <v>9581</v>
      </c>
      <c r="J17" s="46">
        <f t="shared" si="3"/>
        <v>10157</v>
      </c>
      <c r="K17" s="46">
        <f t="shared" si="3"/>
        <v>10720</v>
      </c>
      <c r="L17" s="46">
        <f t="shared" si="3"/>
        <v>11645</v>
      </c>
      <c r="M17" s="46">
        <f t="shared" si="3"/>
        <v>12610</v>
      </c>
      <c r="N17" s="46">
        <f t="shared" si="3"/>
        <v>13523</v>
      </c>
      <c r="O17" s="46">
        <f t="shared" si="4"/>
        <v>14434</v>
      </c>
      <c r="P17" s="46">
        <f t="shared" si="5"/>
        <v>15490</v>
      </c>
      <c r="Q17" s="46">
        <f t="shared" si="6"/>
        <v>16369</v>
      </c>
      <c r="R17" s="107">
        <f t="shared" si="7"/>
        <v>5.6746287927695205E-2</v>
      </c>
      <c r="S17" s="107">
        <f t="shared" si="8"/>
        <v>0.40566766852726488</v>
      </c>
      <c r="T17" s="251" t="s">
        <v>346</v>
      </c>
      <c r="U17" s="252"/>
      <c r="V17" s="253"/>
    </row>
    <row r="18" spans="1:22" ht="15" customHeight="1" x14ac:dyDescent="0.2">
      <c r="A18" s="42" t="s">
        <v>77</v>
      </c>
      <c r="B18" s="46">
        <f t="shared" si="3"/>
        <v>347</v>
      </c>
      <c r="C18" s="46">
        <f t="shared" si="3"/>
        <v>356</v>
      </c>
      <c r="D18" s="46">
        <f t="shared" si="3"/>
        <v>357</v>
      </c>
      <c r="E18" s="46">
        <f t="shared" si="3"/>
        <v>403</v>
      </c>
      <c r="F18" s="46">
        <f t="shared" si="3"/>
        <v>435</v>
      </c>
      <c r="G18" s="46">
        <f t="shared" si="3"/>
        <v>446</v>
      </c>
      <c r="H18" s="46">
        <f t="shared" si="3"/>
        <v>464</v>
      </c>
      <c r="I18" s="46">
        <f t="shared" si="3"/>
        <v>478</v>
      </c>
      <c r="J18" s="46">
        <f t="shared" si="3"/>
        <v>520</v>
      </c>
      <c r="K18" s="46">
        <f t="shared" si="3"/>
        <v>577</v>
      </c>
      <c r="L18" s="46">
        <f t="shared" ref="C18:N33" si="9">M102</f>
        <v>615</v>
      </c>
      <c r="M18" s="46">
        <f t="shared" si="9"/>
        <v>659</v>
      </c>
      <c r="N18" s="46">
        <f t="shared" si="9"/>
        <v>713</v>
      </c>
      <c r="O18" s="46">
        <f t="shared" si="4"/>
        <v>716</v>
      </c>
      <c r="P18" s="46">
        <f t="shared" si="5"/>
        <v>747</v>
      </c>
      <c r="Q18" s="46">
        <f t="shared" si="6"/>
        <v>763</v>
      </c>
      <c r="R18" s="107">
        <f t="shared" si="7"/>
        <v>2.1419009370816644E-2</v>
      </c>
      <c r="S18" s="107">
        <f t="shared" si="8"/>
        <v>0.24065040650406511</v>
      </c>
      <c r="T18" s="251" t="s">
        <v>345</v>
      </c>
      <c r="U18" s="252"/>
      <c r="V18" s="253"/>
    </row>
    <row r="19" spans="1:22" ht="15" customHeight="1" x14ac:dyDescent="0.2">
      <c r="A19" s="42" t="s">
        <v>78</v>
      </c>
      <c r="B19" s="46">
        <f t="shared" si="3"/>
        <v>595</v>
      </c>
      <c r="C19" s="46">
        <f t="shared" si="9"/>
        <v>602</v>
      </c>
      <c r="D19" s="46">
        <f t="shared" si="9"/>
        <v>657</v>
      </c>
      <c r="E19" s="46">
        <f t="shared" si="9"/>
        <v>703</v>
      </c>
      <c r="F19" s="46">
        <f t="shared" si="9"/>
        <v>736</v>
      </c>
      <c r="G19" s="46">
        <f t="shared" si="9"/>
        <v>758</v>
      </c>
      <c r="H19" s="46">
        <f t="shared" si="9"/>
        <v>823</v>
      </c>
      <c r="I19" s="46">
        <f t="shared" si="9"/>
        <v>864</v>
      </c>
      <c r="J19" s="46">
        <f t="shared" si="9"/>
        <v>953</v>
      </c>
      <c r="K19" s="46">
        <f t="shared" si="9"/>
        <v>1028</v>
      </c>
      <c r="L19" s="46">
        <f t="shared" si="9"/>
        <v>1067</v>
      </c>
      <c r="M19" s="46">
        <f t="shared" si="9"/>
        <v>1079</v>
      </c>
      <c r="N19" s="46">
        <f t="shared" si="9"/>
        <v>1165</v>
      </c>
      <c r="O19" s="46">
        <f t="shared" si="4"/>
        <v>1183</v>
      </c>
      <c r="P19" s="46">
        <f t="shared" si="5"/>
        <v>1226</v>
      </c>
      <c r="Q19" s="46">
        <f t="shared" si="6"/>
        <v>1245</v>
      </c>
      <c r="R19" s="107">
        <f t="shared" si="7"/>
        <v>1.5497553017944643E-2</v>
      </c>
      <c r="S19" s="107">
        <f t="shared" si="8"/>
        <v>0.16682286785379574</v>
      </c>
      <c r="T19" s="251" t="s">
        <v>345</v>
      </c>
      <c r="U19" s="252"/>
      <c r="V19" s="253"/>
    </row>
    <row r="20" spans="1:22" ht="15" customHeight="1" x14ac:dyDescent="0.2">
      <c r="A20" s="42" t="s">
        <v>79</v>
      </c>
      <c r="B20" s="46">
        <f t="shared" si="3"/>
        <v>277</v>
      </c>
      <c r="C20" s="46">
        <f t="shared" si="9"/>
        <v>298</v>
      </c>
      <c r="D20" s="46">
        <f t="shared" si="9"/>
        <v>326</v>
      </c>
      <c r="E20" s="46">
        <f t="shared" si="9"/>
        <v>343</v>
      </c>
      <c r="F20" s="46">
        <f t="shared" si="9"/>
        <v>364</v>
      </c>
      <c r="G20" s="46">
        <f t="shared" si="9"/>
        <v>464</v>
      </c>
      <c r="H20" s="46">
        <f t="shared" si="9"/>
        <v>488</v>
      </c>
      <c r="I20" s="46">
        <f t="shared" si="9"/>
        <v>488</v>
      </c>
      <c r="J20" s="46">
        <f t="shared" si="9"/>
        <v>548</v>
      </c>
      <c r="K20" s="46">
        <f t="shared" si="9"/>
        <v>607</v>
      </c>
      <c r="L20" s="46">
        <f t="shared" si="9"/>
        <v>626</v>
      </c>
      <c r="M20" s="46">
        <f t="shared" si="9"/>
        <v>639</v>
      </c>
      <c r="N20" s="46">
        <f t="shared" si="9"/>
        <v>664</v>
      </c>
      <c r="O20" s="46">
        <f t="shared" si="4"/>
        <v>653</v>
      </c>
      <c r="P20" s="46">
        <f t="shared" si="5"/>
        <v>645</v>
      </c>
      <c r="Q20" s="46">
        <f t="shared" si="6"/>
        <v>652</v>
      </c>
      <c r="R20" s="107">
        <f t="shared" si="7"/>
        <v>1.0852713178294504E-2</v>
      </c>
      <c r="S20" s="107">
        <f t="shared" si="8"/>
        <v>4.1533546325878579E-2</v>
      </c>
      <c r="T20" s="251" t="s">
        <v>345</v>
      </c>
      <c r="U20" s="252"/>
      <c r="V20" s="253"/>
    </row>
    <row r="21" spans="1:22" ht="15" customHeight="1" x14ac:dyDescent="0.2">
      <c r="A21" s="42" t="s">
        <v>80</v>
      </c>
      <c r="B21" s="46">
        <f t="shared" si="3"/>
        <v>11093</v>
      </c>
      <c r="C21" s="46">
        <f t="shared" si="9"/>
        <v>11149</v>
      </c>
      <c r="D21" s="46">
        <f t="shared" si="9"/>
        <v>11325</v>
      </c>
      <c r="E21" s="46">
        <f t="shared" si="9"/>
        <v>11360</v>
      </c>
      <c r="F21" s="46">
        <f t="shared" si="9"/>
        <v>11481</v>
      </c>
      <c r="G21" s="46">
        <f t="shared" si="9"/>
        <v>11647</v>
      </c>
      <c r="H21" s="46">
        <f t="shared" si="9"/>
        <v>12070</v>
      </c>
      <c r="I21" s="46">
        <f t="shared" si="9"/>
        <v>12564</v>
      </c>
      <c r="J21" s="46">
        <f t="shared" si="9"/>
        <v>13199</v>
      </c>
      <c r="K21" s="46">
        <f t="shared" si="9"/>
        <v>13428</v>
      </c>
      <c r="L21" s="46">
        <f t="shared" si="9"/>
        <v>13946</v>
      </c>
      <c r="M21" s="46">
        <f t="shared" si="9"/>
        <v>14864</v>
      </c>
      <c r="N21" s="46">
        <f t="shared" si="9"/>
        <v>15753</v>
      </c>
      <c r="O21" s="46">
        <f t="shared" si="4"/>
        <v>16388</v>
      </c>
      <c r="P21" s="46">
        <f t="shared" si="5"/>
        <v>16891</v>
      </c>
      <c r="Q21" s="46">
        <f t="shared" si="6"/>
        <v>17459</v>
      </c>
      <c r="R21" s="107">
        <f t="shared" si="7"/>
        <v>3.3627375525427716E-2</v>
      </c>
      <c r="S21" s="107">
        <f t="shared" si="8"/>
        <v>0.25190018643338585</v>
      </c>
      <c r="T21" s="251" t="s">
        <v>346</v>
      </c>
      <c r="U21" s="252"/>
      <c r="V21" s="253"/>
    </row>
    <row r="22" spans="1:22" ht="15" customHeight="1" x14ac:dyDescent="0.2">
      <c r="A22" s="42" t="s">
        <v>81</v>
      </c>
      <c r="B22" s="46">
        <f t="shared" si="3"/>
        <v>1538</v>
      </c>
      <c r="C22" s="46">
        <f t="shared" si="9"/>
        <v>1483</v>
      </c>
      <c r="D22" s="46">
        <f t="shared" si="9"/>
        <v>1521</v>
      </c>
      <c r="E22" s="46">
        <f t="shared" si="9"/>
        <v>1681</v>
      </c>
      <c r="F22" s="46">
        <f t="shared" si="9"/>
        <v>1729</v>
      </c>
      <c r="G22" s="46">
        <f t="shared" si="9"/>
        <v>1856</v>
      </c>
      <c r="H22" s="46">
        <f t="shared" si="9"/>
        <v>1957</v>
      </c>
      <c r="I22" s="46">
        <f t="shared" si="9"/>
        <v>2038</v>
      </c>
      <c r="J22" s="46">
        <f t="shared" si="9"/>
        <v>2254</v>
      </c>
      <c r="K22" s="46">
        <f t="shared" si="9"/>
        <v>2343</v>
      </c>
      <c r="L22" s="46">
        <f t="shared" si="9"/>
        <v>2401</v>
      </c>
      <c r="M22" s="46">
        <f t="shared" si="9"/>
        <v>2490</v>
      </c>
      <c r="N22" s="46">
        <f t="shared" si="9"/>
        <v>2607</v>
      </c>
      <c r="O22" s="46">
        <f t="shared" si="4"/>
        <v>2798</v>
      </c>
      <c r="P22" s="46">
        <f t="shared" si="5"/>
        <v>2929</v>
      </c>
      <c r="Q22" s="46">
        <f t="shared" si="6"/>
        <v>2867</v>
      </c>
      <c r="R22" s="107">
        <f t="shared" si="7"/>
        <v>-2.1167634004779834E-2</v>
      </c>
      <c r="S22" s="107">
        <f t="shared" si="8"/>
        <v>0.19408579758433975</v>
      </c>
      <c r="T22" s="251" t="s">
        <v>345</v>
      </c>
      <c r="U22" s="252"/>
      <c r="V22" s="253"/>
    </row>
    <row r="23" spans="1:22" ht="15" customHeight="1" x14ac:dyDescent="0.2">
      <c r="A23" s="42" t="s">
        <v>10</v>
      </c>
      <c r="B23" s="46">
        <f t="shared" si="3"/>
        <v>5790</v>
      </c>
      <c r="C23" s="46">
        <f t="shared" si="9"/>
        <v>5925</v>
      </c>
      <c r="D23" s="46">
        <f t="shared" si="9"/>
        <v>6042</v>
      </c>
      <c r="E23" s="46">
        <f t="shared" si="9"/>
        <v>6319</v>
      </c>
      <c r="F23" s="46">
        <f t="shared" si="9"/>
        <v>6745</v>
      </c>
      <c r="G23" s="46">
        <f t="shared" si="9"/>
        <v>7249</v>
      </c>
      <c r="H23" s="46">
        <f t="shared" si="9"/>
        <v>7819</v>
      </c>
      <c r="I23" s="46">
        <f t="shared" si="9"/>
        <v>8802</v>
      </c>
      <c r="J23" s="46">
        <f t="shared" si="9"/>
        <v>9494</v>
      </c>
      <c r="K23" s="46">
        <f t="shared" si="9"/>
        <v>10021</v>
      </c>
      <c r="L23" s="46">
        <f t="shared" si="9"/>
        <v>10426</v>
      </c>
      <c r="M23" s="46">
        <f t="shared" si="9"/>
        <v>11153</v>
      </c>
      <c r="N23" s="46">
        <f t="shared" si="9"/>
        <v>11758</v>
      </c>
      <c r="O23" s="46">
        <f t="shared" si="4"/>
        <v>12374</v>
      </c>
      <c r="P23" s="46">
        <f t="shared" si="5"/>
        <v>12736</v>
      </c>
      <c r="Q23" s="46">
        <f t="shared" si="6"/>
        <v>12875</v>
      </c>
      <c r="R23" s="107">
        <f t="shared" si="7"/>
        <v>1.0913944723618174E-2</v>
      </c>
      <c r="S23" s="107">
        <f t="shared" si="8"/>
        <v>0.23489353539228852</v>
      </c>
      <c r="T23" s="251" t="s">
        <v>346</v>
      </c>
      <c r="U23" s="252"/>
      <c r="V23" s="253"/>
    </row>
    <row r="24" spans="1:22" ht="15" customHeight="1" x14ac:dyDescent="0.2">
      <c r="A24" s="42" t="s">
        <v>82</v>
      </c>
      <c r="B24" s="46">
        <f t="shared" si="3"/>
        <v>284</v>
      </c>
      <c r="C24" s="46">
        <f t="shared" si="9"/>
        <v>281</v>
      </c>
      <c r="D24" s="46">
        <f t="shared" si="9"/>
        <v>289</v>
      </c>
      <c r="E24" s="46">
        <f t="shared" si="9"/>
        <v>296</v>
      </c>
      <c r="F24" s="46">
        <f t="shared" si="9"/>
        <v>292</v>
      </c>
      <c r="G24" s="46">
        <f t="shared" si="9"/>
        <v>336</v>
      </c>
      <c r="H24" s="46">
        <f t="shared" si="9"/>
        <v>359</v>
      </c>
      <c r="I24" s="46">
        <f t="shared" si="9"/>
        <v>397</v>
      </c>
      <c r="J24" s="46">
        <f t="shared" si="9"/>
        <v>414</v>
      </c>
      <c r="K24" s="46">
        <f t="shared" si="9"/>
        <v>424</v>
      </c>
      <c r="L24" s="46">
        <f t="shared" si="9"/>
        <v>456</v>
      </c>
      <c r="M24" s="46">
        <f t="shared" si="9"/>
        <v>491</v>
      </c>
      <c r="N24" s="46">
        <f t="shared" si="9"/>
        <v>531</v>
      </c>
      <c r="O24" s="46">
        <f t="shared" si="4"/>
        <v>507</v>
      </c>
      <c r="P24" s="46">
        <f t="shared" si="5"/>
        <v>491</v>
      </c>
      <c r="Q24" s="46">
        <f t="shared" si="6"/>
        <v>490</v>
      </c>
      <c r="R24" s="107">
        <f t="shared" si="7"/>
        <v>-2.0366598778004397E-3</v>
      </c>
      <c r="S24" s="107">
        <f t="shared" si="8"/>
        <v>7.4561403508771829E-2</v>
      </c>
      <c r="T24" s="251" t="s">
        <v>345</v>
      </c>
      <c r="U24" s="252"/>
      <c r="V24" s="253"/>
    </row>
    <row r="25" spans="1:22" ht="15" customHeight="1" x14ac:dyDescent="0.2">
      <c r="A25" s="42" t="s">
        <v>83</v>
      </c>
      <c r="B25" s="46">
        <f t="shared" si="3"/>
        <v>11905</v>
      </c>
      <c r="C25" s="46">
        <f t="shared" si="9"/>
        <v>11880</v>
      </c>
      <c r="D25" s="46">
        <f t="shared" si="9"/>
        <v>11866</v>
      </c>
      <c r="E25" s="46">
        <f t="shared" si="9"/>
        <v>12118</v>
      </c>
      <c r="F25" s="46">
        <f t="shared" si="9"/>
        <v>12256</v>
      </c>
      <c r="G25" s="46">
        <f t="shared" si="9"/>
        <v>12411</v>
      </c>
      <c r="H25" s="46">
        <f t="shared" si="9"/>
        <v>13078</v>
      </c>
      <c r="I25" s="46">
        <f t="shared" si="9"/>
        <v>13618</v>
      </c>
      <c r="J25" s="46">
        <f t="shared" si="9"/>
        <v>14440</v>
      </c>
      <c r="K25" s="46">
        <f t="shared" si="9"/>
        <v>15249</v>
      </c>
      <c r="L25" s="46">
        <f t="shared" si="9"/>
        <v>16034</v>
      </c>
      <c r="M25" s="46">
        <f t="shared" si="9"/>
        <v>16763</v>
      </c>
      <c r="N25" s="46">
        <f t="shared" si="9"/>
        <v>17804</v>
      </c>
      <c r="O25" s="46">
        <f t="shared" si="4"/>
        <v>18531</v>
      </c>
      <c r="P25" s="46">
        <f t="shared" si="5"/>
        <v>19022</v>
      </c>
      <c r="Q25" s="46">
        <f t="shared" si="6"/>
        <v>19454</v>
      </c>
      <c r="R25" s="107">
        <f t="shared" si="7"/>
        <v>2.2710545683944927E-2</v>
      </c>
      <c r="S25" s="107">
        <f t="shared" si="8"/>
        <v>0.21329674441811153</v>
      </c>
      <c r="T25" s="251" t="s">
        <v>346</v>
      </c>
      <c r="U25" s="252"/>
      <c r="V25" s="253"/>
    </row>
    <row r="26" spans="1:22" ht="15" customHeight="1" x14ac:dyDescent="0.2">
      <c r="A26" s="42" t="s">
        <v>84</v>
      </c>
      <c r="B26" s="46">
        <f t="shared" si="3"/>
        <v>706</v>
      </c>
      <c r="C26" s="46">
        <f t="shared" si="9"/>
        <v>667</v>
      </c>
      <c r="D26" s="46">
        <f t="shared" si="9"/>
        <v>703</v>
      </c>
      <c r="E26" s="46">
        <f t="shared" si="9"/>
        <v>748</v>
      </c>
      <c r="F26" s="46">
        <f t="shared" si="9"/>
        <v>711</v>
      </c>
      <c r="G26" s="46">
        <f t="shared" si="9"/>
        <v>787</v>
      </c>
      <c r="H26" s="46">
        <f t="shared" si="9"/>
        <v>815</v>
      </c>
      <c r="I26" s="46">
        <f t="shared" si="9"/>
        <v>859</v>
      </c>
      <c r="J26" s="46">
        <f t="shared" si="9"/>
        <v>898</v>
      </c>
      <c r="K26" s="46">
        <f t="shared" si="9"/>
        <v>933</v>
      </c>
      <c r="L26" s="46">
        <f t="shared" si="9"/>
        <v>1021</v>
      </c>
      <c r="M26" s="46">
        <f t="shared" si="9"/>
        <v>1061</v>
      </c>
      <c r="N26" s="46">
        <f t="shared" si="9"/>
        <v>1101</v>
      </c>
      <c r="O26" s="46">
        <f t="shared" si="4"/>
        <v>1157</v>
      </c>
      <c r="P26" s="46">
        <f t="shared" si="5"/>
        <v>1184</v>
      </c>
      <c r="Q26" s="46">
        <f t="shared" si="6"/>
        <v>1163</v>
      </c>
      <c r="R26" s="107">
        <f t="shared" si="7"/>
        <v>-1.7736486486486513E-2</v>
      </c>
      <c r="S26" s="107">
        <f t="shared" si="8"/>
        <v>0.13907933398628791</v>
      </c>
      <c r="T26" s="251" t="s">
        <v>345</v>
      </c>
      <c r="U26" s="252"/>
      <c r="V26" s="253"/>
    </row>
    <row r="27" spans="1:22" ht="15" customHeight="1" x14ac:dyDescent="0.2">
      <c r="A27" s="42" t="s">
        <v>85</v>
      </c>
      <c r="B27" s="46">
        <f t="shared" si="3"/>
        <v>131</v>
      </c>
      <c r="C27" s="46">
        <f t="shared" si="9"/>
        <v>132</v>
      </c>
      <c r="D27" s="46">
        <f t="shared" si="9"/>
        <v>141</v>
      </c>
      <c r="E27" s="46">
        <f t="shared" si="9"/>
        <v>160</v>
      </c>
      <c r="F27" s="46">
        <f t="shared" si="9"/>
        <v>176</v>
      </c>
      <c r="G27" s="46">
        <f t="shared" si="9"/>
        <v>198</v>
      </c>
      <c r="H27" s="46">
        <f t="shared" si="9"/>
        <v>219</v>
      </c>
      <c r="I27" s="46">
        <f t="shared" si="9"/>
        <v>243</v>
      </c>
      <c r="J27" s="46">
        <f t="shared" si="9"/>
        <v>278</v>
      </c>
      <c r="K27" s="46">
        <f t="shared" si="9"/>
        <v>283</v>
      </c>
      <c r="L27" s="46">
        <f t="shared" si="9"/>
        <v>298</v>
      </c>
      <c r="M27" s="46">
        <f t="shared" si="9"/>
        <v>311</v>
      </c>
      <c r="N27" s="46">
        <f t="shared" si="9"/>
        <v>329</v>
      </c>
      <c r="O27" s="46">
        <f t="shared" si="4"/>
        <v>372</v>
      </c>
      <c r="P27" s="46">
        <f t="shared" si="5"/>
        <v>375</v>
      </c>
      <c r="Q27" s="46">
        <f t="shared" si="6"/>
        <v>405</v>
      </c>
      <c r="R27" s="107">
        <f t="shared" si="7"/>
        <v>8.0000000000000071E-2</v>
      </c>
      <c r="S27" s="107">
        <f t="shared" si="8"/>
        <v>0.35906040268456385</v>
      </c>
      <c r="T27" s="251" t="s">
        <v>345</v>
      </c>
      <c r="U27" s="252"/>
      <c r="V27" s="253"/>
    </row>
    <row r="28" spans="1:22" ht="15" customHeight="1" x14ac:dyDescent="0.2">
      <c r="A28" s="42" t="s">
        <v>86</v>
      </c>
      <c r="B28" s="46">
        <f t="shared" si="3"/>
        <v>4650</v>
      </c>
      <c r="C28" s="46">
        <f t="shared" si="9"/>
        <v>4484</v>
      </c>
      <c r="D28" s="46">
        <f t="shared" si="9"/>
        <v>4596</v>
      </c>
      <c r="E28" s="46">
        <f t="shared" si="9"/>
        <v>4903</v>
      </c>
      <c r="F28" s="46">
        <f t="shared" si="9"/>
        <v>5134</v>
      </c>
      <c r="G28" s="46">
        <f t="shared" si="9"/>
        <v>5416</v>
      </c>
      <c r="H28" s="46">
        <f t="shared" si="9"/>
        <v>5755</v>
      </c>
      <c r="I28" s="46">
        <f t="shared" si="9"/>
        <v>6237</v>
      </c>
      <c r="J28" s="46">
        <f t="shared" si="9"/>
        <v>6799</v>
      </c>
      <c r="K28" s="46">
        <f t="shared" si="9"/>
        <v>7028</v>
      </c>
      <c r="L28" s="46">
        <f t="shared" si="9"/>
        <v>7371</v>
      </c>
      <c r="M28" s="46">
        <f t="shared" si="9"/>
        <v>7812</v>
      </c>
      <c r="N28" s="46">
        <f t="shared" si="9"/>
        <v>8362</v>
      </c>
      <c r="O28" s="46">
        <f t="shared" si="4"/>
        <v>8994</v>
      </c>
      <c r="P28" s="46">
        <f t="shared" si="5"/>
        <v>9452</v>
      </c>
      <c r="Q28" s="46">
        <f t="shared" si="6"/>
        <v>9704</v>
      </c>
      <c r="R28" s="107">
        <f t="shared" si="7"/>
        <v>2.6661024121878985E-2</v>
      </c>
      <c r="S28" s="107">
        <f t="shared" si="8"/>
        <v>0.31651064984398314</v>
      </c>
      <c r="T28" s="251" t="s">
        <v>345</v>
      </c>
      <c r="U28" s="252"/>
      <c r="V28" s="253"/>
    </row>
    <row r="29" spans="1:22" ht="15" customHeight="1" x14ac:dyDescent="0.2">
      <c r="A29" s="42" t="s">
        <v>87</v>
      </c>
      <c r="B29" s="46">
        <f t="shared" si="3"/>
        <v>8453</v>
      </c>
      <c r="C29" s="46">
        <f t="shared" si="9"/>
        <v>8266</v>
      </c>
      <c r="D29" s="46">
        <f t="shared" si="9"/>
        <v>8229</v>
      </c>
      <c r="E29" s="46">
        <f t="shared" si="9"/>
        <v>8357</v>
      </c>
      <c r="F29" s="46">
        <f t="shared" si="9"/>
        <v>8372</v>
      </c>
      <c r="G29" s="46">
        <f t="shared" si="9"/>
        <v>8523</v>
      </c>
      <c r="H29" s="46">
        <f t="shared" si="9"/>
        <v>8870</v>
      </c>
      <c r="I29" s="46">
        <f t="shared" si="9"/>
        <v>9346</v>
      </c>
      <c r="J29" s="46">
        <f t="shared" si="9"/>
        <v>9927</v>
      </c>
      <c r="K29" s="46">
        <f t="shared" si="9"/>
        <v>10452</v>
      </c>
      <c r="L29" s="46">
        <f t="shared" si="9"/>
        <v>11205</v>
      </c>
      <c r="M29" s="46">
        <f t="shared" si="9"/>
        <v>12060</v>
      </c>
      <c r="N29" s="46">
        <f t="shared" si="9"/>
        <v>12862</v>
      </c>
      <c r="O29" s="46">
        <f t="shared" si="4"/>
        <v>13318</v>
      </c>
      <c r="P29" s="46">
        <f t="shared" si="5"/>
        <v>13880</v>
      </c>
      <c r="Q29" s="46">
        <f t="shared" si="6"/>
        <v>14403</v>
      </c>
      <c r="R29" s="107">
        <f t="shared" si="7"/>
        <v>3.7680115273775128E-2</v>
      </c>
      <c r="S29" s="107">
        <f t="shared" si="8"/>
        <v>0.28540829986613114</v>
      </c>
      <c r="T29" s="251" t="s">
        <v>346</v>
      </c>
      <c r="U29" s="252"/>
      <c r="V29" s="253"/>
    </row>
    <row r="30" spans="1:22" ht="15" customHeight="1" x14ac:dyDescent="0.2">
      <c r="A30" s="42" t="s">
        <v>88</v>
      </c>
      <c r="B30" s="46">
        <f t="shared" si="3"/>
        <v>9540</v>
      </c>
      <c r="C30" s="46">
        <f t="shared" si="9"/>
        <v>9636</v>
      </c>
      <c r="D30" s="46">
        <f t="shared" si="9"/>
        <v>10173</v>
      </c>
      <c r="E30" s="46">
        <f t="shared" si="9"/>
        <v>10892</v>
      </c>
      <c r="F30" s="46">
        <f t="shared" si="9"/>
        <v>11111</v>
      </c>
      <c r="G30" s="46">
        <f t="shared" si="9"/>
        <v>11451</v>
      </c>
      <c r="H30" s="46">
        <f t="shared" si="9"/>
        <v>11969</v>
      </c>
      <c r="I30" s="46">
        <f t="shared" si="9"/>
        <v>12728</v>
      </c>
      <c r="J30" s="46">
        <f t="shared" si="9"/>
        <v>13643</v>
      </c>
      <c r="K30" s="46">
        <f t="shared" si="9"/>
        <v>14341</v>
      </c>
      <c r="L30" s="46">
        <f t="shared" si="9"/>
        <v>15253</v>
      </c>
      <c r="M30" s="46">
        <f t="shared" si="9"/>
        <v>16457</v>
      </c>
      <c r="N30" s="46">
        <f t="shared" si="9"/>
        <v>17512</v>
      </c>
      <c r="O30" s="46">
        <f t="shared" si="4"/>
        <v>18586</v>
      </c>
      <c r="P30" s="46">
        <f t="shared" si="5"/>
        <v>19489</v>
      </c>
      <c r="Q30" s="46">
        <f t="shared" si="6"/>
        <v>20158</v>
      </c>
      <c r="R30" s="107">
        <f t="shared" si="7"/>
        <v>3.4327056288162572E-2</v>
      </c>
      <c r="S30" s="107">
        <f t="shared" si="8"/>
        <v>0.32157608339343069</v>
      </c>
      <c r="T30" s="251" t="s">
        <v>345</v>
      </c>
      <c r="U30" s="252"/>
      <c r="V30" s="253"/>
    </row>
    <row r="31" spans="1:22" ht="15" customHeight="1" x14ac:dyDescent="0.2">
      <c r="A31" s="42" t="s">
        <v>89</v>
      </c>
      <c r="B31" s="46">
        <f t="shared" si="3"/>
        <v>3065</v>
      </c>
      <c r="C31" s="46">
        <f t="shared" si="9"/>
        <v>3166</v>
      </c>
      <c r="D31" s="46">
        <f t="shared" si="9"/>
        <v>3151</v>
      </c>
      <c r="E31" s="46">
        <f t="shared" si="9"/>
        <v>3160</v>
      </c>
      <c r="F31" s="46">
        <f t="shared" si="9"/>
        <v>3220</v>
      </c>
      <c r="G31" s="46">
        <f t="shared" si="9"/>
        <v>3226</v>
      </c>
      <c r="H31" s="46">
        <f t="shared" si="9"/>
        <v>3374</v>
      </c>
      <c r="I31" s="46">
        <f t="shared" si="9"/>
        <v>3666</v>
      </c>
      <c r="J31" s="46">
        <f t="shared" si="9"/>
        <v>4039</v>
      </c>
      <c r="K31" s="46">
        <f t="shared" si="9"/>
        <v>4186</v>
      </c>
      <c r="L31" s="46">
        <f t="shared" si="9"/>
        <v>4284</v>
      </c>
      <c r="M31" s="46">
        <f t="shared" si="9"/>
        <v>4526</v>
      </c>
      <c r="N31" s="46">
        <f t="shared" si="9"/>
        <v>4745</v>
      </c>
      <c r="O31" s="46">
        <f t="shared" si="4"/>
        <v>4950</v>
      </c>
      <c r="P31" s="46">
        <f t="shared" si="5"/>
        <v>5078</v>
      </c>
      <c r="Q31" s="46">
        <f t="shared" si="6"/>
        <v>5058</v>
      </c>
      <c r="R31" s="107">
        <f t="shared" si="7"/>
        <v>-3.938558487593502E-3</v>
      </c>
      <c r="S31" s="107">
        <f t="shared" si="8"/>
        <v>0.18067226890756305</v>
      </c>
      <c r="T31" s="251" t="s">
        <v>345</v>
      </c>
      <c r="U31" s="252"/>
      <c r="V31" s="253"/>
    </row>
    <row r="32" spans="1:22" ht="15" customHeight="1" x14ac:dyDescent="0.2">
      <c r="A32" s="42" t="s">
        <v>90</v>
      </c>
      <c r="B32" s="46">
        <f t="shared" si="3"/>
        <v>369</v>
      </c>
      <c r="C32" s="46">
        <f t="shared" si="9"/>
        <v>374</v>
      </c>
      <c r="D32" s="46">
        <f t="shared" si="9"/>
        <v>380</v>
      </c>
      <c r="E32" s="46">
        <f t="shared" si="9"/>
        <v>445</v>
      </c>
      <c r="F32" s="46">
        <f t="shared" si="9"/>
        <v>476</v>
      </c>
      <c r="G32" s="46">
        <f t="shared" si="9"/>
        <v>510</v>
      </c>
      <c r="H32" s="46">
        <f t="shared" si="9"/>
        <v>537</v>
      </c>
      <c r="I32" s="46">
        <f t="shared" si="9"/>
        <v>580</v>
      </c>
      <c r="J32" s="46">
        <f t="shared" si="9"/>
        <v>658</v>
      </c>
      <c r="K32" s="46">
        <f t="shared" si="9"/>
        <v>650</v>
      </c>
      <c r="L32" s="46">
        <f t="shared" si="9"/>
        <v>667</v>
      </c>
      <c r="M32" s="46">
        <f t="shared" si="9"/>
        <v>703</v>
      </c>
      <c r="N32" s="46">
        <f t="shared" si="9"/>
        <v>715</v>
      </c>
      <c r="O32" s="46">
        <f t="shared" si="4"/>
        <v>737</v>
      </c>
      <c r="P32" s="46">
        <f t="shared" si="5"/>
        <v>777</v>
      </c>
      <c r="Q32" s="46">
        <f t="shared" si="6"/>
        <v>769</v>
      </c>
      <c r="R32" s="107">
        <f t="shared" si="7"/>
        <v>-1.0296010296010349E-2</v>
      </c>
      <c r="S32" s="107">
        <f t="shared" si="8"/>
        <v>0.15292353823088445</v>
      </c>
      <c r="T32" s="251" t="s">
        <v>345</v>
      </c>
      <c r="U32" s="252"/>
      <c r="V32" s="253"/>
    </row>
    <row r="33" spans="1:22" ht="15" customHeight="1" x14ac:dyDescent="0.2">
      <c r="A33" s="42" t="s">
        <v>91</v>
      </c>
      <c r="B33" s="46">
        <f t="shared" si="3"/>
        <v>81</v>
      </c>
      <c r="C33" s="46">
        <f t="shared" si="9"/>
        <v>81</v>
      </c>
      <c r="D33" s="46">
        <f t="shared" si="9"/>
        <v>84</v>
      </c>
      <c r="E33" s="46">
        <f t="shared" si="9"/>
        <v>115</v>
      </c>
      <c r="F33" s="46">
        <f t="shared" si="9"/>
        <v>128</v>
      </c>
      <c r="G33" s="46">
        <f t="shared" si="9"/>
        <v>113</v>
      </c>
      <c r="H33" s="46">
        <f t="shared" si="9"/>
        <v>132</v>
      </c>
      <c r="I33" s="46">
        <f t="shared" si="9"/>
        <v>177</v>
      </c>
      <c r="J33" s="46">
        <f t="shared" si="9"/>
        <v>191</v>
      </c>
      <c r="K33" s="46">
        <f t="shared" si="9"/>
        <v>216</v>
      </c>
      <c r="L33" s="46">
        <f t="shared" si="9"/>
        <v>243</v>
      </c>
      <c r="M33" s="46">
        <f t="shared" si="9"/>
        <v>262</v>
      </c>
      <c r="N33" s="46">
        <f t="shared" si="9"/>
        <v>262</v>
      </c>
      <c r="O33" s="46">
        <f t="shared" si="4"/>
        <v>259</v>
      </c>
      <c r="P33" s="46">
        <f t="shared" si="5"/>
        <v>262</v>
      </c>
      <c r="Q33" s="46">
        <f t="shared" si="6"/>
        <v>254</v>
      </c>
      <c r="R33" s="107">
        <f t="shared" si="7"/>
        <v>-3.0534351145038219E-2</v>
      </c>
      <c r="S33" s="107">
        <f t="shared" si="8"/>
        <v>4.5267489711934061E-2</v>
      </c>
      <c r="T33" s="251" t="s">
        <v>345</v>
      </c>
      <c r="U33" s="252"/>
      <c r="V33" s="253"/>
    </row>
    <row r="34" spans="1:22" ht="15" customHeight="1" x14ac:dyDescent="0.2">
      <c r="A34" s="42" t="s">
        <v>92</v>
      </c>
      <c r="B34" s="46">
        <f t="shared" si="3"/>
        <v>4603</v>
      </c>
      <c r="C34" s="46">
        <f t="shared" ref="C34:N49" si="10">D118</f>
        <v>4746</v>
      </c>
      <c r="D34" s="46">
        <f t="shared" si="10"/>
        <v>4799</v>
      </c>
      <c r="E34" s="46">
        <f t="shared" si="10"/>
        <v>4989</v>
      </c>
      <c r="F34" s="46">
        <f t="shared" si="10"/>
        <v>5068</v>
      </c>
      <c r="G34" s="46">
        <f t="shared" si="10"/>
        <v>5222</v>
      </c>
      <c r="H34" s="46">
        <f t="shared" si="10"/>
        <v>5588</v>
      </c>
      <c r="I34" s="46">
        <f t="shared" si="10"/>
        <v>5851</v>
      </c>
      <c r="J34" s="46">
        <f t="shared" si="10"/>
        <v>6186</v>
      </c>
      <c r="K34" s="46">
        <f t="shared" si="10"/>
        <v>6248</v>
      </c>
      <c r="L34" s="46">
        <f t="shared" si="10"/>
        <v>6435</v>
      </c>
      <c r="M34" s="46">
        <f t="shared" si="10"/>
        <v>6850</v>
      </c>
      <c r="N34" s="46">
        <f t="shared" si="10"/>
        <v>7207</v>
      </c>
      <c r="O34" s="46">
        <f t="shared" si="4"/>
        <v>7497</v>
      </c>
      <c r="P34" s="46">
        <f t="shared" si="5"/>
        <v>7646</v>
      </c>
      <c r="Q34" s="46">
        <f t="shared" si="6"/>
        <v>7704</v>
      </c>
      <c r="R34" s="107">
        <f t="shared" si="7"/>
        <v>7.5856657075594747E-3</v>
      </c>
      <c r="S34" s="107">
        <f t="shared" si="8"/>
        <v>0.19720279720279721</v>
      </c>
      <c r="T34" s="251" t="s">
        <v>346</v>
      </c>
      <c r="U34" s="252"/>
      <c r="V34" s="253"/>
    </row>
    <row r="35" spans="1:22" ht="15" customHeight="1" x14ac:dyDescent="0.2">
      <c r="A35" s="42" t="s">
        <v>1</v>
      </c>
      <c r="B35" s="46">
        <f t="shared" si="3"/>
        <v>956</v>
      </c>
      <c r="C35" s="46">
        <f t="shared" si="10"/>
        <v>893</v>
      </c>
      <c r="D35" s="46">
        <f t="shared" si="10"/>
        <v>870</v>
      </c>
      <c r="E35" s="46">
        <f t="shared" si="10"/>
        <v>900</v>
      </c>
      <c r="F35" s="46">
        <f t="shared" si="10"/>
        <v>939</v>
      </c>
      <c r="G35" s="46">
        <f t="shared" si="10"/>
        <v>987</v>
      </c>
      <c r="H35" s="46">
        <f t="shared" si="10"/>
        <v>1066</v>
      </c>
      <c r="I35" s="46">
        <f t="shared" si="10"/>
        <v>1168</v>
      </c>
      <c r="J35" s="46">
        <f t="shared" si="10"/>
        <v>1295</v>
      </c>
      <c r="K35" s="46">
        <f t="shared" si="10"/>
        <v>1334</v>
      </c>
      <c r="L35" s="46">
        <f t="shared" si="10"/>
        <v>1368</v>
      </c>
      <c r="M35" s="46">
        <f t="shared" si="10"/>
        <v>1469</v>
      </c>
      <c r="N35" s="46">
        <f t="shared" si="10"/>
        <v>1492</v>
      </c>
      <c r="O35" s="46">
        <f t="shared" si="4"/>
        <v>1526</v>
      </c>
      <c r="P35" s="46">
        <f t="shared" si="5"/>
        <v>1525</v>
      </c>
      <c r="Q35" s="46">
        <f t="shared" si="6"/>
        <v>1501</v>
      </c>
      <c r="R35" s="107">
        <f t="shared" si="7"/>
        <v>-1.5737704918032835E-2</v>
      </c>
      <c r="S35" s="107">
        <f t="shared" si="8"/>
        <v>9.7222222222222321E-2</v>
      </c>
      <c r="T35" s="251" t="s">
        <v>345</v>
      </c>
      <c r="U35" s="252"/>
      <c r="V35" s="253"/>
    </row>
    <row r="36" spans="1:22" ht="15" customHeight="1" x14ac:dyDescent="0.2">
      <c r="A36" s="42" t="s">
        <v>93</v>
      </c>
      <c r="B36" s="46">
        <f t="shared" si="3"/>
        <v>3399</v>
      </c>
      <c r="C36" s="46">
        <f t="shared" si="10"/>
        <v>3558</v>
      </c>
      <c r="D36" s="46">
        <f t="shared" si="10"/>
        <v>3699</v>
      </c>
      <c r="E36" s="46">
        <f t="shared" si="10"/>
        <v>4146</v>
      </c>
      <c r="F36" s="46">
        <f t="shared" si="10"/>
        <v>4441</v>
      </c>
      <c r="G36" s="46">
        <f t="shared" si="10"/>
        <v>4754</v>
      </c>
      <c r="H36" s="46">
        <f t="shared" si="10"/>
        <v>5201</v>
      </c>
      <c r="I36" s="46">
        <f t="shared" si="10"/>
        <v>5593</v>
      </c>
      <c r="J36" s="46">
        <f t="shared" si="10"/>
        <v>6014</v>
      </c>
      <c r="K36" s="46">
        <f t="shared" si="10"/>
        <v>6494</v>
      </c>
      <c r="L36" s="46">
        <f t="shared" si="10"/>
        <v>7200</v>
      </c>
      <c r="M36" s="46">
        <f t="shared" si="10"/>
        <v>8120</v>
      </c>
      <c r="N36" s="46">
        <f t="shared" si="10"/>
        <v>9176</v>
      </c>
      <c r="O36" s="46">
        <f t="shared" si="4"/>
        <v>10115</v>
      </c>
      <c r="P36" s="46">
        <f t="shared" si="5"/>
        <v>10906</v>
      </c>
      <c r="Q36" s="46">
        <f t="shared" si="6"/>
        <v>11625</v>
      </c>
      <c r="R36" s="107">
        <f t="shared" si="7"/>
        <v>6.5927012653585138E-2</v>
      </c>
      <c r="S36" s="107">
        <f t="shared" si="8"/>
        <v>0.61458333333333326</v>
      </c>
      <c r="T36" s="251" t="s">
        <v>346</v>
      </c>
      <c r="U36" s="252"/>
      <c r="V36" s="253"/>
    </row>
    <row r="37" spans="1:22" ht="15" customHeight="1" x14ac:dyDescent="0.2">
      <c r="A37" s="42" t="s">
        <v>94</v>
      </c>
      <c r="B37" s="46">
        <f t="shared" si="3"/>
        <v>487</v>
      </c>
      <c r="C37" s="46">
        <f t="shared" si="10"/>
        <v>477</v>
      </c>
      <c r="D37" s="46">
        <f t="shared" si="10"/>
        <v>445</v>
      </c>
      <c r="E37" s="46">
        <f t="shared" si="10"/>
        <v>485</v>
      </c>
      <c r="F37" s="46">
        <f t="shared" si="10"/>
        <v>503</v>
      </c>
      <c r="G37" s="46">
        <f t="shared" si="10"/>
        <v>518</v>
      </c>
      <c r="H37" s="46">
        <f t="shared" si="10"/>
        <v>551</v>
      </c>
      <c r="I37" s="46">
        <f t="shared" si="10"/>
        <v>581</v>
      </c>
      <c r="J37" s="46">
        <f t="shared" si="10"/>
        <v>592</v>
      </c>
      <c r="K37" s="46">
        <f t="shared" si="10"/>
        <v>652</v>
      </c>
      <c r="L37" s="46">
        <f t="shared" si="10"/>
        <v>675</v>
      </c>
      <c r="M37" s="46">
        <f t="shared" si="10"/>
        <v>703</v>
      </c>
      <c r="N37" s="46">
        <f t="shared" si="10"/>
        <v>714</v>
      </c>
      <c r="O37" s="46">
        <f t="shared" si="4"/>
        <v>730</v>
      </c>
      <c r="P37" s="46">
        <f t="shared" si="5"/>
        <v>743</v>
      </c>
      <c r="Q37" s="46">
        <f t="shared" si="6"/>
        <v>736</v>
      </c>
      <c r="R37" s="107">
        <f t="shared" si="7"/>
        <v>-9.421265141319024E-3</v>
      </c>
      <c r="S37" s="107">
        <f t="shared" si="8"/>
        <v>9.0370370370370434E-2</v>
      </c>
      <c r="T37" s="251" t="s">
        <v>345</v>
      </c>
      <c r="U37" s="252"/>
      <c r="V37" s="253"/>
    </row>
    <row r="38" spans="1:22" ht="15" customHeight="1" x14ac:dyDescent="0.2">
      <c r="A38" s="42" t="s">
        <v>95</v>
      </c>
      <c r="B38" s="46">
        <f t="shared" si="3"/>
        <v>8084</v>
      </c>
      <c r="C38" s="46">
        <f t="shared" si="10"/>
        <v>8118</v>
      </c>
      <c r="D38" s="46">
        <f t="shared" si="10"/>
        <v>8245</v>
      </c>
      <c r="E38" s="46">
        <f t="shared" si="10"/>
        <v>8475</v>
      </c>
      <c r="F38" s="46">
        <f t="shared" si="10"/>
        <v>8454</v>
      </c>
      <c r="G38" s="46">
        <f t="shared" si="10"/>
        <v>8451</v>
      </c>
      <c r="H38" s="46">
        <f t="shared" si="10"/>
        <v>8698</v>
      </c>
      <c r="I38" s="46">
        <f t="shared" si="10"/>
        <v>9034</v>
      </c>
      <c r="J38" s="46">
        <f t="shared" si="10"/>
        <v>9528</v>
      </c>
      <c r="K38" s="46">
        <f t="shared" si="10"/>
        <v>9881</v>
      </c>
      <c r="L38" s="46">
        <f t="shared" si="10"/>
        <v>10311</v>
      </c>
      <c r="M38" s="46">
        <f t="shared" si="10"/>
        <v>11073</v>
      </c>
      <c r="N38" s="46">
        <f t="shared" si="10"/>
        <v>11837</v>
      </c>
      <c r="O38" s="46">
        <f t="shared" si="4"/>
        <v>12273</v>
      </c>
      <c r="P38" s="46">
        <f t="shared" si="5"/>
        <v>12575</v>
      </c>
      <c r="Q38" s="46">
        <f t="shared" si="6"/>
        <v>12994</v>
      </c>
      <c r="R38" s="107">
        <f t="shared" si="7"/>
        <v>3.3320079522862756E-2</v>
      </c>
      <c r="S38" s="107">
        <f t="shared" si="8"/>
        <v>0.26020754533992818</v>
      </c>
      <c r="T38" s="251" t="s">
        <v>346</v>
      </c>
      <c r="U38" s="252"/>
      <c r="V38" s="253"/>
    </row>
    <row r="39" spans="1:22" ht="15" customHeight="1" x14ac:dyDescent="0.2">
      <c r="A39" s="42" t="s">
        <v>96</v>
      </c>
      <c r="B39" s="46">
        <f t="shared" si="3"/>
        <v>4713</v>
      </c>
      <c r="C39" s="46">
        <f t="shared" si="10"/>
        <v>4794</v>
      </c>
      <c r="D39" s="46">
        <f t="shared" si="10"/>
        <v>4929</v>
      </c>
      <c r="E39" s="46">
        <f t="shared" si="10"/>
        <v>5156</v>
      </c>
      <c r="F39" s="46">
        <f t="shared" si="10"/>
        <v>5468</v>
      </c>
      <c r="G39" s="46">
        <f t="shared" si="10"/>
        <v>5537</v>
      </c>
      <c r="H39" s="46">
        <f t="shared" si="10"/>
        <v>5820</v>
      </c>
      <c r="I39" s="46">
        <f t="shared" si="10"/>
        <v>6085</v>
      </c>
      <c r="J39" s="46">
        <f t="shared" si="10"/>
        <v>6375</v>
      </c>
      <c r="K39" s="46">
        <f t="shared" si="10"/>
        <v>6538</v>
      </c>
      <c r="L39" s="46">
        <f t="shared" si="10"/>
        <v>6885</v>
      </c>
      <c r="M39" s="46">
        <f t="shared" si="10"/>
        <v>7417</v>
      </c>
      <c r="N39" s="46">
        <f t="shared" si="10"/>
        <v>7853</v>
      </c>
      <c r="O39" s="46">
        <f t="shared" si="4"/>
        <v>8178</v>
      </c>
      <c r="P39" s="46">
        <f t="shared" si="5"/>
        <v>8450</v>
      </c>
      <c r="Q39" s="46">
        <f t="shared" si="6"/>
        <v>8973</v>
      </c>
      <c r="R39" s="107">
        <f t="shared" si="7"/>
        <v>6.1893491124260347E-2</v>
      </c>
      <c r="S39" s="107">
        <f t="shared" si="8"/>
        <v>0.30326797385620918</v>
      </c>
      <c r="T39" s="251" t="s">
        <v>346</v>
      </c>
      <c r="U39" s="252"/>
      <c r="V39" s="253"/>
    </row>
    <row r="40" spans="1:22" ht="15" customHeight="1" x14ac:dyDescent="0.2">
      <c r="A40" s="42" t="s">
        <v>97</v>
      </c>
      <c r="B40" s="46">
        <f t="shared" si="3"/>
        <v>2938</v>
      </c>
      <c r="C40" s="46">
        <f t="shared" si="10"/>
        <v>3022</v>
      </c>
      <c r="D40" s="46">
        <f t="shared" si="10"/>
        <v>3235</v>
      </c>
      <c r="E40" s="46">
        <f t="shared" si="10"/>
        <v>3613</v>
      </c>
      <c r="F40" s="46">
        <f t="shared" si="10"/>
        <v>3757</v>
      </c>
      <c r="G40" s="46">
        <f t="shared" si="10"/>
        <v>3905</v>
      </c>
      <c r="H40" s="46">
        <f t="shared" si="10"/>
        <v>4108</v>
      </c>
      <c r="I40" s="46">
        <f t="shared" si="10"/>
        <v>4417</v>
      </c>
      <c r="J40" s="46">
        <f t="shared" si="10"/>
        <v>4719</v>
      </c>
      <c r="K40" s="46">
        <f t="shared" si="10"/>
        <v>4976</v>
      </c>
      <c r="L40" s="46">
        <f t="shared" si="10"/>
        <v>5246</v>
      </c>
      <c r="M40" s="46">
        <f t="shared" si="10"/>
        <v>5430</v>
      </c>
      <c r="N40" s="46">
        <f t="shared" si="10"/>
        <v>5673</v>
      </c>
      <c r="O40" s="46">
        <f t="shared" si="4"/>
        <v>5753</v>
      </c>
      <c r="P40" s="46">
        <f t="shared" si="5"/>
        <v>5870</v>
      </c>
      <c r="Q40" s="46">
        <f t="shared" si="6"/>
        <v>5923</v>
      </c>
      <c r="R40" s="107">
        <f t="shared" si="7"/>
        <v>9.028960817717202E-3</v>
      </c>
      <c r="S40" s="107">
        <f t="shared" si="8"/>
        <v>0.12905070529927554</v>
      </c>
      <c r="T40" s="251" t="s">
        <v>345</v>
      </c>
      <c r="U40" s="252"/>
      <c r="V40" s="253"/>
    </row>
    <row r="41" spans="1:22" ht="15" customHeight="1" x14ac:dyDescent="0.2">
      <c r="A41" s="42" t="s">
        <v>98</v>
      </c>
      <c r="B41" s="46">
        <f t="shared" si="3"/>
        <v>92</v>
      </c>
      <c r="C41" s="46">
        <f t="shared" si="10"/>
        <v>90</v>
      </c>
      <c r="D41" s="46">
        <f t="shared" si="10"/>
        <v>97</v>
      </c>
      <c r="E41" s="46">
        <f t="shared" si="10"/>
        <v>102</v>
      </c>
      <c r="F41" s="46">
        <f t="shared" si="10"/>
        <v>114</v>
      </c>
      <c r="G41" s="46">
        <f t="shared" si="10"/>
        <v>113</v>
      </c>
      <c r="H41" s="46">
        <f t="shared" si="10"/>
        <v>115</v>
      </c>
      <c r="I41" s="46">
        <f t="shared" si="10"/>
        <v>119</v>
      </c>
      <c r="J41" s="46">
        <f t="shared" si="10"/>
        <v>134</v>
      </c>
      <c r="K41" s="46">
        <f t="shared" si="10"/>
        <v>142</v>
      </c>
      <c r="L41" s="46">
        <f t="shared" si="10"/>
        <v>148</v>
      </c>
      <c r="M41" s="46">
        <f t="shared" si="10"/>
        <v>167</v>
      </c>
      <c r="N41" s="46">
        <f t="shared" si="10"/>
        <v>167</v>
      </c>
      <c r="O41" s="46">
        <f t="shared" si="4"/>
        <v>174</v>
      </c>
      <c r="P41" s="46">
        <f t="shared" si="5"/>
        <v>172</v>
      </c>
      <c r="Q41" s="46">
        <f t="shared" si="6"/>
        <v>178</v>
      </c>
      <c r="R41" s="107">
        <f t="shared" si="7"/>
        <v>3.488372093023262E-2</v>
      </c>
      <c r="S41" s="107">
        <f t="shared" si="8"/>
        <v>0.20270270270270263</v>
      </c>
      <c r="T41" s="251" t="s">
        <v>345</v>
      </c>
      <c r="U41" s="252"/>
      <c r="V41" s="253"/>
    </row>
    <row r="42" spans="1:22" ht="15" customHeight="1" x14ac:dyDescent="0.2">
      <c r="A42" s="42" t="s">
        <v>99</v>
      </c>
      <c r="B42" s="46">
        <f t="shared" si="3"/>
        <v>923</v>
      </c>
      <c r="C42" s="46">
        <f t="shared" si="10"/>
        <v>970</v>
      </c>
      <c r="D42" s="46">
        <f t="shared" si="10"/>
        <v>1004</v>
      </c>
      <c r="E42" s="46">
        <f t="shared" si="10"/>
        <v>1117</v>
      </c>
      <c r="F42" s="46">
        <f t="shared" si="10"/>
        <v>1202</v>
      </c>
      <c r="G42" s="46">
        <f t="shared" si="10"/>
        <v>1229</v>
      </c>
      <c r="H42" s="46">
        <f t="shared" si="10"/>
        <v>1269</v>
      </c>
      <c r="I42" s="46">
        <f t="shared" si="10"/>
        <v>1363</v>
      </c>
      <c r="J42" s="46">
        <f t="shared" si="10"/>
        <v>1427</v>
      </c>
      <c r="K42" s="46">
        <f t="shared" si="10"/>
        <v>1472</v>
      </c>
      <c r="L42" s="46">
        <f t="shared" si="10"/>
        <v>1509</v>
      </c>
      <c r="M42" s="46">
        <f t="shared" si="10"/>
        <v>1578</v>
      </c>
      <c r="N42" s="46">
        <f t="shared" si="10"/>
        <v>1679</v>
      </c>
      <c r="O42" s="46">
        <f t="shared" si="4"/>
        <v>1692</v>
      </c>
      <c r="P42" s="46">
        <f t="shared" si="5"/>
        <v>1805</v>
      </c>
      <c r="Q42" s="46">
        <f t="shared" si="6"/>
        <v>1822</v>
      </c>
      <c r="R42" s="107">
        <f t="shared" si="7"/>
        <v>9.418282548476542E-3</v>
      </c>
      <c r="S42" s="107">
        <f t="shared" si="8"/>
        <v>0.20742213386348585</v>
      </c>
      <c r="T42" s="251" t="s">
        <v>345</v>
      </c>
      <c r="U42" s="252"/>
      <c r="V42" s="253"/>
    </row>
    <row r="43" spans="1:22" ht="15" customHeight="1" x14ac:dyDescent="0.2">
      <c r="A43" s="42" t="s">
        <v>100</v>
      </c>
      <c r="B43" s="46">
        <f t="shared" si="3"/>
        <v>3902</v>
      </c>
      <c r="C43" s="46">
        <f t="shared" si="10"/>
        <v>3990</v>
      </c>
      <c r="D43" s="46">
        <f t="shared" si="10"/>
        <v>4020</v>
      </c>
      <c r="E43" s="46">
        <f t="shared" si="10"/>
        <v>4168</v>
      </c>
      <c r="F43" s="46">
        <f t="shared" si="10"/>
        <v>4240</v>
      </c>
      <c r="G43" s="46">
        <f t="shared" si="10"/>
        <v>4246</v>
      </c>
      <c r="H43" s="46">
        <f t="shared" si="10"/>
        <v>4332</v>
      </c>
      <c r="I43" s="46">
        <f t="shared" si="10"/>
        <v>4457</v>
      </c>
      <c r="J43" s="46">
        <f t="shared" si="10"/>
        <v>4779</v>
      </c>
      <c r="K43" s="46">
        <f t="shared" si="10"/>
        <v>4909</v>
      </c>
      <c r="L43" s="46">
        <f t="shared" si="10"/>
        <v>5088</v>
      </c>
      <c r="M43" s="46">
        <f t="shared" si="10"/>
        <v>5501</v>
      </c>
      <c r="N43" s="46">
        <f t="shared" si="10"/>
        <v>6019</v>
      </c>
      <c r="O43" s="46">
        <f t="shared" si="4"/>
        <v>6180</v>
      </c>
      <c r="P43" s="46">
        <f t="shared" si="5"/>
        <v>6359</v>
      </c>
      <c r="Q43" s="46">
        <f t="shared" si="6"/>
        <v>6638</v>
      </c>
      <c r="R43" s="107">
        <f t="shared" si="7"/>
        <v>4.3874823085390702E-2</v>
      </c>
      <c r="S43" s="107">
        <f t="shared" si="8"/>
        <v>0.30463836477987427</v>
      </c>
      <c r="T43" s="251" t="s">
        <v>346</v>
      </c>
      <c r="U43" s="252"/>
      <c r="V43" s="253"/>
    </row>
    <row r="44" spans="1:22" ht="15" customHeight="1" x14ac:dyDescent="0.2">
      <c r="A44" s="42" t="s">
        <v>101</v>
      </c>
      <c r="B44" s="46">
        <f t="shared" si="3"/>
        <v>202</v>
      </c>
      <c r="C44" s="46">
        <f t="shared" si="10"/>
        <v>208</v>
      </c>
      <c r="D44" s="46">
        <f t="shared" si="10"/>
        <v>214</v>
      </c>
      <c r="E44" s="46">
        <f t="shared" si="10"/>
        <v>234</v>
      </c>
      <c r="F44" s="46">
        <f t="shared" si="10"/>
        <v>262</v>
      </c>
      <c r="G44" s="46">
        <f t="shared" si="10"/>
        <v>251</v>
      </c>
      <c r="H44" s="46">
        <f t="shared" si="10"/>
        <v>264</v>
      </c>
      <c r="I44" s="46">
        <f t="shared" si="10"/>
        <v>296</v>
      </c>
      <c r="J44" s="46">
        <f t="shared" si="10"/>
        <v>289</v>
      </c>
      <c r="K44" s="46">
        <f t="shared" si="10"/>
        <v>306</v>
      </c>
      <c r="L44" s="46">
        <f t="shared" si="10"/>
        <v>302</v>
      </c>
      <c r="M44" s="46">
        <f t="shared" si="10"/>
        <v>320</v>
      </c>
      <c r="N44" s="46">
        <f t="shared" si="10"/>
        <v>330</v>
      </c>
      <c r="O44" s="46">
        <f t="shared" si="4"/>
        <v>332</v>
      </c>
      <c r="P44" s="46">
        <f t="shared" si="5"/>
        <v>357</v>
      </c>
      <c r="Q44" s="46">
        <f t="shared" si="6"/>
        <v>356</v>
      </c>
      <c r="R44" s="107">
        <f t="shared" si="7"/>
        <v>-2.8011204481792618E-3</v>
      </c>
      <c r="S44" s="107">
        <f t="shared" si="8"/>
        <v>0.17880794701986757</v>
      </c>
      <c r="T44" s="251" t="s">
        <v>345</v>
      </c>
      <c r="U44" s="252"/>
      <c r="V44" s="253"/>
    </row>
    <row r="45" spans="1:22" ht="15" customHeight="1" x14ac:dyDescent="0.2">
      <c r="A45" s="42" t="s">
        <v>102</v>
      </c>
      <c r="B45" s="46">
        <f t="shared" si="3"/>
        <v>5150</v>
      </c>
      <c r="C45" s="46">
        <f t="shared" si="10"/>
        <v>5206</v>
      </c>
      <c r="D45" s="46">
        <f t="shared" si="10"/>
        <v>5323</v>
      </c>
      <c r="E45" s="46">
        <f t="shared" si="10"/>
        <v>5576</v>
      </c>
      <c r="F45" s="46">
        <f t="shared" si="10"/>
        <v>5723</v>
      </c>
      <c r="G45" s="46">
        <f t="shared" si="10"/>
        <v>5847</v>
      </c>
      <c r="H45" s="46">
        <f t="shared" si="10"/>
        <v>6241</v>
      </c>
      <c r="I45" s="46">
        <f t="shared" si="10"/>
        <v>6749</v>
      </c>
      <c r="J45" s="46">
        <f t="shared" si="10"/>
        <v>7293</v>
      </c>
      <c r="K45" s="46">
        <f t="shared" si="10"/>
        <v>7755</v>
      </c>
      <c r="L45" s="46">
        <f t="shared" si="10"/>
        <v>8333</v>
      </c>
      <c r="M45" s="46">
        <f t="shared" si="10"/>
        <v>9047</v>
      </c>
      <c r="N45" s="46">
        <f t="shared" si="10"/>
        <v>9871</v>
      </c>
      <c r="O45" s="46">
        <f t="shared" si="4"/>
        <v>10580</v>
      </c>
      <c r="P45" s="46">
        <f t="shared" si="5"/>
        <v>11297</v>
      </c>
      <c r="Q45" s="46">
        <f t="shared" si="6"/>
        <v>11681</v>
      </c>
      <c r="R45" s="107">
        <f t="shared" si="7"/>
        <v>3.3991325130565686E-2</v>
      </c>
      <c r="S45" s="107">
        <f t="shared" si="8"/>
        <v>0.40177607104284174</v>
      </c>
      <c r="T45" s="251" t="s">
        <v>346</v>
      </c>
      <c r="U45" s="252"/>
      <c r="V45" s="253"/>
    </row>
    <row r="46" spans="1:22" ht="15" customHeight="1" x14ac:dyDescent="0.2">
      <c r="A46" s="42" t="s">
        <v>103</v>
      </c>
      <c r="B46" s="46">
        <f t="shared" si="3"/>
        <v>4735</v>
      </c>
      <c r="C46" s="46">
        <f t="shared" si="10"/>
        <v>4742</v>
      </c>
      <c r="D46" s="46">
        <f t="shared" si="10"/>
        <v>4883</v>
      </c>
      <c r="E46" s="46">
        <f t="shared" si="10"/>
        <v>5142</v>
      </c>
      <c r="F46" s="46">
        <f t="shared" si="10"/>
        <v>5363</v>
      </c>
      <c r="G46" s="46">
        <f t="shared" si="10"/>
        <v>5487</v>
      </c>
      <c r="H46" s="46">
        <f t="shared" si="10"/>
        <v>5623</v>
      </c>
      <c r="I46" s="46">
        <f t="shared" si="10"/>
        <v>5742</v>
      </c>
      <c r="J46" s="46">
        <f t="shared" si="10"/>
        <v>5994</v>
      </c>
      <c r="K46" s="46">
        <f t="shared" si="10"/>
        <v>6140</v>
      </c>
      <c r="L46" s="46">
        <f t="shared" si="10"/>
        <v>6472</v>
      </c>
      <c r="M46" s="46">
        <f t="shared" si="10"/>
        <v>6954</v>
      </c>
      <c r="N46" s="46">
        <f t="shared" si="10"/>
        <v>7199</v>
      </c>
      <c r="O46" s="46">
        <f t="shared" si="4"/>
        <v>7542</v>
      </c>
      <c r="P46" s="46">
        <f t="shared" si="5"/>
        <v>7851</v>
      </c>
      <c r="Q46" s="46">
        <f t="shared" si="6"/>
        <v>8178</v>
      </c>
      <c r="R46" s="107">
        <f t="shared" si="7"/>
        <v>4.1650745128009259E-2</v>
      </c>
      <c r="S46" s="107">
        <f t="shared" si="8"/>
        <v>0.26359703337453655</v>
      </c>
      <c r="T46" s="251" t="s">
        <v>346</v>
      </c>
      <c r="U46" s="252"/>
      <c r="V46" s="253"/>
    </row>
    <row r="47" spans="1:22" ht="15" customHeight="1" x14ac:dyDescent="0.2">
      <c r="A47" s="42" t="s">
        <v>15</v>
      </c>
      <c r="B47" s="46">
        <f t="shared" si="3"/>
        <v>10324</v>
      </c>
      <c r="C47" s="46">
        <f t="shared" si="10"/>
        <v>11100</v>
      </c>
      <c r="D47" s="46">
        <f t="shared" si="10"/>
        <v>12186</v>
      </c>
      <c r="E47" s="46">
        <f t="shared" si="10"/>
        <v>13542</v>
      </c>
      <c r="F47" s="46">
        <f t="shared" si="10"/>
        <v>15397</v>
      </c>
      <c r="G47" s="46">
        <f t="shared" si="10"/>
        <v>17593</v>
      </c>
      <c r="H47" s="46">
        <f t="shared" si="10"/>
        <v>20320</v>
      </c>
      <c r="I47" s="46">
        <f t="shared" si="10"/>
        <v>21089</v>
      </c>
      <c r="J47" s="46">
        <f t="shared" si="10"/>
        <v>23328</v>
      </c>
      <c r="K47" s="46">
        <f t="shared" si="10"/>
        <v>25119</v>
      </c>
      <c r="L47" s="46">
        <f t="shared" si="10"/>
        <v>26885</v>
      </c>
      <c r="M47" s="46">
        <f t="shared" si="10"/>
        <v>29422</v>
      </c>
      <c r="N47" s="46">
        <f t="shared" si="10"/>
        <v>32303</v>
      </c>
      <c r="O47" s="46">
        <f t="shared" si="4"/>
        <v>35913</v>
      </c>
      <c r="P47" s="46">
        <f t="shared" si="5"/>
        <v>40189</v>
      </c>
      <c r="Q47" s="46">
        <f t="shared" si="6"/>
        <v>41958</v>
      </c>
      <c r="R47" s="107">
        <f t="shared" si="7"/>
        <v>4.4017019582472727E-2</v>
      </c>
      <c r="S47" s="107">
        <f t="shared" si="8"/>
        <v>0.56064720104147292</v>
      </c>
      <c r="T47" s="251" t="s">
        <v>346</v>
      </c>
      <c r="U47" s="252"/>
      <c r="V47" s="253"/>
    </row>
    <row r="48" spans="1:22" ht="15" customHeight="1" x14ac:dyDescent="0.2">
      <c r="A48" s="42" t="s">
        <v>11</v>
      </c>
      <c r="B48" s="46">
        <f t="shared" si="3"/>
        <v>1268</v>
      </c>
      <c r="C48" s="46">
        <f t="shared" si="10"/>
        <v>1388</v>
      </c>
      <c r="D48" s="46">
        <f t="shared" si="10"/>
        <v>1577</v>
      </c>
      <c r="E48" s="46">
        <f t="shared" si="10"/>
        <v>1904</v>
      </c>
      <c r="F48" s="46">
        <f t="shared" si="10"/>
        <v>2183</v>
      </c>
      <c r="G48" s="46">
        <f t="shared" si="10"/>
        <v>2546</v>
      </c>
      <c r="H48" s="46">
        <f t="shared" si="10"/>
        <v>3043</v>
      </c>
      <c r="I48" s="46">
        <f t="shared" si="10"/>
        <v>3696</v>
      </c>
      <c r="J48" s="46">
        <f t="shared" si="10"/>
        <v>4364</v>
      </c>
      <c r="K48" s="46">
        <f t="shared" si="10"/>
        <v>5409</v>
      </c>
      <c r="L48" s="46">
        <f t="shared" si="10"/>
        <v>6381</v>
      </c>
      <c r="M48" s="46">
        <f t="shared" si="10"/>
        <v>7327</v>
      </c>
      <c r="N48" s="46">
        <f t="shared" si="10"/>
        <v>8188</v>
      </c>
      <c r="O48" s="46">
        <f t="shared" si="4"/>
        <v>8915</v>
      </c>
      <c r="P48" s="46">
        <f t="shared" si="5"/>
        <v>9535</v>
      </c>
      <c r="Q48" s="46">
        <f t="shared" si="6"/>
        <v>10017</v>
      </c>
      <c r="R48" s="107">
        <f t="shared" si="7"/>
        <v>5.0550603041426223E-2</v>
      </c>
      <c r="S48" s="107">
        <f t="shared" si="8"/>
        <v>0.56981664315937941</v>
      </c>
      <c r="T48" s="251" t="s">
        <v>346</v>
      </c>
      <c r="U48" s="252"/>
      <c r="V48" s="253"/>
    </row>
    <row r="49" spans="1:22" ht="15" customHeight="1" x14ac:dyDescent="0.2">
      <c r="A49" s="42" t="s">
        <v>2</v>
      </c>
      <c r="B49" s="46">
        <f t="shared" si="3"/>
        <v>2452</v>
      </c>
      <c r="C49" s="46">
        <f t="shared" si="10"/>
        <v>2431</v>
      </c>
      <c r="D49" s="46">
        <f t="shared" si="10"/>
        <v>2487</v>
      </c>
      <c r="E49" s="46">
        <f t="shared" si="10"/>
        <v>2663</v>
      </c>
      <c r="F49" s="46">
        <f t="shared" si="10"/>
        <v>2745</v>
      </c>
      <c r="G49" s="46">
        <f t="shared" si="10"/>
        <v>2800</v>
      </c>
      <c r="H49" s="46">
        <f t="shared" si="10"/>
        <v>3035</v>
      </c>
      <c r="I49" s="46">
        <f t="shared" si="10"/>
        <v>3293</v>
      </c>
      <c r="J49" s="46">
        <f t="shared" si="10"/>
        <v>3731</v>
      </c>
      <c r="K49" s="46">
        <f t="shared" si="10"/>
        <v>3911</v>
      </c>
      <c r="L49" s="46">
        <f t="shared" si="10"/>
        <v>4094</v>
      </c>
      <c r="M49" s="46">
        <f t="shared" si="10"/>
        <v>4329</v>
      </c>
      <c r="N49" s="46">
        <f t="shared" si="10"/>
        <v>4611</v>
      </c>
      <c r="O49" s="46">
        <f t="shared" si="4"/>
        <v>4544</v>
      </c>
      <c r="P49" s="46">
        <f t="shared" si="5"/>
        <v>4690</v>
      </c>
      <c r="Q49" s="46">
        <f t="shared" si="6"/>
        <v>4665</v>
      </c>
      <c r="R49" s="107">
        <f t="shared" si="7"/>
        <v>-5.3304904051172386E-3</v>
      </c>
      <c r="S49" s="107">
        <f t="shared" si="8"/>
        <v>0.13947239863214467</v>
      </c>
      <c r="T49" s="251" t="s">
        <v>345</v>
      </c>
      <c r="U49" s="252"/>
      <c r="V49" s="253"/>
    </row>
    <row r="50" spans="1:22" ht="15" customHeight="1" x14ac:dyDescent="0.2">
      <c r="A50" s="42" t="s">
        <v>104</v>
      </c>
      <c r="B50" s="46">
        <f t="shared" si="3"/>
        <v>821</v>
      </c>
      <c r="C50" s="46">
        <f t="shared" ref="C50:N65" si="11">D134</f>
        <v>895</v>
      </c>
      <c r="D50" s="46">
        <f t="shared" si="11"/>
        <v>939</v>
      </c>
      <c r="E50" s="46">
        <f t="shared" si="11"/>
        <v>1033</v>
      </c>
      <c r="F50" s="46">
        <f t="shared" si="11"/>
        <v>1101</v>
      </c>
      <c r="G50" s="46">
        <f t="shared" si="11"/>
        <v>1197</v>
      </c>
      <c r="H50" s="46">
        <f t="shared" si="11"/>
        <v>1304</v>
      </c>
      <c r="I50" s="46">
        <f t="shared" si="11"/>
        <v>1388</v>
      </c>
      <c r="J50" s="46">
        <f t="shared" si="11"/>
        <v>1497</v>
      </c>
      <c r="K50" s="46">
        <f t="shared" si="11"/>
        <v>1501</v>
      </c>
      <c r="L50" s="46">
        <f t="shared" si="11"/>
        <v>1575</v>
      </c>
      <c r="M50" s="46">
        <f t="shared" si="11"/>
        <v>1742</v>
      </c>
      <c r="N50" s="46">
        <f t="shared" si="11"/>
        <v>1892</v>
      </c>
      <c r="O50" s="46">
        <f t="shared" si="4"/>
        <v>2048</v>
      </c>
      <c r="P50" s="46">
        <f t="shared" si="5"/>
        <v>2238</v>
      </c>
      <c r="Q50" s="46">
        <f t="shared" si="6"/>
        <v>2323</v>
      </c>
      <c r="R50" s="107">
        <f t="shared" si="7"/>
        <v>3.7980339588918666E-2</v>
      </c>
      <c r="S50" s="107">
        <f t="shared" si="8"/>
        <v>0.47492063492063497</v>
      </c>
      <c r="T50" s="251" t="s">
        <v>345</v>
      </c>
      <c r="U50" s="252"/>
      <c r="V50" s="253"/>
    </row>
    <row r="51" spans="1:22" ht="15" customHeight="1" x14ac:dyDescent="0.2">
      <c r="A51" s="42" t="s">
        <v>105</v>
      </c>
      <c r="B51" s="46">
        <f t="shared" si="3"/>
        <v>939</v>
      </c>
      <c r="C51" s="46">
        <f t="shared" si="11"/>
        <v>933</v>
      </c>
      <c r="D51" s="46">
        <f t="shared" si="11"/>
        <v>954</v>
      </c>
      <c r="E51" s="46">
        <f t="shared" si="11"/>
        <v>1011</v>
      </c>
      <c r="F51" s="46">
        <f t="shared" si="11"/>
        <v>1002</v>
      </c>
      <c r="G51" s="46">
        <f t="shared" si="11"/>
        <v>1083</v>
      </c>
      <c r="H51" s="46">
        <f t="shared" si="11"/>
        <v>1140</v>
      </c>
      <c r="I51" s="46">
        <f t="shared" si="11"/>
        <v>1262</v>
      </c>
      <c r="J51" s="46">
        <f t="shared" si="11"/>
        <v>1396</v>
      </c>
      <c r="K51" s="46">
        <f t="shared" si="11"/>
        <v>1532</v>
      </c>
      <c r="L51" s="46">
        <f t="shared" si="11"/>
        <v>1568</v>
      </c>
      <c r="M51" s="46">
        <f t="shared" si="11"/>
        <v>1650</v>
      </c>
      <c r="N51" s="46">
        <f t="shared" si="11"/>
        <v>1685</v>
      </c>
      <c r="O51" s="46">
        <f t="shared" si="4"/>
        <v>1748</v>
      </c>
      <c r="P51" s="46">
        <f t="shared" si="5"/>
        <v>1792</v>
      </c>
      <c r="Q51" s="46">
        <f t="shared" si="6"/>
        <v>1797</v>
      </c>
      <c r="R51" s="107">
        <f t="shared" si="7"/>
        <v>2.7901785714286031E-3</v>
      </c>
      <c r="S51" s="107">
        <f t="shared" si="8"/>
        <v>0.14604591836734704</v>
      </c>
      <c r="T51" s="251" t="s">
        <v>345</v>
      </c>
      <c r="U51" s="252"/>
      <c r="V51" s="253"/>
    </row>
    <row r="52" spans="1:22" ht="15" customHeight="1" x14ac:dyDescent="0.2">
      <c r="A52" s="42" t="s">
        <v>106</v>
      </c>
      <c r="B52" s="46">
        <f t="shared" si="3"/>
        <v>8991</v>
      </c>
      <c r="C52" s="46">
        <f t="shared" si="11"/>
        <v>9041</v>
      </c>
      <c r="D52" s="46">
        <f t="shared" si="11"/>
        <v>9187</v>
      </c>
      <c r="E52" s="46">
        <f t="shared" si="11"/>
        <v>9567</v>
      </c>
      <c r="F52" s="46">
        <f t="shared" si="11"/>
        <v>9851</v>
      </c>
      <c r="G52" s="46">
        <f t="shared" si="11"/>
        <v>9974</v>
      </c>
      <c r="H52" s="46">
        <f t="shared" si="11"/>
        <v>10366</v>
      </c>
      <c r="I52" s="46">
        <f t="shared" si="11"/>
        <v>10782</v>
      </c>
      <c r="J52" s="46">
        <f t="shared" si="11"/>
        <v>11645</v>
      </c>
      <c r="K52" s="46">
        <f t="shared" si="11"/>
        <v>12013</v>
      </c>
      <c r="L52" s="46">
        <f t="shared" si="11"/>
        <v>12621</v>
      </c>
      <c r="M52" s="46">
        <f t="shared" si="11"/>
        <v>13324</v>
      </c>
      <c r="N52" s="46">
        <f t="shared" si="11"/>
        <v>13894</v>
      </c>
      <c r="O52" s="46">
        <f t="shared" si="4"/>
        <v>14446</v>
      </c>
      <c r="P52" s="46">
        <f t="shared" si="5"/>
        <v>14970</v>
      </c>
      <c r="Q52" s="46">
        <f t="shared" si="6"/>
        <v>15438</v>
      </c>
      <c r="R52" s="107">
        <f t="shared" si="7"/>
        <v>3.1262525050100187E-2</v>
      </c>
      <c r="S52" s="107">
        <f t="shared" si="8"/>
        <v>0.22319942952222482</v>
      </c>
      <c r="T52" s="251" t="s">
        <v>346</v>
      </c>
      <c r="U52" s="252"/>
      <c r="V52" s="253"/>
    </row>
    <row r="53" spans="1:22" ht="15" customHeight="1" x14ac:dyDescent="0.2">
      <c r="A53" s="42" t="s">
        <v>107</v>
      </c>
      <c r="B53" s="46">
        <f t="shared" si="3"/>
        <v>7207</v>
      </c>
      <c r="C53" s="46">
        <f t="shared" si="11"/>
        <v>7192</v>
      </c>
      <c r="D53" s="46">
        <f t="shared" si="11"/>
        <v>7252</v>
      </c>
      <c r="E53" s="46">
        <f t="shared" si="11"/>
        <v>7371</v>
      </c>
      <c r="F53" s="46">
        <f t="shared" si="11"/>
        <v>7358</v>
      </c>
      <c r="G53" s="46">
        <f t="shared" si="11"/>
        <v>7520</v>
      </c>
      <c r="H53" s="46">
        <f t="shared" si="11"/>
        <v>7760</v>
      </c>
      <c r="I53" s="46">
        <f t="shared" si="11"/>
        <v>8090</v>
      </c>
      <c r="J53" s="46">
        <f t="shared" si="11"/>
        <v>8583</v>
      </c>
      <c r="K53" s="46">
        <f t="shared" si="11"/>
        <v>8592</v>
      </c>
      <c r="L53" s="46">
        <f t="shared" si="11"/>
        <v>9027</v>
      </c>
      <c r="M53" s="46">
        <f t="shared" si="11"/>
        <v>9506</v>
      </c>
      <c r="N53" s="46">
        <f t="shared" si="11"/>
        <v>10250</v>
      </c>
      <c r="O53" s="46">
        <f t="shared" si="4"/>
        <v>10535</v>
      </c>
      <c r="P53" s="46">
        <f t="shared" si="5"/>
        <v>10947</v>
      </c>
      <c r="Q53" s="46">
        <f t="shared" si="6"/>
        <v>11435</v>
      </c>
      <c r="R53" s="107">
        <f t="shared" si="7"/>
        <v>4.4578423312322979E-2</v>
      </c>
      <c r="S53" s="107">
        <f t="shared" si="8"/>
        <v>0.26675528968649598</v>
      </c>
      <c r="T53" s="251" t="s">
        <v>346</v>
      </c>
      <c r="U53" s="252"/>
      <c r="V53" s="253"/>
    </row>
    <row r="54" spans="1:22" ht="15" customHeight="1" x14ac:dyDescent="0.2">
      <c r="A54" s="42" t="s">
        <v>108</v>
      </c>
      <c r="B54" s="46">
        <f t="shared" si="3"/>
        <v>612</v>
      </c>
      <c r="C54" s="46">
        <f t="shared" si="11"/>
        <v>581</v>
      </c>
      <c r="D54" s="46">
        <f t="shared" si="11"/>
        <v>610</v>
      </c>
      <c r="E54" s="46">
        <f t="shared" si="11"/>
        <v>661</v>
      </c>
      <c r="F54" s="46">
        <f t="shared" si="11"/>
        <v>689</v>
      </c>
      <c r="G54" s="46">
        <f t="shared" si="11"/>
        <v>739</v>
      </c>
      <c r="H54" s="46">
        <f t="shared" si="11"/>
        <v>792</v>
      </c>
      <c r="I54" s="46">
        <f t="shared" si="11"/>
        <v>847</v>
      </c>
      <c r="J54" s="46">
        <f t="shared" si="11"/>
        <v>898</v>
      </c>
      <c r="K54" s="46">
        <f t="shared" si="11"/>
        <v>948</v>
      </c>
      <c r="L54" s="46">
        <f t="shared" si="11"/>
        <v>1002</v>
      </c>
      <c r="M54" s="46">
        <f t="shared" si="11"/>
        <v>1182</v>
      </c>
      <c r="N54" s="46">
        <f t="shared" si="11"/>
        <v>1322</v>
      </c>
      <c r="O54" s="46">
        <f t="shared" si="4"/>
        <v>1470</v>
      </c>
      <c r="P54" s="46">
        <f t="shared" si="5"/>
        <v>1487</v>
      </c>
      <c r="Q54" s="46">
        <f t="shared" si="6"/>
        <v>1521</v>
      </c>
      <c r="R54" s="107">
        <f t="shared" si="7"/>
        <v>2.2864828513786239E-2</v>
      </c>
      <c r="S54" s="107">
        <f t="shared" si="8"/>
        <v>0.51796407185628746</v>
      </c>
      <c r="T54" s="251" t="s">
        <v>345</v>
      </c>
      <c r="U54" s="252"/>
      <c r="V54" s="253"/>
    </row>
    <row r="55" spans="1:22" ht="15" customHeight="1" x14ac:dyDescent="0.2">
      <c r="A55" s="42" t="s">
        <v>109</v>
      </c>
      <c r="B55" s="46">
        <f t="shared" si="3"/>
        <v>10948</v>
      </c>
      <c r="C55" s="46">
        <f t="shared" si="11"/>
        <v>10954</v>
      </c>
      <c r="D55" s="46">
        <f t="shared" si="11"/>
        <v>11130</v>
      </c>
      <c r="E55" s="46">
        <f t="shared" si="11"/>
        <v>11396</v>
      </c>
      <c r="F55" s="46">
        <f t="shared" si="11"/>
        <v>11533</v>
      </c>
      <c r="G55" s="46">
        <f t="shared" si="11"/>
        <v>11903</v>
      </c>
      <c r="H55" s="46">
        <f t="shared" si="11"/>
        <v>12507</v>
      </c>
      <c r="I55" s="46">
        <f t="shared" si="11"/>
        <v>13032</v>
      </c>
      <c r="J55" s="46">
        <f t="shared" si="11"/>
        <v>13911</v>
      </c>
      <c r="K55" s="46">
        <f t="shared" si="11"/>
        <v>14710</v>
      </c>
      <c r="L55" s="46">
        <f t="shared" si="11"/>
        <v>15637</v>
      </c>
      <c r="M55" s="46">
        <f t="shared" si="11"/>
        <v>17116</v>
      </c>
      <c r="N55" s="46">
        <f t="shared" si="11"/>
        <v>18396</v>
      </c>
      <c r="O55" s="46">
        <f t="shared" si="4"/>
        <v>19415</v>
      </c>
      <c r="P55" s="46">
        <f t="shared" si="5"/>
        <v>20680</v>
      </c>
      <c r="Q55" s="46">
        <f t="shared" si="6"/>
        <v>21279</v>
      </c>
      <c r="R55" s="107">
        <f t="shared" si="7"/>
        <v>2.8965183752417856E-2</v>
      </c>
      <c r="S55" s="107">
        <f t="shared" si="8"/>
        <v>0.36081089723092674</v>
      </c>
      <c r="T55" s="251" t="s">
        <v>346</v>
      </c>
      <c r="U55" s="252"/>
      <c r="V55" s="253"/>
    </row>
    <row r="56" spans="1:22" ht="15" customHeight="1" x14ac:dyDescent="0.2">
      <c r="A56" s="42" t="s">
        <v>131</v>
      </c>
      <c r="B56" s="46">
        <f t="shared" si="3"/>
        <v>5658</v>
      </c>
      <c r="C56" s="46">
        <f t="shared" si="11"/>
        <v>5816</v>
      </c>
      <c r="D56" s="46">
        <f t="shared" si="11"/>
        <v>6008</v>
      </c>
      <c r="E56" s="46">
        <f t="shared" si="11"/>
        <v>6383</v>
      </c>
      <c r="F56" s="46">
        <f t="shared" si="11"/>
        <v>6595</v>
      </c>
      <c r="G56" s="46">
        <f t="shared" si="11"/>
        <v>6773</v>
      </c>
      <c r="H56" s="46">
        <f t="shared" si="11"/>
        <v>7151</v>
      </c>
      <c r="I56" s="46">
        <f t="shared" si="11"/>
        <v>7468</v>
      </c>
      <c r="J56" s="46">
        <f t="shared" si="11"/>
        <v>8140</v>
      </c>
      <c r="K56" s="46">
        <f t="shared" si="11"/>
        <v>8631</v>
      </c>
      <c r="L56" s="46">
        <f t="shared" si="11"/>
        <v>8828</v>
      </c>
      <c r="M56" s="46">
        <f t="shared" si="11"/>
        <v>9338</v>
      </c>
      <c r="N56" s="46">
        <f t="shared" si="11"/>
        <v>10029</v>
      </c>
      <c r="O56" s="46">
        <f t="shared" si="4"/>
        <v>10400</v>
      </c>
      <c r="P56" s="46">
        <f t="shared" si="5"/>
        <v>10611</v>
      </c>
      <c r="Q56" s="46">
        <f t="shared" si="6"/>
        <v>10686</v>
      </c>
      <c r="R56" s="107">
        <f t="shared" si="7"/>
        <v>7.0681368391292132E-3</v>
      </c>
      <c r="S56" s="107">
        <f t="shared" si="8"/>
        <v>0.21046669687358399</v>
      </c>
      <c r="T56" s="251" t="s">
        <v>346</v>
      </c>
      <c r="U56" s="252"/>
      <c r="V56" s="253"/>
    </row>
    <row r="57" spans="1:22" ht="15" customHeight="1" x14ac:dyDescent="0.2">
      <c r="A57" s="42" t="s">
        <v>110</v>
      </c>
      <c r="B57" s="46">
        <f t="shared" si="3"/>
        <v>572</v>
      </c>
      <c r="C57" s="46">
        <f t="shared" si="11"/>
        <v>581</v>
      </c>
      <c r="D57" s="46">
        <f t="shared" si="11"/>
        <v>609</v>
      </c>
      <c r="E57" s="46">
        <f t="shared" si="11"/>
        <v>614</v>
      </c>
      <c r="F57" s="46">
        <f t="shared" si="11"/>
        <v>654</v>
      </c>
      <c r="G57" s="46">
        <f t="shared" si="11"/>
        <v>707</v>
      </c>
      <c r="H57" s="46">
        <f t="shared" si="11"/>
        <v>743</v>
      </c>
      <c r="I57" s="46">
        <f t="shared" si="11"/>
        <v>810</v>
      </c>
      <c r="J57" s="46">
        <f t="shared" si="11"/>
        <v>844</v>
      </c>
      <c r="K57" s="46">
        <f t="shared" si="11"/>
        <v>853</v>
      </c>
      <c r="L57" s="46">
        <f t="shared" si="11"/>
        <v>819</v>
      </c>
      <c r="M57" s="46">
        <f t="shared" si="11"/>
        <v>819</v>
      </c>
      <c r="N57" s="46">
        <f t="shared" si="11"/>
        <v>851</v>
      </c>
      <c r="O57" s="46">
        <f t="shared" si="4"/>
        <v>864</v>
      </c>
      <c r="P57" s="46">
        <f t="shared" si="5"/>
        <v>893</v>
      </c>
      <c r="Q57" s="46">
        <f t="shared" si="6"/>
        <v>920</v>
      </c>
      <c r="R57" s="107">
        <f t="shared" si="7"/>
        <v>3.0235162374020241E-2</v>
      </c>
      <c r="S57" s="107">
        <f t="shared" si="8"/>
        <v>0.12332112332112333</v>
      </c>
      <c r="T57" s="251" t="s">
        <v>345</v>
      </c>
      <c r="U57" s="252"/>
      <c r="V57" s="253"/>
    </row>
    <row r="58" spans="1:22" ht="15" customHeight="1" x14ac:dyDescent="0.2">
      <c r="A58" s="42" t="s">
        <v>111</v>
      </c>
      <c r="B58" s="46">
        <f t="shared" si="3"/>
        <v>271</v>
      </c>
      <c r="C58" s="46">
        <f t="shared" si="11"/>
        <v>311</v>
      </c>
      <c r="D58" s="46">
        <f t="shared" si="11"/>
        <v>339</v>
      </c>
      <c r="E58" s="46">
        <f t="shared" si="11"/>
        <v>347</v>
      </c>
      <c r="F58" s="46">
        <f t="shared" si="11"/>
        <v>371</v>
      </c>
      <c r="G58" s="46">
        <f t="shared" si="11"/>
        <v>415</v>
      </c>
      <c r="H58" s="46">
        <f t="shared" si="11"/>
        <v>453</v>
      </c>
      <c r="I58" s="46">
        <f t="shared" si="11"/>
        <v>463</v>
      </c>
      <c r="J58" s="46">
        <f t="shared" si="11"/>
        <v>492</v>
      </c>
      <c r="K58" s="46">
        <f t="shared" si="11"/>
        <v>511</v>
      </c>
      <c r="L58" s="46">
        <f t="shared" si="11"/>
        <v>531</v>
      </c>
      <c r="M58" s="46">
        <f t="shared" si="11"/>
        <v>560</v>
      </c>
      <c r="N58" s="46">
        <f t="shared" si="11"/>
        <v>602</v>
      </c>
      <c r="O58" s="46">
        <f t="shared" si="4"/>
        <v>621</v>
      </c>
      <c r="P58" s="46">
        <f t="shared" si="5"/>
        <v>638</v>
      </c>
      <c r="Q58" s="46">
        <f t="shared" si="6"/>
        <v>626</v>
      </c>
      <c r="R58" s="107">
        <f t="shared" si="7"/>
        <v>-1.8808777429467072E-2</v>
      </c>
      <c r="S58" s="107">
        <f t="shared" si="8"/>
        <v>0.17890772128060273</v>
      </c>
      <c r="T58" s="251" t="s">
        <v>345</v>
      </c>
      <c r="U58" s="252"/>
      <c r="V58" s="253"/>
    </row>
    <row r="59" spans="1:22" ht="15" customHeight="1" x14ac:dyDescent="0.2">
      <c r="A59" s="42" t="s">
        <v>112</v>
      </c>
      <c r="B59" s="46">
        <f t="shared" si="3"/>
        <v>313</v>
      </c>
      <c r="C59" s="46">
        <f t="shared" si="11"/>
        <v>332</v>
      </c>
      <c r="D59" s="46">
        <f t="shared" si="11"/>
        <v>368</v>
      </c>
      <c r="E59" s="46">
        <f t="shared" si="11"/>
        <v>395</v>
      </c>
      <c r="F59" s="46">
        <f t="shared" si="11"/>
        <v>438</v>
      </c>
      <c r="G59" s="46">
        <f t="shared" si="11"/>
        <v>450</v>
      </c>
      <c r="H59" s="46">
        <f t="shared" si="11"/>
        <v>470</v>
      </c>
      <c r="I59" s="46">
        <f t="shared" si="11"/>
        <v>490</v>
      </c>
      <c r="J59" s="46">
        <f t="shared" si="11"/>
        <v>521</v>
      </c>
      <c r="K59" s="46">
        <f t="shared" si="11"/>
        <v>485</v>
      </c>
      <c r="L59" s="46">
        <f t="shared" si="11"/>
        <v>532</v>
      </c>
      <c r="M59" s="46">
        <f t="shared" si="11"/>
        <v>555</v>
      </c>
      <c r="N59" s="46">
        <f t="shared" si="11"/>
        <v>592</v>
      </c>
      <c r="O59" s="46">
        <f t="shared" si="4"/>
        <v>622</v>
      </c>
      <c r="P59" s="46">
        <f t="shared" si="5"/>
        <v>641</v>
      </c>
      <c r="Q59" s="46">
        <f t="shared" si="6"/>
        <v>646</v>
      </c>
      <c r="R59" s="107">
        <f t="shared" si="7"/>
        <v>7.8003120124805481E-3</v>
      </c>
      <c r="S59" s="107">
        <f t="shared" si="8"/>
        <v>0.21428571428571419</v>
      </c>
      <c r="T59" s="251" t="s">
        <v>345</v>
      </c>
      <c r="U59" s="252"/>
      <c r="V59" s="253"/>
    </row>
    <row r="60" spans="1:22" ht="15" customHeight="1" x14ac:dyDescent="0.2">
      <c r="A60" s="42" t="s">
        <v>113</v>
      </c>
      <c r="B60" s="46">
        <f t="shared" si="3"/>
        <v>1039</v>
      </c>
      <c r="C60" s="46">
        <f t="shared" si="11"/>
        <v>1042</v>
      </c>
      <c r="D60" s="46">
        <f t="shared" si="11"/>
        <v>1081</v>
      </c>
      <c r="E60" s="46">
        <f t="shared" si="11"/>
        <v>1100</v>
      </c>
      <c r="F60" s="46">
        <f t="shared" si="11"/>
        <v>1033</v>
      </c>
      <c r="G60" s="46">
        <f t="shared" si="11"/>
        <v>1035</v>
      </c>
      <c r="H60" s="46">
        <f t="shared" si="11"/>
        <v>1094</v>
      </c>
      <c r="I60" s="46">
        <f t="shared" si="11"/>
        <v>1195</v>
      </c>
      <c r="J60" s="46">
        <f t="shared" si="11"/>
        <v>1317</v>
      </c>
      <c r="K60" s="46">
        <f t="shared" si="11"/>
        <v>1455</v>
      </c>
      <c r="L60" s="46">
        <f t="shared" si="11"/>
        <v>1635</v>
      </c>
      <c r="M60" s="46">
        <f t="shared" si="11"/>
        <v>2006</v>
      </c>
      <c r="N60" s="46">
        <f t="shared" si="11"/>
        <v>2315</v>
      </c>
      <c r="O60" s="46">
        <f t="shared" si="4"/>
        <v>2558</v>
      </c>
      <c r="P60" s="46">
        <f t="shared" si="5"/>
        <v>2756</v>
      </c>
      <c r="Q60" s="46">
        <f t="shared" si="6"/>
        <v>2932</v>
      </c>
      <c r="R60" s="107">
        <f t="shared" si="7"/>
        <v>6.3860667634252577E-2</v>
      </c>
      <c r="S60" s="107">
        <f t="shared" si="8"/>
        <v>0.79327217125382266</v>
      </c>
      <c r="T60" s="251" t="s">
        <v>346</v>
      </c>
      <c r="U60" s="252"/>
      <c r="V60" s="253"/>
    </row>
    <row r="61" spans="1:22" ht="15" customHeight="1" x14ac:dyDescent="0.2">
      <c r="A61" s="42" t="s">
        <v>114</v>
      </c>
      <c r="B61" s="46">
        <f t="shared" si="3"/>
        <v>409</v>
      </c>
      <c r="C61" s="46">
        <f t="shared" si="11"/>
        <v>418</v>
      </c>
      <c r="D61" s="46">
        <f t="shared" si="11"/>
        <v>417</v>
      </c>
      <c r="E61" s="46">
        <f t="shared" si="11"/>
        <v>426</v>
      </c>
      <c r="F61" s="46">
        <f t="shared" si="11"/>
        <v>451</v>
      </c>
      <c r="G61" s="46">
        <f t="shared" si="11"/>
        <v>443</v>
      </c>
      <c r="H61" s="46">
        <f t="shared" si="11"/>
        <v>494</v>
      </c>
      <c r="I61" s="46">
        <f t="shared" si="11"/>
        <v>548</v>
      </c>
      <c r="J61" s="46">
        <f t="shared" si="11"/>
        <v>598</v>
      </c>
      <c r="K61" s="46">
        <f t="shared" si="11"/>
        <v>628</v>
      </c>
      <c r="L61" s="46">
        <f t="shared" si="11"/>
        <v>634</v>
      </c>
      <c r="M61" s="46">
        <f t="shared" si="11"/>
        <v>645</v>
      </c>
      <c r="N61" s="46">
        <f t="shared" si="11"/>
        <v>655</v>
      </c>
      <c r="O61" s="46">
        <f t="shared" si="4"/>
        <v>662</v>
      </c>
      <c r="P61" s="46">
        <f t="shared" si="5"/>
        <v>670</v>
      </c>
      <c r="Q61" s="46">
        <f t="shared" si="6"/>
        <v>644</v>
      </c>
      <c r="R61" s="107">
        <f t="shared" si="7"/>
        <v>-3.8805970149253688E-2</v>
      </c>
      <c r="S61" s="107">
        <f t="shared" si="8"/>
        <v>1.577287066246047E-2</v>
      </c>
      <c r="T61" s="251" t="s">
        <v>345</v>
      </c>
      <c r="U61" s="252"/>
      <c r="V61" s="253"/>
    </row>
    <row r="62" spans="1:22" ht="15" customHeight="1" x14ac:dyDescent="0.2">
      <c r="A62" s="42" t="s">
        <v>115</v>
      </c>
      <c r="B62" s="46">
        <f t="shared" si="3"/>
        <v>16695</v>
      </c>
      <c r="C62" s="46">
        <f t="shared" si="11"/>
        <v>17004</v>
      </c>
      <c r="D62" s="46">
        <f t="shared" si="11"/>
        <v>17267</v>
      </c>
      <c r="E62" s="46">
        <f t="shared" si="11"/>
        <v>17624</v>
      </c>
      <c r="F62" s="46">
        <f t="shared" si="11"/>
        <v>18121</v>
      </c>
      <c r="G62" s="46">
        <f t="shared" si="11"/>
        <v>18090</v>
      </c>
      <c r="H62" s="46">
        <f t="shared" si="11"/>
        <v>18364</v>
      </c>
      <c r="I62" s="46">
        <f t="shared" si="11"/>
        <v>18858</v>
      </c>
      <c r="J62" s="46">
        <f t="shared" si="11"/>
        <v>19542</v>
      </c>
      <c r="K62" s="46">
        <f t="shared" si="11"/>
        <v>19068</v>
      </c>
      <c r="L62" s="46">
        <f t="shared" si="11"/>
        <v>18968</v>
      </c>
      <c r="M62" s="46">
        <f t="shared" si="11"/>
        <v>19315</v>
      </c>
      <c r="N62" s="46">
        <f t="shared" si="11"/>
        <v>20039</v>
      </c>
      <c r="O62" s="46">
        <f t="shared" si="4"/>
        <v>20811</v>
      </c>
      <c r="P62" s="46">
        <f t="shared" si="5"/>
        <v>20873</v>
      </c>
      <c r="Q62" s="46">
        <f t="shared" si="6"/>
        <v>20969</v>
      </c>
      <c r="R62" s="107">
        <f t="shared" si="7"/>
        <v>4.5992430412493679E-3</v>
      </c>
      <c r="S62" s="107">
        <f t="shared" si="8"/>
        <v>0.10549346267397719</v>
      </c>
      <c r="T62" s="251" t="s">
        <v>346</v>
      </c>
      <c r="U62" s="252"/>
      <c r="V62" s="253"/>
    </row>
    <row r="63" spans="1:22" ht="15" customHeight="1" x14ac:dyDescent="0.2">
      <c r="A63" s="42" t="s">
        <v>116</v>
      </c>
      <c r="B63" s="46">
        <f t="shared" si="3"/>
        <v>65</v>
      </c>
      <c r="C63" s="46">
        <f t="shared" si="11"/>
        <v>78</v>
      </c>
      <c r="D63" s="46">
        <f t="shared" si="11"/>
        <v>83</v>
      </c>
      <c r="E63" s="46">
        <f t="shared" si="11"/>
        <v>89</v>
      </c>
      <c r="F63" s="46">
        <f t="shared" si="11"/>
        <v>96</v>
      </c>
      <c r="G63" s="46">
        <f t="shared" si="11"/>
        <v>105</v>
      </c>
      <c r="H63" s="46">
        <f t="shared" si="11"/>
        <v>120</v>
      </c>
      <c r="I63" s="46">
        <f t="shared" si="11"/>
        <v>120</v>
      </c>
      <c r="J63" s="46">
        <f t="shared" si="11"/>
        <v>118</v>
      </c>
      <c r="K63" s="46">
        <f t="shared" si="11"/>
        <v>128</v>
      </c>
      <c r="L63" s="46">
        <f t="shared" si="11"/>
        <v>146</v>
      </c>
      <c r="M63" s="46">
        <f t="shared" si="11"/>
        <v>171</v>
      </c>
      <c r="N63" s="46">
        <f t="shared" si="11"/>
        <v>188</v>
      </c>
      <c r="O63" s="46">
        <f t="shared" si="4"/>
        <v>195</v>
      </c>
      <c r="P63" s="46">
        <f t="shared" si="5"/>
        <v>199</v>
      </c>
      <c r="Q63" s="46">
        <f t="shared" si="6"/>
        <v>195</v>
      </c>
      <c r="R63" s="107">
        <f t="shared" si="7"/>
        <v>-2.010050251256279E-2</v>
      </c>
      <c r="S63" s="107">
        <f t="shared" si="8"/>
        <v>0.33561643835616439</v>
      </c>
      <c r="T63" s="251" t="s">
        <v>345</v>
      </c>
      <c r="U63" s="252"/>
      <c r="V63" s="253"/>
    </row>
    <row r="64" spans="1:22" ht="15" customHeight="1" x14ac:dyDescent="0.2">
      <c r="A64" s="42" t="s">
        <v>117</v>
      </c>
      <c r="B64" s="46">
        <f t="shared" si="3"/>
        <v>162</v>
      </c>
      <c r="C64" s="46">
        <f t="shared" si="11"/>
        <v>176</v>
      </c>
      <c r="D64" s="46">
        <f t="shared" si="11"/>
        <v>173</v>
      </c>
      <c r="E64" s="46">
        <f t="shared" si="11"/>
        <v>179</v>
      </c>
      <c r="F64" s="46">
        <f t="shared" si="11"/>
        <v>168</v>
      </c>
      <c r="G64" s="46">
        <f t="shared" si="11"/>
        <v>166</v>
      </c>
      <c r="H64" s="46">
        <f t="shared" si="11"/>
        <v>182</v>
      </c>
      <c r="I64" s="46">
        <f t="shared" si="11"/>
        <v>179</v>
      </c>
      <c r="J64" s="46">
        <f t="shared" si="11"/>
        <v>139</v>
      </c>
      <c r="K64" s="46">
        <f t="shared" si="11"/>
        <v>130</v>
      </c>
      <c r="L64" s="46">
        <f t="shared" si="11"/>
        <v>123</v>
      </c>
      <c r="M64" s="46">
        <f t="shared" si="11"/>
        <v>119</v>
      </c>
      <c r="N64" s="46">
        <f t="shared" si="11"/>
        <v>125</v>
      </c>
      <c r="O64" s="46">
        <f t="shared" si="4"/>
        <v>117</v>
      </c>
      <c r="P64" s="46">
        <f t="shared" si="5"/>
        <v>113</v>
      </c>
      <c r="Q64" s="46">
        <f t="shared" si="6"/>
        <v>106</v>
      </c>
      <c r="R64" s="107">
        <f t="shared" si="7"/>
        <v>-6.1946902654867242E-2</v>
      </c>
      <c r="S64" s="107">
        <f t="shared" si="8"/>
        <v>-0.13821138211382111</v>
      </c>
      <c r="T64" s="251" t="s">
        <v>345</v>
      </c>
      <c r="U64" s="252"/>
      <c r="V64" s="253"/>
    </row>
    <row r="65" spans="1:22" ht="15" customHeight="1" x14ac:dyDescent="0.2">
      <c r="A65" s="42" t="s">
        <v>118</v>
      </c>
      <c r="B65" s="46">
        <f t="shared" si="3"/>
        <v>668</v>
      </c>
      <c r="C65" s="46">
        <f t="shared" si="11"/>
        <v>633</v>
      </c>
      <c r="D65" s="46">
        <f t="shared" si="11"/>
        <v>643</v>
      </c>
      <c r="E65" s="46">
        <f t="shared" si="11"/>
        <v>685</v>
      </c>
      <c r="F65" s="46">
        <f t="shared" si="11"/>
        <v>714</v>
      </c>
      <c r="G65" s="46">
        <f t="shared" si="11"/>
        <v>768</v>
      </c>
      <c r="H65" s="46">
        <f t="shared" si="11"/>
        <v>832</v>
      </c>
      <c r="I65" s="46">
        <f t="shared" si="11"/>
        <v>919</v>
      </c>
      <c r="J65" s="46">
        <f t="shared" si="11"/>
        <v>997</v>
      </c>
      <c r="K65" s="46">
        <f t="shared" si="11"/>
        <v>1042</v>
      </c>
      <c r="L65" s="46">
        <f t="shared" si="11"/>
        <v>1129</v>
      </c>
      <c r="M65" s="46">
        <f t="shared" si="11"/>
        <v>1165</v>
      </c>
      <c r="N65" s="46">
        <f t="shared" si="11"/>
        <v>1232</v>
      </c>
      <c r="O65" s="46">
        <f t="shared" si="4"/>
        <v>1272</v>
      </c>
      <c r="P65" s="46">
        <f t="shared" si="5"/>
        <v>1338</v>
      </c>
      <c r="Q65" s="46">
        <f t="shared" si="6"/>
        <v>1355</v>
      </c>
      <c r="R65" s="107">
        <f t="shared" si="7"/>
        <v>1.2705530642750373E-2</v>
      </c>
      <c r="S65" s="107">
        <f t="shared" si="8"/>
        <v>0.20017714791851193</v>
      </c>
      <c r="T65" s="251" t="s">
        <v>345</v>
      </c>
      <c r="U65" s="252"/>
      <c r="V65" s="253"/>
    </row>
    <row r="66" spans="1:22" ht="15" customHeight="1" x14ac:dyDescent="0.2">
      <c r="A66" s="42" t="s">
        <v>119</v>
      </c>
      <c r="B66" s="46">
        <f t="shared" si="3"/>
        <v>500</v>
      </c>
      <c r="C66" s="46">
        <f t="shared" ref="C66:N68" si="12">D150</f>
        <v>455</v>
      </c>
      <c r="D66" s="46">
        <f t="shared" si="12"/>
        <v>480</v>
      </c>
      <c r="E66" s="46">
        <f t="shared" si="12"/>
        <v>512</v>
      </c>
      <c r="F66" s="46">
        <f t="shared" si="12"/>
        <v>558</v>
      </c>
      <c r="G66" s="46">
        <f t="shared" si="12"/>
        <v>626</v>
      </c>
      <c r="H66" s="46">
        <f t="shared" si="12"/>
        <v>608</v>
      </c>
      <c r="I66" s="46">
        <f t="shared" si="12"/>
        <v>648</v>
      </c>
      <c r="J66" s="46">
        <f t="shared" si="12"/>
        <v>707</v>
      </c>
      <c r="K66" s="46">
        <f t="shared" si="12"/>
        <v>736</v>
      </c>
      <c r="L66" s="46">
        <f t="shared" si="12"/>
        <v>763</v>
      </c>
      <c r="M66" s="46">
        <f t="shared" si="12"/>
        <v>806</v>
      </c>
      <c r="N66" s="46">
        <f t="shared" si="12"/>
        <v>851</v>
      </c>
      <c r="O66" s="46">
        <f t="shared" si="4"/>
        <v>868</v>
      </c>
      <c r="P66" s="46">
        <f t="shared" si="5"/>
        <v>895</v>
      </c>
      <c r="Q66" s="46">
        <f t="shared" si="6"/>
        <v>885</v>
      </c>
      <c r="R66" s="107">
        <f t="shared" si="7"/>
        <v>-1.1173184357541888E-2</v>
      </c>
      <c r="S66" s="107">
        <f t="shared" si="8"/>
        <v>0.15989515072083882</v>
      </c>
      <c r="T66" s="251" t="s">
        <v>345</v>
      </c>
      <c r="U66" s="252"/>
      <c r="V66" s="253"/>
    </row>
    <row r="67" spans="1:22" ht="15" customHeight="1" x14ac:dyDescent="0.2">
      <c r="A67" s="42" t="s">
        <v>120</v>
      </c>
      <c r="B67" s="46">
        <f t="shared" si="3"/>
        <v>12529</v>
      </c>
      <c r="C67" s="46">
        <f t="shared" si="12"/>
        <v>12705</v>
      </c>
      <c r="D67" s="46">
        <f t="shared" si="12"/>
        <v>12697</v>
      </c>
      <c r="E67" s="46">
        <f t="shared" si="12"/>
        <v>13022</v>
      </c>
      <c r="F67" s="46">
        <f t="shared" si="12"/>
        <v>13022</v>
      </c>
      <c r="G67" s="46">
        <f t="shared" si="12"/>
        <v>12977</v>
      </c>
      <c r="H67" s="46">
        <f t="shared" si="12"/>
        <v>13118</v>
      </c>
      <c r="I67" s="46">
        <f t="shared" si="12"/>
        <v>13945</v>
      </c>
      <c r="J67" s="46">
        <f t="shared" si="12"/>
        <v>15033</v>
      </c>
      <c r="K67" s="46">
        <f t="shared" si="12"/>
        <v>15587</v>
      </c>
      <c r="L67" s="46">
        <f t="shared" si="12"/>
        <v>16324</v>
      </c>
      <c r="M67" s="46">
        <f t="shared" si="12"/>
        <v>17301</v>
      </c>
      <c r="N67" s="46">
        <f t="shared" si="12"/>
        <v>18731</v>
      </c>
      <c r="O67" s="46">
        <f t="shared" si="4"/>
        <v>19832</v>
      </c>
      <c r="P67" s="46">
        <f t="shared" si="5"/>
        <v>20671</v>
      </c>
      <c r="Q67" s="46">
        <f t="shared" si="6"/>
        <v>21493</v>
      </c>
      <c r="R67" s="107">
        <f t="shared" si="7"/>
        <v>3.9765855546417761E-2</v>
      </c>
      <c r="S67" s="107">
        <f t="shared" si="8"/>
        <v>0.31665033080127425</v>
      </c>
      <c r="T67" s="251" t="s">
        <v>346</v>
      </c>
      <c r="U67" s="252"/>
      <c r="V67" s="253"/>
    </row>
    <row r="68" spans="1:22" ht="15" customHeight="1" x14ac:dyDescent="0.2">
      <c r="A68" s="42" t="s">
        <v>121</v>
      </c>
      <c r="B68" s="46">
        <f t="shared" si="3"/>
        <v>246</v>
      </c>
      <c r="C68" s="46">
        <f t="shared" si="12"/>
        <v>250</v>
      </c>
      <c r="D68" s="46">
        <f t="shared" si="12"/>
        <v>267</v>
      </c>
      <c r="E68" s="46">
        <f t="shared" si="12"/>
        <v>281</v>
      </c>
      <c r="F68" s="46">
        <f t="shared" si="12"/>
        <v>300</v>
      </c>
      <c r="G68" s="46">
        <f t="shared" si="12"/>
        <v>320</v>
      </c>
      <c r="H68" s="46">
        <f t="shared" si="12"/>
        <v>328</v>
      </c>
      <c r="I68" s="46">
        <f t="shared" si="12"/>
        <v>337</v>
      </c>
      <c r="J68" s="46">
        <f t="shared" si="12"/>
        <v>380</v>
      </c>
      <c r="K68" s="46">
        <f t="shared" si="12"/>
        <v>389</v>
      </c>
      <c r="L68" s="46">
        <f t="shared" si="12"/>
        <v>419</v>
      </c>
      <c r="M68" s="46">
        <f t="shared" si="12"/>
        <v>460</v>
      </c>
      <c r="N68" s="46">
        <f t="shared" si="12"/>
        <v>480</v>
      </c>
      <c r="O68" s="46">
        <f t="shared" si="4"/>
        <v>509</v>
      </c>
      <c r="P68" s="46">
        <f t="shared" si="5"/>
        <v>510</v>
      </c>
      <c r="Q68" s="46">
        <f t="shared" si="6"/>
        <v>510</v>
      </c>
      <c r="R68" s="107">
        <f t="shared" si="7"/>
        <v>0</v>
      </c>
      <c r="S68" s="107">
        <f t="shared" si="8"/>
        <v>0.21718377088305485</v>
      </c>
      <c r="T68" s="251" t="s">
        <v>345</v>
      </c>
      <c r="U68" s="252"/>
      <c r="V68" s="253"/>
    </row>
    <row r="69" spans="1:22" ht="15" customHeight="1" x14ac:dyDescent="0.2">
      <c r="A69" s="42" t="s">
        <v>122</v>
      </c>
      <c r="B69" s="46">
        <f t="shared" ref="B69:N83" si="13">C153</f>
        <v>908</v>
      </c>
      <c r="C69" s="46">
        <f t="shared" si="13"/>
        <v>954</v>
      </c>
      <c r="D69" s="46">
        <f t="shared" si="13"/>
        <v>1001</v>
      </c>
      <c r="E69" s="46">
        <f t="shared" si="13"/>
        <v>1070</v>
      </c>
      <c r="F69" s="46">
        <f t="shared" si="13"/>
        <v>1084</v>
      </c>
      <c r="G69" s="46">
        <f t="shared" si="13"/>
        <v>1172</v>
      </c>
      <c r="H69" s="46">
        <f t="shared" si="13"/>
        <v>1213</v>
      </c>
      <c r="I69" s="46">
        <f t="shared" si="13"/>
        <v>1292</v>
      </c>
      <c r="J69" s="46">
        <f t="shared" si="13"/>
        <v>1438</v>
      </c>
      <c r="K69" s="46">
        <f t="shared" si="13"/>
        <v>1545</v>
      </c>
      <c r="L69" s="46">
        <f t="shared" si="13"/>
        <v>1613</v>
      </c>
      <c r="M69" s="46">
        <f t="shared" si="13"/>
        <v>1749</v>
      </c>
      <c r="N69" s="46">
        <f t="shared" si="13"/>
        <v>1880</v>
      </c>
      <c r="O69" s="46">
        <f t="shared" ref="O69:O83" si="14">P153</f>
        <v>1952</v>
      </c>
      <c r="P69" s="46">
        <f t="shared" ref="P69:P83" si="15">Q153</f>
        <v>2005</v>
      </c>
      <c r="Q69" s="46">
        <f t="shared" ref="Q69:Q83" si="16">R153</f>
        <v>2040</v>
      </c>
      <c r="R69" s="107">
        <f t="shared" ref="R69:R83" si="17">(Q69/P69)-1</f>
        <v>1.7456359102244301E-2</v>
      </c>
      <c r="S69" s="107">
        <f t="shared" ref="S69:S83" si="18">(Q69/L69)-1</f>
        <v>0.26472411655300676</v>
      </c>
      <c r="T69" s="251" t="s">
        <v>345</v>
      </c>
      <c r="U69" s="252"/>
      <c r="V69" s="253"/>
    </row>
    <row r="70" spans="1:22" ht="15" customHeight="1" x14ac:dyDescent="0.2">
      <c r="A70" s="42" t="s">
        <v>3</v>
      </c>
      <c r="B70" s="46">
        <f t="shared" si="13"/>
        <v>876</v>
      </c>
      <c r="C70" s="46">
        <f t="shared" si="13"/>
        <v>869</v>
      </c>
      <c r="D70" s="46">
        <f t="shared" si="13"/>
        <v>867</v>
      </c>
      <c r="E70" s="46">
        <f t="shared" si="13"/>
        <v>888</v>
      </c>
      <c r="F70" s="46">
        <f t="shared" si="13"/>
        <v>919</v>
      </c>
      <c r="G70" s="46">
        <f t="shared" si="13"/>
        <v>963</v>
      </c>
      <c r="H70" s="46">
        <f t="shared" si="13"/>
        <v>1029</v>
      </c>
      <c r="I70" s="46">
        <f t="shared" si="13"/>
        <v>1078</v>
      </c>
      <c r="J70" s="46">
        <f t="shared" si="13"/>
        <v>1177</v>
      </c>
      <c r="K70" s="46">
        <f t="shared" si="13"/>
        <v>1173</v>
      </c>
      <c r="L70" s="46">
        <f t="shared" si="13"/>
        <v>1209</v>
      </c>
      <c r="M70" s="46">
        <f t="shared" si="13"/>
        <v>1292</v>
      </c>
      <c r="N70" s="46">
        <f t="shared" si="13"/>
        <v>1347</v>
      </c>
      <c r="O70" s="46">
        <f t="shared" si="14"/>
        <v>1319</v>
      </c>
      <c r="P70" s="46">
        <f t="shared" si="15"/>
        <v>1300</v>
      </c>
      <c r="Q70" s="46">
        <f t="shared" si="16"/>
        <v>1298</v>
      </c>
      <c r="R70" s="107">
        <f t="shared" si="17"/>
        <v>-1.5384615384614886E-3</v>
      </c>
      <c r="S70" s="107">
        <f t="shared" si="18"/>
        <v>7.3614557485525145E-2</v>
      </c>
      <c r="T70" s="251" t="s">
        <v>345</v>
      </c>
      <c r="U70" s="252"/>
      <c r="V70" s="253"/>
    </row>
    <row r="71" spans="1:22" ht="15" customHeight="1" x14ac:dyDescent="0.2">
      <c r="A71" s="42" t="s">
        <v>123</v>
      </c>
      <c r="B71" s="46">
        <f t="shared" si="13"/>
        <v>93</v>
      </c>
      <c r="C71" s="46">
        <f t="shared" si="13"/>
        <v>92</v>
      </c>
      <c r="D71" s="46">
        <f t="shared" si="13"/>
        <v>97</v>
      </c>
      <c r="E71" s="46">
        <f t="shared" si="13"/>
        <v>112</v>
      </c>
      <c r="F71" s="46">
        <f t="shared" si="13"/>
        <v>125</v>
      </c>
      <c r="G71" s="46">
        <f t="shared" si="13"/>
        <v>127</v>
      </c>
      <c r="H71" s="46">
        <f t="shared" si="13"/>
        <v>146</v>
      </c>
      <c r="I71" s="46">
        <f t="shared" si="13"/>
        <v>144</v>
      </c>
      <c r="J71" s="46">
        <f t="shared" si="13"/>
        <v>189</v>
      </c>
      <c r="K71" s="46">
        <f t="shared" si="13"/>
        <v>206</v>
      </c>
      <c r="L71" s="46">
        <f t="shared" si="13"/>
        <v>222</v>
      </c>
      <c r="M71" s="46">
        <f t="shared" si="13"/>
        <v>242</v>
      </c>
      <c r="N71" s="46">
        <f t="shared" si="13"/>
        <v>246</v>
      </c>
      <c r="O71" s="46">
        <f t="shared" si="14"/>
        <v>262</v>
      </c>
      <c r="P71" s="46">
        <f t="shared" si="15"/>
        <v>255</v>
      </c>
      <c r="Q71" s="46">
        <f t="shared" si="16"/>
        <v>252</v>
      </c>
      <c r="R71" s="107">
        <f t="shared" si="17"/>
        <v>-1.1764705882352899E-2</v>
      </c>
      <c r="S71" s="107">
        <f t="shared" si="18"/>
        <v>0.13513513513513509</v>
      </c>
      <c r="T71" s="251" t="s">
        <v>345</v>
      </c>
      <c r="U71" s="252"/>
      <c r="V71" s="253"/>
    </row>
    <row r="72" spans="1:22" ht="15" customHeight="1" x14ac:dyDescent="0.2">
      <c r="A72" s="42" t="s">
        <v>4</v>
      </c>
      <c r="B72" s="46">
        <f t="shared" si="13"/>
        <v>1166</v>
      </c>
      <c r="C72" s="46">
        <f t="shared" si="13"/>
        <v>1147</v>
      </c>
      <c r="D72" s="46">
        <f t="shared" si="13"/>
        <v>1121</v>
      </c>
      <c r="E72" s="46">
        <f t="shared" si="13"/>
        <v>1187</v>
      </c>
      <c r="F72" s="46">
        <f t="shared" si="13"/>
        <v>1207</v>
      </c>
      <c r="G72" s="46">
        <f t="shared" si="13"/>
        <v>1234</v>
      </c>
      <c r="H72" s="46">
        <f t="shared" si="13"/>
        <v>1300</v>
      </c>
      <c r="I72" s="46">
        <f t="shared" si="13"/>
        <v>1327</v>
      </c>
      <c r="J72" s="46">
        <f t="shared" si="13"/>
        <v>1405</v>
      </c>
      <c r="K72" s="46">
        <f t="shared" si="13"/>
        <v>1461</v>
      </c>
      <c r="L72" s="46">
        <f t="shared" si="13"/>
        <v>1552</v>
      </c>
      <c r="M72" s="46">
        <f t="shared" si="13"/>
        <v>1614</v>
      </c>
      <c r="N72" s="46">
        <f t="shared" si="13"/>
        <v>1690</v>
      </c>
      <c r="O72" s="46">
        <f t="shared" si="14"/>
        <v>1778</v>
      </c>
      <c r="P72" s="46">
        <f t="shared" si="15"/>
        <v>1849</v>
      </c>
      <c r="Q72" s="46">
        <f t="shared" si="16"/>
        <v>1896</v>
      </c>
      <c r="R72" s="107">
        <f t="shared" si="17"/>
        <v>2.5419145484045336E-2</v>
      </c>
      <c r="S72" s="107">
        <f t="shared" si="18"/>
        <v>0.22164948453608257</v>
      </c>
      <c r="T72" s="251" t="s">
        <v>345</v>
      </c>
      <c r="U72" s="252"/>
      <c r="V72" s="253"/>
    </row>
    <row r="73" spans="1:22" ht="15" customHeight="1" x14ac:dyDescent="0.2">
      <c r="A73" s="42" t="s">
        <v>5</v>
      </c>
      <c r="B73" s="46">
        <f t="shared" si="13"/>
        <v>1789</v>
      </c>
      <c r="C73" s="46">
        <f t="shared" si="13"/>
        <v>1826</v>
      </c>
      <c r="D73" s="46">
        <f t="shared" si="13"/>
        <v>1954</v>
      </c>
      <c r="E73" s="46">
        <f t="shared" si="13"/>
        <v>2039</v>
      </c>
      <c r="F73" s="46">
        <f t="shared" si="13"/>
        <v>2148</v>
      </c>
      <c r="G73" s="46">
        <f t="shared" si="13"/>
        <v>2233</v>
      </c>
      <c r="H73" s="46">
        <f t="shared" si="13"/>
        <v>2278</v>
      </c>
      <c r="I73" s="46">
        <f t="shared" si="13"/>
        <v>2363</v>
      </c>
      <c r="J73" s="46">
        <f t="shared" si="13"/>
        <v>2521</v>
      </c>
      <c r="K73" s="46">
        <f t="shared" si="13"/>
        <v>2570</v>
      </c>
      <c r="L73" s="46">
        <f t="shared" si="13"/>
        <v>2667</v>
      </c>
      <c r="M73" s="46">
        <f t="shared" si="13"/>
        <v>2821</v>
      </c>
      <c r="N73" s="46">
        <f t="shared" si="13"/>
        <v>2984</v>
      </c>
      <c r="O73" s="46">
        <f t="shared" si="14"/>
        <v>3107</v>
      </c>
      <c r="P73" s="46">
        <f t="shared" si="15"/>
        <v>3203</v>
      </c>
      <c r="Q73" s="46">
        <f t="shared" si="16"/>
        <v>3158</v>
      </c>
      <c r="R73" s="107">
        <f t="shared" si="17"/>
        <v>-1.4049328754292878E-2</v>
      </c>
      <c r="S73" s="107">
        <f t="shared" si="18"/>
        <v>0.18410198725159366</v>
      </c>
      <c r="T73" s="251" t="s">
        <v>345</v>
      </c>
      <c r="U73" s="252"/>
      <c r="V73" s="253"/>
    </row>
    <row r="74" spans="1:22" ht="15" customHeight="1" x14ac:dyDescent="0.2">
      <c r="A74" s="42" t="s">
        <v>124</v>
      </c>
      <c r="B74" s="46">
        <f t="shared" si="13"/>
        <v>1560</v>
      </c>
      <c r="C74" s="46">
        <f t="shared" si="13"/>
        <v>1555</v>
      </c>
      <c r="D74" s="46">
        <f t="shared" si="13"/>
        <v>1500</v>
      </c>
      <c r="E74" s="46">
        <f t="shared" si="13"/>
        <v>1560</v>
      </c>
      <c r="F74" s="46">
        <f t="shared" si="13"/>
        <v>1652</v>
      </c>
      <c r="G74" s="46">
        <f t="shared" si="13"/>
        <v>1705</v>
      </c>
      <c r="H74" s="46">
        <f t="shared" si="13"/>
        <v>1783</v>
      </c>
      <c r="I74" s="46">
        <f t="shared" si="13"/>
        <v>1899</v>
      </c>
      <c r="J74" s="46">
        <f t="shared" si="13"/>
        <v>2104</v>
      </c>
      <c r="K74" s="46">
        <f t="shared" si="13"/>
        <v>2148</v>
      </c>
      <c r="L74" s="46">
        <f t="shared" si="13"/>
        <v>2263</v>
      </c>
      <c r="M74" s="46">
        <f t="shared" si="13"/>
        <v>2396</v>
      </c>
      <c r="N74" s="46">
        <f t="shared" si="13"/>
        <v>2489</v>
      </c>
      <c r="O74" s="46">
        <f t="shared" si="14"/>
        <v>2589</v>
      </c>
      <c r="P74" s="46">
        <f t="shared" si="15"/>
        <v>2731</v>
      </c>
      <c r="Q74" s="46">
        <f t="shared" si="16"/>
        <v>2756</v>
      </c>
      <c r="R74" s="107">
        <f t="shared" si="17"/>
        <v>9.1541559868180133E-3</v>
      </c>
      <c r="S74" s="107">
        <f t="shared" si="18"/>
        <v>0.21785240830755637</v>
      </c>
      <c r="T74" s="251" t="s">
        <v>345</v>
      </c>
      <c r="U74" s="252"/>
      <c r="V74" s="253"/>
    </row>
    <row r="75" spans="1:22" ht="15" customHeight="1" x14ac:dyDescent="0.2">
      <c r="A75" s="42" t="s">
        <v>125</v>
      </c>
      <c r="B75" s="46">
        <f t="shared" si="13"/>
        <v>47</v>
      </c>
      <c r="C75" s="46">
        <f t="shared" si="13"/>
        <v>46</v>
      </c>
      <c r="D75" s="46">
        <f t="shared" si="13"/>
        <v>49</v>
      </c>
      <c r="E75" s="46">
        <f t="shared" si="13"/>
        <v>51</v>
      </c>
      <c r="F75" s="46">
        <f t="shared" si="13"/>
        <v>52</v>
      </c>
      <c r="G75" s="46">
        <f t="shared" si="13"/>
        <v>52</v>
      </c>
      <c r="H75" s="46">
        <f t="shared" si="13"/>
        <v>64</v>
      </c>
      <c r="I75" s="46">
        <f t="shared" si="13"/>
        <v>75</v>
      </c>
      <c r="J75" s="46">
        <f t="shared" si="13"/>
        <v>69</v>
      </c>
      <c r="K75" s="46">
        <f t="shared" si="13"/>
        <v>72</v>
      </c>
      <c r="L75" s="46">
        <f t="shared" si="13"/>
        <v>81</v>
      </c>
      <c r="M75" s="46">
        <f t="shared" si="13"/>
        <v>72</v>
      </c>
      <c r="N75" s="46">
        <f t="shared" si="13"/>
        <v>74</v>
      </c>
      <c r="O75" s="46">
        <f t="shared" si="14"/>
        <v>72</v>
      </c>
      <c r="P75" s="46">
        <f t="shared" si="15"/>
        <v>79</v>
      </c>
      <c r="Q75" s="46">
        <f t="shared" si="16"/>
        <v>75</v>
      </c>
      <c r="R75" s="107">
        <f t="shared" si="17"/>
        <v>-5.0632911392405111E-2</v>
      </c>
      <c r="S75" s="107">
        <f t="shared" si="18"/>
        <v>-7.407407407407407E-2</v>
      </c>
      <c r="T75" s="251" t="s">
        <v>345</v>
      </c>
      <c r="U75" s="252"/>
      <c r="V75" s="253"/>
    </row>
    <row r="76" spans="1:22" ht="15" customHeight="1" x14ac:dyDescent="0.2">
      <c r="A76" s="42" t="s">
        <v>126</v>
      </c>
      <c r="B76" s="46">
        <f t="shared" si="13"/>
        <v>7834</v>
      </c>
      <c r="C76" s="46">
        <f t="shared" si="13"/>
        <v>7752</v>
      </c>
      <c r="D76" s="46">
        <f t="shared" si="13"/>
        <v>7873</v>
      </c>
      <c r="E76" s="46">
        <f t="shared" si="13"/>
        <v>8084</v>
      </c>
      <c r="F76" s="46">
        <f t="shared" si="13"/>
        <v>8097</v>
      </c>
      <c r="G76" s="46">
        <f t="shared" si="13"/>
        <v>8081</v>
      </c>
      <c r="H76" s="46">
        <f t="shared" si="13"/>
        <v>8503</v>
      </c>
      <c r="I76" s="46">
        <f t="shared" si="13"/>
        <v>8883</v>
      </c>
      <c r="J76" s="46">
        <f t="shared" si="13"/>
        <v>9678</v>
      </c>
      <c r="K76" s="46">
        <f t="shared" si="13"/>
        <v>10308</v>
      </c>
      <c r="L76" s="46">
        <f t="shared" si="13"/>
        <v>11006</v>
      </c>
      <c r="M76" s="46">
        <f t="shared" si="13"/>
        <v>11902</v>
      </c>
      <c r="N76" s="46">
        <f t="shared" si="13"/>
        <v>12512</v>
      </c>
      <c r="O76" s="46">
        <f t="shared" si="14"/>
        <v>13194</v>
      </c>
      <c r="P76" s="46">
        <f t="shared" si="15"/>
        <v>13755</v>
      </c>
      <c r="Q76" s="46">
        <f t="shared" si="16"/>
        <v>14182</v>
      </c>
      <c r="R76" s="107">
        <f t="shared" si="17"/>
        <v>3.1043256997455471E-2</v>
      </c>
      <c r="S76" s="107">
        <f t="shared" si="18"/>
        <v>0.28856987097946574</v>
      </c>
      <c r="T76" s="251" t="s">
        <v>346</v>
      </c>
      <c r="U76" s="252"/>
      <c r="V76" s="253"/>
    </row>
    <row r="77" spans="1:22" ht="15" customHeight="1" x14ac:dyDescent="0.2">
      <c r="A77" s="42" t="s">
        <v>8</v>
      </c>
      <c r="B77" s="46">
        <f t="shared" si="13"/>
        <v>3972</v>
      </c>
      <c r="C77" s="46">
        <f t="shared" si="13"/>
        <v>4082</v>
      </c>
      <c r="D77" s="46">
        <f t="shared" si="13"/>
        <v>4308</v>
      </c>
      <c r="E77" s="46">
        <f t="shared" si="13"/>
        <v>4705</v>
      </c>
      <c r="F77" s="46">
        <f t="shared" si="13"/>
        <v>4859</v>
      </c>
      <c r="G77" s="46">
        <f t="shared" si="13"/>
        <v>5005</v>
      </c>
      <c r="H77" s="46">
        <f t="shared" si="13"/>
        <v>5188</v>
      </c>
      <c r="I77" s="46">
        <f t="shared" si="13"/>
        <v>5601</v>
      </c>
      <c r="J77" s="46">
        <f t="shared" si="13"/>
        <v>6045</v>
      </c>
      <c r="K77" s="46">
        <f t="shared" si="13"/>
        <v>6301</v>
      </c>
      <c r="L77" s="46">
        <f t="shared" si="13"/>
        <v>6988</v>
      </c>
      <c r="M77" s="46">
        <f t="shared" si="13"/>
        <v>7808</v>
      </c>
      <c r="N77" s="46">
        <f t="shared" si="13"/>
        <v>8826</v>
      </c>
      <c r="O77" s="46">
        <f t="shared" si="14"/>
        <v>9665</v>
      </c>
      <c r="P77" s="46">
        <f t="shared" si="15"/>
        <v>10428</v>
      </c>
      <c r="Q77" s="46">
        <f t="shared" si="16"/>
        <v>11184</v>
      </c>
      <c r="R77" s="107">
        <f t="shared" si="17"/>
        <v>7.2497123130034424E-2</v>
      </c>
      <c r="S77" s="107">
        <f t="shared" si="18"/>
        <v>0.60045792787635954</v>
      </c>
      <c r="T77" s="251" t="s">
        <v>346</v>
      </c>
      <c r="U77" s="252"/>
      <c r="V77" s="253"/>
    </row>
    <row r="78" spans="1:22" ht="15" customHeight="1" x14ac:dyDescent="0.2">
      <c r="A78" s="42" t="s">
        <v>6</v>
      </c>
      <c r="B78" s="46">
        <f t="shared" si="13"/>
        <v>2126</v>
      </c>
      <c r="C78" s="46">
        <f t="shared" si="13"/>
        <v>2048</v>
      </c>
      <c r="D78" s="46">
        <f t="shared" si="13"/>
        <v>2025</v>
      </c>
      <c r="E78" s="46">
        <f t="shared" si="13"/>
        <v>2182</v>
      </c>
      <c r="F78" s="46">
        <f t="shared" si="13"/>
        <v>2262</v>
      </c>
      <c r="G78" s="46">
        <f t="shared" si="13"/>
        <v>2312</v>
      </c>
      <c r="H78" s="46">
        <f t="shared" si="13"/>
        <v>2407</v>
      </c>
      <c r="I78" s="46">
        <f t="shared" si="13"/>
        <v>2587</v>
      </c>
      <c r="J78" s="46">
        <f t="shared" si="13"/>
        <v>2802</v>
      </c>
      <c r="K78" s="46">
        <f t="shared" si="13"/>
        <v>2872</v>
      </c>
      <c r="L78" s="46">
        <f t="shared" si="13"/>
        <v>3055</v>
      </c>
      <c r="M78" s="46">
        <f t="shared" si="13"/>
        <v>3326</v>
      </c>
      <c r="N78" s="46">
        <f t="shared" si="13"/>
        <v>3569</v>
      </c>
      <c r="O78" s="46">
        <f t="shared" si="14"/>
        <v>3715</v>
      </c>
      <c r="P78" s="46">
        <f t="shared" si="15"/>
        <v>3864</v>
      </c>
      <c r="Q78" s="46">
        <f t="shared" si="16"/>
        <v>3880</v>
      </c>
      <c r="R78" s="107">
        <f t="shared" si="17"/>
        <v>4.1407867494824835E-3</v>
      </c>
      <c r="S78" s="107">
        <f t="shared" si="18"/>
        <v>0.27004909983633385</v>
      </c>
      <c r="T78" s="251" t="s">
        <v>345</v>
      </c>
      <c r="U78" s="252"/>
      <c r="V78" s="253"/>
    </row>
    <row r="79" spans="1:22" ht="15" customHeight="1" x14ac:dyDescent="0.2">
      <c r="A79" s="42" t="s">
        <v>127</v>
      </c>
      <c r="B79" s="46">
        <f t="shared" si="13"/>
        <v>3164</v>
      </c>
      <c r="C79" s="46">
        <f t="shared" si="13"/>
        <v>3284</v>
      </c>
      <c r="D79" s="46">
        <f t="shared" si="13"/>
        <v>3520</v>
      </c>
      <c r="E79" s="46">
        <f t="shared" si="13"/>
        <v>4082</v>
      </c>
      <c r="F79" s="46">
        <f t="shared" si="13"/>
        <v>4661</v>
      </c>
      <c r="G79" s="46">
        <f t="shared" si="13"/>
        <v>5161</v>
      </c>
      <c r="H79" s="46">
        <f t="shared" si="13"/>
        <v>5979</v>
      </c>
      <c r="I79" s="46">
        <f t="shared" si="13"/>
        <v>6847</v>
      </c>
      <c r="J79" s="46">
        <f t="shared" si="13"/>
        <v>8155</v>
      </c>
      <c r="K79" s="46">
        <f t="shared" si="13"/>
        <v>9535</v>
      </c>
      <c r="L79" s="46">
        <f t="shared" si="13"/>
        <v>10943</v>
      </c>
      <c r="M79" s="46">
        <f t="shared" si="13"/>
        <v>13204</v>
      </c>
      <c r="N79" s="46">
        <f t="shared" si="13"/>
        <v>14756</v>
      </c>
      <c r="O79" s="46">
        <f t="shared" si="14"/>
        <v>15726</v>
      </c>
      <c r="P79" s="46">
        <f t="shared" si="15"/>
        <v>16576</v>
      </c>
      <c r="Q79" s="46">
        <f t="shared" si="16"/>
        <v>17232</v>
      </c>
      <c r="R79" s="107">
        <f t="shared" si="17"/>
        <v>3.9575289575289663E-2</v>
      </c>
      <c r="S79" s="107">
        <f t="shared" si="18"/>
        <v>0.57470529105364165</v>
      </c>
      <c r="T79" s="251" t="s">
        <v>346</v>
      </c>
      <c r="U79" s="252"/>
      <c r="V79" s="253"/>
    </row>
    <row r="80" spans="1:22" ht="15" customHeight="1" x14ac:dyDescent="0.2">
      <c r="A80" s="42" t="s">
        <v>128</v>
      </c>
      <c r="B80" s="46">
        <f t="shared" si="13"/>
        <v>9436</v>
      </c>
      <c r="C80" s="46">
        <f t="shared" si="13"/>
        <v>9208</v>
      </c>
      <c r="D80" s="46">
        <f t="shared" si="13"/>
        <v>9173</v>
      </c>
      <c r="E80" s="46">
        <f t="shared" si="13"/>
        <v>9313</v>
      </c>
      <c r="F80" s="46">
        <f t="shared" si="13"/>
        <v>9464</v>
      </c>
      <c r="G80" s="46">
        <f t="shared" si="13"/>
        <v>9835</v>
      </c>
      <c r="H80" s="46">
        <f t="shared" si="13"/>
        <v>10198</v>
      </c>
      <c r="I80" s="46">
        <f t="shared" si="13"/>
        <v>10642</v>
      </c>
      <c r="J80" s="46">
        <f t="shared" si="13"/>
        <v>11145</v>
      </c>
      <c r="K80" s="46">
        <f t="shared" si="13"/>
        <v>11347</v>
      </c>
      <c r="L80" s="46">
        <f t="shared" si="13"/>
        <v>11603</v>
      </c>
      <c r="M80" s="46">
        <f t="shared" si="13"/>
        <v>12267</v>
      </c>
      <c r="N80" s="46">
        <f t="shared" si="13"/>
        <v>13169</v>
      </c>
      <c r="O80" s="46">
        <f t="shared" si="14"/>
        <v>14164</v>
      </c>
      <c r="P80" s="46">
        <f t="shared" si="15"/>
        <v>15212</v>
      </c>
      <c r="Q80" s="46">
        <f t="shared" si="16"/>
        <v>16318</v>
      </c>
      <c r="R80" s="107">
        <f t="shared" si="17"/>
        <v>7.2705758611622429E-2</v>
      </c>
      <c r="S80" s="107">
        <f t="shared" si="18"/>
        <v>0.40636042402826855</v>
      </c>
      <c r="T80" s="251" t="s">
        <v>346</v>
      </c>
      <c r="U80" s="252"/>
      <c r="V80" s="253"/>
    </row>
    <row r="81" spans="1:22" ht="15" customHeight="1" x14ac:dyDescent="0.2">
      <c r="A81" s="42" t="s">
        <v>9</v>
      </c>
      <c r="B81" s="46">
        <f t="shared" si="13"/>
        <v>3735</v>
      </c>
      <c r="C81" s="46">
        <f t="shared" si="13"/>
        <v>3820</v>
      </c>
      <c r="D81" s="46">
        <f t="shared" si="13"/>
        <v>3992</v>
      </c>
      <c r="E81" s="46">
        <f t="shared" si="13"/>
        <v>4212</v>
      </c>
      <c r="F81" s="46">
        <f t="shared" si="13"/>
        <v>4338</v>
      </c>
      <c r="G81" s="46">
        <f t="shared" si="13"/>
        <v>4401</v>
      </c>
      <c r="H81" s="46">
        <f t="shared" si="13"/>
        <v>4574</v>
      </c>
      <c r="I81" s="46">
        <f t="shared" si="13"/>
        <v>4808</v>
      </c>
      <c r="J81" s="46">
        <f t="shared" si="13"/>
        <v>5083</v>
      </c>
      <c r="K81" s="46">
        <f t="shared" si="13"/>
        <v>5213</v>
      </c>
      <c r="L81" s="46">
        <f t="shared" si="13"/>
        <v>5457</v>
      </c>
      <c r="M81" s="46">
        <f t="shared" si="13"/>
        <v>5787</v>
      </c>
      <c r="N81" s="46">
        <f t="shared" si="13"/>
        <v>5987</v>
      </c>
      <c r="O81" s="46">
        <f t="shared" si="14"/>
        <v>6121</v>
      </c>
      <c r="P81" s="46">
        <f t="shared" si="15"/>
        <v>6264</v>
      </c>
      <c r="Q81" s="46">
        <f t="shared" si="16"/>
        <v>6317</v>
      </c>
      <c r="R81" s="107">
        <f t="shared" si="17"/>
        <v>8.4610472541506443E-3</v>
      </c>
      <c r="S81" s="107">
        <f t="shared" si="18"/>
        <v>0.15759574857980585</v>
      </c>
      <c r="T81" s="251" t="s">
        <v>346</v>
      </c>
      <c r="U81" s="252"/>
      <c r="V81" s="253"/>
    </row>
    <row r="82" spans="1:22" ht="15" customHeight="1" x14ac:dyDescent="0.2">
      <c r="A82" s="42" t="s">
        <v>129</v>
      </c>
      <c r="B82" s="46">
        <f t="shared" si="13"/>
        <v>82</v>
      </c>
      <c r="C82" s="46">
        <f t="shared" si="13"/>
        <v>87</v>
      </c>
      <c r="D82" s="46">
        <f t="shared" si="13"/>
        <v>75</v>
      </c>
      <c r="E82" s="46">
        <f t="shared" si="13"/>
        <v>101</v>
      </c>
      <c r="F82" s="46">
        <f t="shared" si="13"/>
        <v>115</v>
      </c>
      <c r="G82" s="46">
        <f t="shared" si="13"/>
        <v>128</v>
      </c>
      <c r="H82" s="46">
        <f t="shared" si="13"/>
        <v>143</v>
      </c>
      <c r="I82" s="46">
        <f t="shared" si="13"/>
        <v>178</v>
      </c>
      <c r="J82" s="46">
        <f t="shared" si="13"/>
        <v>202</v>
      </c>
      <c r="K82" s="46">
        <f t="shared" si="13"/>
        <v>208</v>
      </c>
      <c r="L82" s="46">
        <f t="shared" si="13"/>
        <v>224</v>
      </c>
      <c r="M82" s="46">
        <f t="shared" si="13"/>
        <v>233</v>
      </c>
      <c r="N82" s="46">
        <f t="shared" si="13"/>
        <v>240</v>
      </c>
      <c r="O82" s="46">
        <f t="shared" si="14"/>
        <v>234</v>
      </c>
      <c r="P82" s="46">
        <f t="shared" si="15"/>
        <v>244</v>
      </c>
      <c r="Q82" s="46">
        <f t="shared" si="16"/>
        <v>237</v>
      </c>
      <c r="R82" s="107">
        <f t="shared" si="17"/>
        <v>-2.8688524590163911E-2</v>
      </c>
      <c r="S82" s="107">
        <f t="shared" si="18"/>
        <v>5.8035714285714191E-2</v>
      </c>
      <c r="T82" s="251" t="s">
        <v>345</v>
      </c>
      <c r="U82" s="252"/>
      <c r="V82" s="253"/>
    </row>
    <row r="83" spans="1:22" ht="20.25" customHeight="1" x14ac:dyDescent="0.2">
      <c r="A83" s="219" t="s">
        <v>37</v>
      </c>
      <c r="B83" s="46">
        <f t="shared" si="13"/>
        <v>263590</v>
      </c>
      <c r="C83" s="46">
        <f t="shared" si="13"/>
        <v>266336</v>
      </c>
      <c r="D83" s="46">
        <f t="shared" si="13"/>
        <v>272321</v>
      </c>
      <c r="E83" s="46">
        <f t="shared" si="13"/>
        <v>284949</v>
      </c>
      <c r="F83" s="46">
        <f t="shared" si="13"/>
        <v>294413</v>
      </c>
      <c r="G83" s="46">
        <f t="shared" si="13"/>
        <v>304534</v>
      </c>
      <c r="H83" s="46">
        <f t="shared" si="13"/>
        <v>322024</v>
      </c>
      <c r="I83" s="46">
        <f t="shared" si="13"/>
        <v>340613</v>
      </c>
      <c r="J83" s="46">
        <f t="shared" si="13"/>
        <v>366783</v>
      </c>
      <c r="K83" s="46">
        <f t="shared" si="13"/>
        <v>384785</v>
      </c>
      <c r="L83" s="46">
        <f t="shared" si="13"/>
        <v>407504</v>
      </c>
      <c r="M83" s="46">
        <f t="shared" si="13"/>
        <v>438166</v>
      </c>
      <c r="N83" s="46">
        <f t="shared" si="13"/>
        <v>468497</v>
      </c>
      <c r="O83" s="46">
        <f t="shared" si="14"/>
        <v>493781</v>
      </c>
      <c r="P83" s="46">
        <f t="shared" si="15"/>
        <v>517462</v>
      </c>
      <c r="Q83" s="46">
        <f t="shared" si="16"/>
        <v>533867</v>
      </c>
      <c r="R83" s="107">
        <f t="shared" si="17"/>
        <v>3.1702811027669586E-2</v>
      </c>
      <c r="S83" s="107">
        <f t="shared" si="18"/>
        <v>0.31009020770348261</v>
      </c>
      <c r="T83" s="254"/>
      <c r="V83" s="253"/>
    </row>
    <row r="84" spans="1:22" x14ac:dyDescent="0.2">
      <c r="S84" s="252"/>
      <c r="U84" s="148"/>
      <c r="V84" s="253"/>
    </row>
    <row r="85" spans="1:22" x14ac:dyDescent="0.2">
      <c r="C85" s="43">
        <v>20011</v>
      </c>
      <c r="D85" s="43">
        <v>20021</v>
      </c>
      <c r="E85" s="43">
        <v>20031</v>
      </c>
      <c r="F85" s="43">
        <v>20041</v>
      </c>
      <c r="G85" s="43">
        <v>20051</v>
      </c>
      <c r="H85" s="43">
        <v>20061</v>
      </c>
      <c r="I85" s="43">
        <v>20071</v>
      </c>
      <c r="J85" s="43">
        <v>20081</v>
      </c>
      <c r="K85" s="43">
        <v>20091</v>
      </c>
      <c r="L85" s="43">
        <v>20101</v>
      </c>
      <c r="M85" s="43">
        <v>20111</v>
      </c>
      <c r="N85" s="43">
        <v>20121</v>
      </c>
      <c r="O85" s="43">
        <v>20131</v>
      </c>
      <c r="P85" s="43">
        <v>20141</v>
      </c>
      <c r="Q85" s="43">
        <v>20151</v>
      </c>
      <c r="R85" s="43">
        <v>20161</v>
      </c>
    </row>
    <row r="86" spans="1:22" x14ac:dyDescent="0.2">
      <c r="C86" s="43" t="s">
        <v>438</v>
      </c>
      <c r="D86" s="43" t="s">
        <v>438</v>
      </c>
      <c r="E86" s="43" t="s">
        <v>438</v>
      </c>
      <c r="F86" s="43" t="s">
        <v>438</v>
      </c>
      <c r="G86" s="43" t="s">
        <v>438</v>
      </c>
      <c r="H86" s="43" t="s">
        <v>438</v>
      </c>
      <c r="I86" s="43" t="s">
        <v>438</v>
      </c>
      <c r="J86" s="43" t="s">
        <v>438</v>
      </c>
      <c r="K86" s="43" t="s">
        <v>438</v>
      </c>
      <c r="L86" s="43" t="s">
        <v>438</v>
      </c>
      <c r="M86" s="43" t="s">
        <v>438</v>
      </c>
      <c r="N86" s="43" t="s">
        <v>438</v>
      </c>
      <c r="O86" s="43" t="s">
        <v>438</v>
      </c>
      <c r="P86" s="43" t="s">
        <v>438</v>
      </c>
      <c r="Q86" s="43" t="s">
        <v>438</v>
      </c>
      <c r="R86" s="43" t="s">
        <v>438</v>
      </c>
    </row>
    <row r="87" spans="1:22" x14ac:dyDescent="0.2">
      <c r="C87" s="43" t="s">
        <v>39</v>
      </c>
      <c r="D87" s="43" t="s">
        <v>39</v>
      </c>
      <c r="E87" s="43" t="s">
        <v>39</v>
      </c>
      <c r="F87" s="43" t="s">
        <v>39</v>
      </c>
      <c r="G87" s="43" t="s">
        <v>39</v>
      </c>
      <c r="H87" s="43" t="s">
        <v>39</v>
      </c>
      <c r="I87" s="43" t="s">
        <v>39</v>
      </c>
      <c r="J87" s="43" t="s">
        <v>39</v>
      </c>
      <c r="K87" s="43" t="s">
        <v>39</v>
      </c>
      <c r="L87" s="43" t="s">
        <v>39</v>
      </c>
      <c r="M87" s="43" t="s">
        <v>39</v>
      </c>
      <c r="N87" s="43" t="s">
        <v>39</v>
      </c>
      <c r="O87" s="43" t="s">
        <v>39</v>
      </c>
      <c r="P87" s="43" t="s">
        <v>39</v>
      </c>
      <c r="Q87" s="43" t="s">
        <v>39</v>
      </c>
      <c r="R87" s="43" t="s">
        <v>39</v>
      </c>
    </row>
    <row r="88" spans="1:22" x14ac:dyDescent="0.2">
      <c r="A88" s="43" t="s">
        <v>439</v>
      </c>
      <c r="B88" s="43" t="s">
        <v>64</v>
      </c>
      <c r="C88" s="43">
        <v>397</v>
      </c>
      <c r="D88" s="43">
        <v>385</v>
      </c>
      <c r="E88" s="43">
        <v>396</v>
      </c>
      <c r="F88" s="43">
        <v>441</v>
      </c>
      <c r="G88" s="43">
        <v>491</v>
      </c>
      <c r="H88" s="43">
        <v>517</v>
      </c>
      <c r="I88" s="43">
        <v>555</v>
      </c>
      <c r="J88" s="43">
        <v>588</v>
      </c>
      <c r="K88" s="43">
        <v>640</v>
      </c>
      <c r="L88" s="43">
        <v>628</v>
      </c>
      <c r="M88" s="43">
        <v>670</v>
      </c>
      <c r="N88" s="43">
        <v>721</v>
      </c>
      <c r="O88" s="43">
        <v>774</v>
      </c>
      <c r="P88" s="43">
        <v>781</v>
      </c>
      <c r="Q88" s="43">
        <v>787</v>
      </c>
      <c r="R88" s="43">
        <v>776</v>
      </c>
    </row>
    <row r="89" spans="1:22" x14ac:dyDescent="0.2">
      <c r="B89" s="43" t="s">
        <v>65</v>
      </c>
      <c r="C89" s="43">
        <v>370</v>
      </c>
      <c r="D89" s="43">
        <v>355</v>
      </c>
      <c r="E89" s="43">
        <v>345</v>
      </c>
      <c r="F89" s="43">
        <v>389</v>
      </c>
      <c r="G89" s="43">
        <v>390</v>
      </c>
      <c r="H89" s="43">
        <v>402</v>
      </c>
      <c r="I89" s="43">
        <v>437</v>
      </c>
      <c r="J89" s="43">
        <v>430</v>
      </c>
      <c r="K89" s="43">
        <v>461</v>
      </c>
      <c r="L89" s="43">
        <v>498</v>
      </c>
      <c r="M89" s="43">
        <v>569</v>
      </c>
      <c r="N89" s="43">
        <v>627</v>
      </c>
      <c r="O89" s="43">
        <v>669</v>
      </c>
      <c r="P89" s="43">
        <v>701</v>
      </c>
      <c r="Q89" s="43">
        <v>690</v>
      </c>
      <c r="R89" s="43">
        <v>683</v>
      </c>
    </row>
    <row r="90" spans="1:22" x14ac:dyDescent="0.2">
      <c r="B90" s="43" t="s">
        <v>0</v>
      </c>
      <c r="C90" s="43">
        <v>5024</v>
      </c>
      <c r="D90" s="43">
        <v>4978</v>
      </c>
      <c r="E90" s="43">
        <v>5151</v>
      </c>
      <c r="F90" s="43">
        <v>5339</v>
      </c>
      <c r="G90" s="43">
        <v>5555</v>
      </c>
      <c r="H90" s="43">
        <v>5809</v>
      </c>
      <c r="I90" s="43">
        <v>6159</v>
      </c>
      <c r="J90" s="43">
        <v>6656</v>
      </c>
      <c r="K90" s="43">
        <v>7153</v>
      </c>
      <c r="L90" s="43">
        <v>7424</v>
      </c>
      <c r="M90" s="43">
        <v>7853</v>
      </c>
      <c r="N90" s="43">
        <v>8374</v>
      </c>
      <c r="O90" s="43">
        <v>9040</v>
      </c>
      <c r="P90" s="43">
        <v>9551</v>
      </c>
      <c r="Q90" s="43">
        <v>10059</v>
      </c>
      <c r="R90" s="43">
        <v>10238</v>
      </c>
    </row>
    <row r="91" spans="1:22" x14ac:dyDescent="0.2">
      <c r="B91" s="43" t="s">
        <v>66</v>
      </c>
      <c r="C91" s="43">
        <v>5311</v>
      </c>
      <c r="D91" s="43">
        <v>5476</v>
      </c>
      <c r="E91" s="43">
        <v>5544</v>
      </c>
      <c r="F91" s="43">
        <v>5752</v>
      </c>
      <c r="G91" s="43">
        <v>5754</v>
      </c>
      <c r="H91" s="43">
        <v>5890</v>
      </c>
      <c r="I91" s="43">
        <v>6312</v>
      </c>
      <c r="J91" s="43">
        <v>6613</v>
      </c>
      <c r="K91" s="43">
        <v>7151</v>
      </c>
      <c r="L91" s="43">
        <v>7727</v>
      </c>
      <c r="M91" s="43">
        <v>8402</v>
      </c>
      <c r="N91" s="43">
        <v>9057</v>
      </c>
      <c r="O91" s="43">
        <v>9527</v>
      </c>
      <c r="P91" s="43">
        <v>9867</v>
      </c>
      <c r="Q91" s="43">
        <v>10308</v>
      </c>
      <c r="R91" s="43">
        <v>10665</v>
      </c>
    </row>
    <row r="92" spans="1:22" x14ac:dyDescent="0.2">
      <c r="B92" s="43" t="s">
        <v>67</v>
      </c>
      <c r="C92" s="43">
        <v>1016</v>
      </c>
      <c r="D92" s="43">
        <v>1110</v>
      </c>
      <c r="E92" s="43">
        <v>1190</v>
      </c>
      <c r="F92" s="43">
        <v>1275</v>
      </c>
      <c r="G92" s="43">
        <v>1356</v>
      </c>
      <c r="H92" s="43">
        <v>1476</v>
      </c>
      <c r="I92" s="43">
        <v>1587</v>
      </c>
      <c r="J92" s="43">
        <v>1756</v>
      </c>
      <c r="K92" s="43">
        <v>1913</v>
      </c>
      <c r="L92" s="43">
        <v>2291</v>
      </c>
      <c r="M92" s="43">
        <v>2830</v>
      </c>
      <c r="N92" s="43">
        <v>2869</v>
      </c>
      <c r="O92" s="43">
        <v>2541</v>
      </c>
      <c r="P92" s="43">
        <v>2744</v>
      </c>
      <c r="Q92" s="43">
        <v>2833</v>
      </c>
      <c r="R92" s="43">
        <v>2879</v>
      </c>
    </row>
    <row r="93" spans="1:22" x14ac:dyDescent="0.2">
      <c r="B93" s="43" t="s">
        <v>68</v>
      </c>
      <c r="C93" s="43">
        <v>1189</v>
      </c>
      <c r="D93" s="43">
        <v>1139</v>
      </c>
      <c r="E93" s="43">
        <v>1154</v>
      </c>
      <c r="F93" s="43">
        <v>1268</v>
      </c>
      <c r="G93" s="43">
        <v>1336</v>
      </c>
      <c r="H93" s="43">
        <v>1422</v>
      </c>
      <c r="I93" s="43">
        <v>1564</v>
      </c>
      <c r="J93" s="43">
        <v>1650</v>
      </c>
      <c r="K93" s="43">
        <v>1760</v>
      </c>
      <c r="L93" s="43">
        <v>1875</v>
      </c>
      <c r="M93" s="43">
        <v>2051</v>
      </c>
      <c r="N93" s="43">
        <v>2248</v>
      </c>
      <c r="O93" s="43">
        <v>2406</v>
      </c>
      <c r="P93" s="43">
        <v>2541</v>
      </c>
      <c r="Q93" s="43">
        <v>2715</v>
      </c>
      <c r="R93" s="43">
        <v>2850</v>
      </c>
    </row>
    <row r="94" spans="1:22" x14ac:dyDescent="0.2">
      <c r="B94" s="43" t="s">
        <v>69</v>
      </c>
      <c r="C94" s="43">
        <v>4647</v>
      </c>
      <c r="D94" s="43">
        <v>4589</v>
      </c>
      <c r="E94" s="43">
        <v>4501</v>
      </c>
      <c r="F94" s="43">
        <v>4534</v>
      </c>
      <c r="G94" s="43">
        <v>4643</v>
      </c>
      <c r="H94" s="43">
        <v>4759</v>
      </c>
      <c r="I94" s="43">
        <v>4805</v>
      </c>
      <c r="J94" s="43">
        <v>5023</v>
      </c>
      <c r="K94" s="43">
        <v>5388</v>
      </c>
      <c r="L94" s="43">
        <v>5604</v>
      </c>
      <c r="M94" s="43">
        <v>5831</v>
      </c>
      <c r="N94" s="43">
        <v>6175</v>
      </c>
      <c r="O94" s="43">
        <v>6618</v>
      </c>
      <c r="P94" s="43">
        <v>6886</v>
      </c>
      <c r="Q94" s="43">
        <v>7220</v>
      </c>
      <c r="R94" s="43">
        <v>7412</v>
      </c>
    </row>
    <row r="95" spans="1:22" x14ac:dyDescent="0.2">
      <c r="B95" s="43" t="s">
        <v>70</v>
      </c>
      <c r="C95" s="43">
        <v>566</v>
      </c>
      <c r="D95" s="43">
        <v>588</v>
      </c>
      <c r="E95" s="43">
        <v>597</v>
      </c>
      <c r="F95" s="43">
        <v>591</v>
      </c>
      <c r="G95" s="43">
        <v>637</v>
      </c>
      <c r="H95" s="43">
        <v>682</v>
      </c>
      <c r="I95" s="43">
        <v>713</v>
      </c>
      <c r="J95" s="43">
        <v>746</v>
      </c>
      <c r="K95" s="43">
        <v>818</v>
      </c>
      <c r="L95" s="43">
        <v>835</v>
      </c>
      <c r="M95" s="43">
        <v>901</v>
      </c>
      <c r="N95" s="43">
        <v>979</v>
      </c>
      <c r="O95" s="43">
        <v>993</v>
      </c>
      <c r="P95" s="43">
        <v>1027</v>
      </c>
      <c r="Q95" s="43">
        <v>1034</v>
      </c>
      <c r="R95" s="43">
        <v>1019</v>
      </c>
    </row>
    <row r="96" spans="1:22" x14ac:dyDescent="0.2">
      <c r="B96" s="43" t="s">
        <v>71</v>
      </c>
      <c r="C96" s="43">
        <v>12640</v>
      </c>
      <c r="D96" s="43">
        <v>12470</v>
      </c>
      <c r="E96" s="43">
        <v>12283</v>
      </c>
      <c r="F96" s="43">
        <v>12214</v>
      </c>
      <c r="G96" s="43">
        <v>12164</v>
      </c>
      <c r="H96" s="43">
        <v>12244</v>
      </c>
      <c r="I96" s="43">
        <v>12739</v>
      </c>
      <c r="J96" s="43">
        <v>13113</v>
      </c>
      <c r="K96" s="43">
        <v>14094</v>
      </c>
      <c r="L96" s="43">
        <v>14656</v>
      </c>
      <c r="M96" s="43">
        <v>15205</v>
      </c>
      <c r="N96" s="43">
        <v>16142</v>
      </c>
      <c r="O96" s="43">
        <v>16874</v>
      </c>
      <c r="P96" s="43">
        <v>17416</v>
      </c>
      <c r="Q96" s="43">
        <v>18145</v>
      </c>
      <c r="R96" s="43">
        <v>18845</v>
      </c>
    </row>
    <row r="97" spans="2:18" x14ac:dyDescent="0.2">
      <c r="B97" s="43" t="s">
        <v>72</v>
      </c>
      <c r="C97" s="43">
        <v>5359</v>
      </c>
      <c r="D97" s="43">
        <v>5617</v>
      </c>
      <c r="E97" s="43">
        <v>5863</v>
      </c>
      <c r="F97" s="43">
        <v>6150</v>
      </c>
      <c r="G97" s="43">
        <v>6585</v>
      </c>
      <c r="H97" s="43">
        <v>6859</v>
      </c>
      <c r="I97" s="43">
        <v>7505</v>
      </c>
      <c r="J97" s="43">
        <v>8184</v>
      </c>
      <c r="K97" s="43">
        <v>8910</v>
      </c>
      <c r="L97" s="43">
        <v>9773</v>
      </c>
      <c r="M97" s="43">
        <v>10825</v>
      </c>
      <c r="N97" s="43">
        <v>11832</v>
      </c>
      <c r="O97" s="43">
        <v>12710</v>
      </c>
      <c r="P97" s="43">
        <v>13320</v>
      </c>
      <c r="Q97" s="43">
        <v>13862</v>
      </c>
      <c r="R97" s="43">
        <v>14129</v>
      </c>
    </row>
    <row r="98" spans="2:18" x14ac:dyDescent="0.2">
      <c r="B98" s="43" t="s">
        <v>73</v>
      </c>
      <c r="C98" s="43">
        <v>62</v>
      </c>
      <c r="D98" s="43">
        <v>61</v>
      </c>
      <c r="E98" s="43">
        <v>55</v>
      </c>
      <c r="F98" s="43">
        <v>66</v>
      </c>
      <c r="G98" s="43">
        <v>70</v>
      </c>
      <c r="H98" s="43">
        <v>68</v>
      </c>
      <c r="I98" s="43">
        <v>72</v>
      </c>
      <c r="J98" s="43">
        <v>81</v>
      </c>
      <c r="K98" s="43">
        <v>115</v>
      </c>
      <c r="L98" s="43">
        <v>106</v>
      </c>
      <c r="M98" s="43">
        <v>123</v>
      </c>
      <c r="N98" s="43">
        <v>140</v>
      </c>
      <c r="O98" s="43">
        <v>151</v>
      </c>
      <c r="P98" s="43">
        <v>153</v>
      </c>
      <c r="Q98" s="43">
        <v>154</v>
      </c>
      <c r="R98" s="43">
        <v>149</v>
      </c>
    </row>
    <row r="99" spans="2:18" x14ac:dyDescent="0.2">
      <c r="B99" s="43" t="s">
        <v>74</v>
      </c>
      <c r="C99" s="43">
        <v>1239</v>
      </c>
      <c r="D99" s="43">
        <v>1248</v>
      </c>
      <c r="E99" s="43">
        <v>1300</v>
      </c>
      <c r="F99" s="43">
        <v>1401</v>
      </c>
      <c r="G99" s="43">
        <v>1431</v>
      </c>
      <c r="H99" s="43">
        <v>1490</v>
      </c>
      <c r="I99" s="43">
        <v>1612</v>
      </c>
      <c r="J99" s="43">
        <v>1749</v>
      </c>
      <c r="K99" s="43">
        <v>1946</v>
      </c>
      <c r="L99" s="43">
        <v>2021</v>
      </c>
      <c r="M99" s="43">
        <v>2063</v>
      </c>
      <c r="N99" s="43">
        <v>2115</v>
      </c>
      <c r="O99" s="43">
        <v>2173</v>
      </c>
      <c r="P99" s="43">
        <v>2168</v>
      </c>
      <c r="Q99" s="43">
        <v>2167</v>
      </c>
      <c r="R99" s="43">
        <v>2151</v>
      </c>
    </row>
    <row r="100" spans="2:18" x14ac:dyDescent="0.2">
      <c r="B100" s="43" t="s">
        <v>75</v>
      </c>
      <c r="C100" s="43">
        <v>1370</v>
      </c>
      <c r="D100" s="43">
        <v>1463</v>
      </c>
      <c r="E100" s="43">
        <v>1554</v>
      </c>
      <c r="F100" s="43">
        <v>1810</v>
      </c>
      <c r="G100" s="43">
        <v>2018</v>
      </c>
      <c r="H100" s="43">
        <v>2138</v>
      </c>
      <c r="I100" s="43">
        <v>2405</v>
      </c>
      <c r="J100" s="43">
        <v>2720</v>
      </c>
      <c r="K100" s="43">
        <v>3203</v>
      </c>
      <c r="L100" s="43">
        <v>3677</v>
      </c>
      <c r="M100" s="43">
        <v>4127</v>
      </c>
      <c r="N100" s="43">
        <v>4747</v>
      </c>
      <c r="O100" s="43">
        <v>5398</v>
      </c>
      <c r="P100" s="43">
        <v>5834</v>
      </c>
      <c r="Q100" s="43">
        <v>6157</v>
      </c>
      <c r="R100" s="43">
        <v>6449</v>
      </c>
    </row>
    <row r="101" spans="2:18" x14ac:dyDescent="0.2">
      <c r="B101" s="43" t="s">
        <v>76</v>
      </c>
      <c r="C101" s="43">
        <v>5915</v>
      </c>
      <c r="D101" s="43">
        <v>6177</v>
      </c>
      <c r="E101" s="43">
        <v>6476</v>
      </c>
      <c r="F101" s="43">
        <v>7222</v>
      </c>
      <c r="G101" s="43">
        <v>7720</v>
      </c>
      <c r="H101" s="43">
        <v>8201</v>
      </c>
      <c r="I101" s="43">
        <v>8925</v>
      </c>
      <c r="J101" s="43">
        <v>9581</v>
      </c>
      <c r="K101" s="43">
        <v>10157</v>
      </c>
      <c r="L101" s="43">
        <v>10720</v>
      </c>
      <c r="M101" s="43">
        <v>11645</v>
      </c>
      <c r="N101" s="43">
        <v>12610</v>
      </c>
      <c r="O101" s="43">
        <v>13523</v>
      </c>
      <c r="P101" s="43">
        <v>14434</v>
      </c>
      <c r="Q101" s="43">
        <v>15490</v>
      </c>
      <c r="R101" s="43">
        <v>16369</v>
      </c>
    </row>
    <row r="102" spans="2:18" x14ac:dyDescent="0.2">
      <c r="B102" s="43" t="s">
        <v>77</v>
      </c>
      <c r="C102" s="43">
        <v>347</v>
      </c>
      <c r="D102" s="43">
        <v>356</v>
      </c>
      <c r="E102" s="43">
        <v>357</v>
      </c>
      <c r="F102" s="43">
        <v>403</v>
      </c>
      <c r="G102" s="43">
        <v>435</v>
      </c>
      <c r="H102" s="43">
        <v>446</v>
      </c>
      <c r="I102" s="43">
        <v>464</v>
      </c>
      <c r="J102" s="43">
        <v>478</v>
      </c>
      <c r="K102" s="43">
        <v>520</v>
      </c>
      <c r="L102" s="43">
        <v>577</v>
      </c>
      <c r="M102" s="43">
        <v>615</v>
      </c>
      <c r="N102" s="43">
        <v>659</v>
      </c>
      <c r="O102" s="43">
        <v>713</v>
      </c>
      <c r="P102" s="43">
        <v>716</v>
      </c>
      <c r="Q102" s="43">
        <v>747</v>
      </c>
      <c r="R102" s="43">
        <v>763</v>
      </c>
    </row>
    <row r="103" spans="2:18" x14ac:dyDescent="0.2">
      <c r="B103" s="43" t="s">
        <v>78</v>
      </c>
      <c r="C103" s="43">
        <v>595</v>
      </c>
      <c r="D103" s="43">
        <v>602</v>
      </c>
      <c r="E103" s="43">
        <v>657</v>
      </c>
      <c r="F103" s="43">
        <v>703</v>
      </c>
      <c r="G103" s="43">
        <v>736</v>
      </c>
      <c r="H103" s="43">
        <v>758</v>
      </c>
      <c r="I103" s="43">
        <v>823</v>
      </c>
      <c r="J103" s="43">
        <v>864</v>
      </c>
      <c r="K103" s="43">
        <v>953</v>
      </c>
      <c r="L103" s="43">
        <v>1028</v>
      </c>
      <c r="M103" s="43">
        <v>1067</v>
      </c>
      <c r="N103" s="43">
        <v>1079</v>
      </c>
      <c r="O103" s="43">
        <v>1165</v>
      </c>
      <c r="P103" s="43">
        <v>1183</v>
      </c>
      <c r="Q103" s="43">
        <v>1226</v>
      </c>
      <c r="R103" s="43">
        <v>1245</v>
      </c>
    </row>
    <row r="104" spans="2:18" x14ac:dyDescent="0.2">
      <c r="B104" s="43" t="s">
        <v>79</v>
      </c>
      <c r="C104" s="43">
        <v>277</v>
      </c>
      <c r="D104" s="43">
        <v>298</v>
      </c>
      <c r="E104" s="43">
        <v>326</v>
      </c>
      <c r="F104" s="43">
        <v>343</v>
      </c>
      <c r="G104" s="43">
        <v>364</v>
      </c>
      <c r="H104" s="43">
        <v>464</v>
      </c>
      <c r="I104" s="43">
        <v>488</v>
      </c>
      <c r="J104" s="43">
        <v>488</v>
      </c>
      <c r="K104" s="43">
        <v>548</v>
      </c>
      <c r="L104" s="43">
        <v>607</v>
      </c>
      <c r="M104" s="43">
        <v>626</v>
      </c>
      <c r="N104" s="43">
        <v>639</v>
      </c>
      <c r="O104" s="43">
        <v>664</v>
      </c>
      <c r="P104" s="43">
        <v>653</v>
      </c>
      <c r="Q104" s="43">
        <v>645</v>
      </c>
      <c r="R104" s="43">
        <v>652</v>
      </c>
    </row>
    <row r="105" spans="2:18" x14ac:dyDescent="0.2">
      <c r="B105" s="43" t="s">
        <v>80</v>
      </c>
      <c r="C105" s="43">
        <v>11093</v>
      </c>
      <c r="D105" s="43">
        <v>11149</v>
      </c>
      <c r="E105" s="43">
        <v>11325</v>
      </c>
      <c r="F105" s="43">
        <v>11360</v>
      </c>
      <c r="G105" s="43">
        <v>11481</v>
      </c>
      <c r="H105" s="43">
        <v>11647</v>
      </c>
      <c r="I105" s="43">
        <v>12070</v>
      </c>
      <c r="J105" s="43">
        <v>12564</v>
      </c>
      <c r="K105" s="43">
        <v>13199</v>
      </c>
      <c r="L105" s="43">
        <v>13428</v>
      </c>
      <c r="M105" s="43">
        <v>13946</v>
      </c>
      <c r="N105" s="43">
        <v>14864</v>
      </c>
      <c r="O105" s="43">
        <v>15753</v>
      </c>
      <c r="P105" s="43">
        <v>16388</v>
      </c>
      <c r="Q105" s="43">
        <v>16891</v>
      </c>
      <c r="R105" s="43">
        <v>17459</v>
      </c>
    </row>
    <row r="106" spans="2:18" x14ac:dyDescent="0.2">
      <c r="B106" s="43" t="s">
        <v>81</v>
      </c>
      <c r="C106" s="43">
        <v>1538</v>
      </c>
      <c r="D106" s="43">
        <v>1483</v>
      </c>
      <c r="E106" s="43">
        <v>1521</v>
      </c>
      <c r="F106" s="43">
        <v>1681</v>
      </c>
      <c r="G106" s="43">
        <v>1729</v>
      </c>
      <c r="H106" s="43">
        <v>1856</v>
      </c>
      <c r="I106" s="43">
        <v>1957</v>
      </c>
      <c r="J106" s="43">
        <v>2038</v>
      </c>
      <c r="K106" s="43">
        <v>2254</v>
      </c>
      <c r="L106" s="43">
        <v>2343</v>
      </c>
      <c r="M106" s="43">
        <v>2401</v>
      </c>
      <c r="N106" s="43">
        <v>2490</v>
      </c>
      <c r="O106" s="43">
        <v>2607</v>
      </c>
      <c r="P106" s="43">
        <v>2798</v>
      </c>
      <c r="Q106" s="43">
        <v>2929</v>
      </c>
      <c r="R106" s="43">
        <v>2867</v>
      </c>
    </row>
    <row r="107" spans="2:18" x14ac:dyDescent="0.2">
      <c r="B107" s="43" t="s">
        <v>10</v>
      </c>
      <c r="C107" s="43">
        <v>5790</v>
      </c>
      <c r="D107" s="43">
        <v>5925</v>
      </c>
      <c r="E107" s="43">
        <v>6042</v>
      </c>
      <c r="F107" s="43">
        <v>6319</v>
      </c>
      <c r="G107" s="43">
        <v>6745</v>
      </c>
      <c r="H107" s="43">
        <v>7249</v>
      </c>
      <c r="I107" s="43">
        <v>7819</v>
      </c>
      <c r="J107" s="43">
        <v>8802</v>
      </c>
      <c r="K107" s="43">
        <v>9494</v>
      </c>
      <c r="L107" s="43">
        <v>10021</v>
      </c>
      <c r="M107" s="43">
        <v>10426</v>
      </c>
      <c r="N107" s="43">
        <v>11153</v>
      </c>
      <c r="O107" s="43">
        <v>11758</v>
      </c>
      <c r="P107" s="43">
        <v>12374</v>
      </c>
      <c r="Q107" s="43">
        <v>12736</v>
      </c>
      <c r="R107" s="43">
        <v>12875</v>
      </c>
    </row>
    <row r="108" spans="2:18" x14ac:dyDescent="0.2">
      <c r="B108" s="43" t="s">
        <v>82</v>
      </c>
      <c r="C108" s="43">
        <v>284</v>
      </c>
      <c r="D108" s="43">
        <v>281</v>
      </c>
      <c r="E108" s="43">
        <v>289</v>
      </c>
      <c r="F108" s="43">
        <v>296</v>
      </c>
      <c r="G108" s="43">
        <v>292</v>
      </c>
      <c r="H108" s="43">
        <v>336</v>
      </c>
      <c r="I108" s="43">
        <v>359</v>
      </c>
      <c r="J108" s="43">
        <v>397</v>
      </c>
      <c r="K108" s="43">
        <v>414</v>
      </c>
      <c r="L108" s="43">
        <v>424</v>
      </c>
      <c r="M108" s="43">
        <v>456</v>
      </c>
      <c r="N108" s="43">
        <v>491</v>
      </c>
      <c r="O108" s="43">
        <v>531</v>
      </c>
      <c r="P108" s="43">
        <v>507</v>
      </c>
      <c r="Q108" s="43">
        <v>491</v>
      </c>
      <c r="R108" s="43">
        <v>490</v>
      </c>
    </row>
    <row r="109" spans="2:18" x14ac:dyDescent="0.2">
      <c r="B109" s="43" t="s">
        <v>83</v>
      </c>
      <c r="C109" s="43">
        <v>11905</v>
      </c>
      <c r="D109" s="43">
        <v>11880</v>
      </c>
      <c r="E109" s="43">
        <v>11866</v>
      </c>
      <c r="F109" s="43">
        <v>12118</v>
      </c>
      <c r="G109" s="43">
        <v>12256</v>
      </c>
      <c r="H109" s="43">
        <v>12411</v>
      </c>
      <c r="I109" s="43">
        <v>13078</v>
      </c>
      <c r="J109" s="43">
        <v>13618</v>
      </c>
      <c r="K109" s="43">
        <v>14440</v>
      </c>
      <c r="L109" s="43">
        <v>15249</v>
      </c>
      <c r="M109" s="43">
        <v>16034</v>
      </c>
      <c r="N109" s="43">
        <v>16763</v>
      </c>
      <c r="O109" s="43">
        <v>17804</v>
      </c>
      <c r="P109" s="43">
        <v>18531</v>
      </c>
      <c r="Q109" s="43">
        <v>19022</v>
      </c>
      <c r="R109" s="43">
        <v>19454</v>
      </c>
    </row>
    <row r="110" spans="2:18" x14ac:dyDescent="0.2">
      <c r="B110" s="43" t="s">
        <v>84</v>
      </c>
      <c r="C110" s="43">
        <v>706</v>
      </c>
      <c r="D110" s="43">
        <v>667</v>
      </c>
      <c r="E110" s="43">
        <v>703</v>
      </c>
      <c r="F110" s="43">
        <v>748</v>
      </c>
      <c r="G110" s="43">
        <v>711</v>
      </c>
      <c r="H110" s="43">
        <v>787</v>
      </c>
      <c r="I110" s="43">
        <v>815</v>
      </c>
      <c r="J110" s="43">
        <v>859</v>
      </c>
      <c r="K110" s="43">
        <v>898</v>
      </c>
      <c r="L110" s="43">
        <v>933</v>
      </c>
      <c r="M110" s="43">
        <v>1021</v>
      </c>
      <c r="N110" s="43">
        <v>1061</v>
      </c>
      <c r="O110" s="43">
        <v>1101</v>
      </c>
      <c r="P110" s="43">
        <v>1157</v>
      </c>
      <c r="Q110" s="43">
        <v>1184</v>
      </c>
      <c r="R110" s="43">
        <v>1163</v>
      </c>
    </row>
    <row r="111" spans="2:18" x14ac:dyDescent="0.2">
      <c r="B111" s="43" t="s">
        <v>85</v>
      </c>
      <c r="C111" s="43">
        <v>131</v>
      </c>
      <c r="D111" s="43">
        <v>132</v>
      </c>
      <c r="E111" s="43">
        <v>141</v>
      </c>
      <c r="F111" s="43">
        <v>160</v>
      </c>
      <c r="G111" s="43">
        <v>176</v>
      </c>
      <c r="H111" s="43">
        <v>198</v>
      </c>
      <c r="I111" s="43">
        <v>219</v>
      </c>
      <c r="J111" s="43">
        <v>243</v>
      </c>
      <c r="K111" s="43">
        <v>278</v>
      </c>
      <c r="L111" s="43">
        <v>283</v>
      </c>
      <c r="M111" s="43">
        <v>298</v>
      </c>
      <c r="N111" s="43">
        <v>311</v>
      </c>
      <c r="O111" s="43">
        <v>329</v>
      </c>
      <c r="P111" s="43">
        <v>372</v>
      </c>
      <c r="Q111" s="43">
        <v>375</v>
      </c>
      <c r="R111" s="43">
        <v>405</v>
      </c>
    </row>
    <row r="112" spans="2:18" x14ac:dyDescent="0.2">
      <c r="B112" s="43" t="s">
        <v>86</v>
      </c>
      <c r="C112" s="43">
        <v>4650</v>
      </c>
      <c r="D112" s="43">
        <v>4484</v>
      </c>
      <c r="E112" s="43">
        <v>4596</v>
      </c>
      <c r="F112" s="43">
        <v>4903</v>
      </c>
      <c r="G112" s="43">
        <v>5134</v>
      </c>
      <c r="H112" s="43">
        <v>5416</v>
      </c>
      <c r="I112" s="43">
        <v>5755</v>
      </c>
      <c r="J112" s="43">
        <v>6237</v>
      </c>
      <c r="K112" s="43">
        <v>6799</v>
      </c>
      <c r="L112" s="43">
        <v>7028</v>
      </c>
      <c r="M112" s="43">
        <v>7371</v>
      </c>
      <c r="N112" s="43">
        <v>7812</v>
      </c>
      <c r="O112" s="43">
        <v>8362</v>
      </c>
      <c r="P112" s="43">
        <v>8994</v>
      </c>
      <c r="Q112" s="43">
        <v>9452</v>
      </c>
      <c r="R112" s="43">
        <v>9704</v>
      </c>
    </row>
    <row r="113" spans="2:18" x14ac:dyDescent="0.2">
      <c r="B113" s="43" t="s">
        <v>87</v>
      </c>
      <c r="C113" s="43">
        <v>8453</v>
      </c>
      <c r="D113" s="43">
        <v>8266</v>
      </c>
      <c r="E113" s="43">
        <v>8229</v>
      </c>
      <c r="F113" s="43">
        <v>8357</v>
      </c>
      <c r="G113" s="43">
        <v>8372</v>
      </c>
      <c r="H113" s="43">
        <v>8523</v>
      </c>
      <c r="I113" s="43">
        <v>8870</v>
      </c>
      <c r="J113" s="43">
        <v>9346</v>
      </c>
      <c r="K113" s="43">
        <v>9927</v>
      </c>
      <c r="L113" s="43">
        <v>10452</v>
      </c>
      <c r="M113" s="43">
        <v>11205</v>
      </c>
      <c r="N113" s="43">
        <v>12060</v>
      </c>
      <c r="O113" s="43">
        <v>12862</v>
      </c>
      <c r="P113" s="43">
        <v>13318</v>
      </c>
      <c r="Q113" s="43">
        <v>13880</v>
      </c>
      <c r="R113" s="43">
        <v>14403</v>
      </c>
    </row>
    <row r="114" spans="2:18" x14ac:dyDescent="0.2">
      <c r="B114" s="43" t="s">
        <v>88</v>
      </c>
      <c r="C114" s="43">
        <v>9540</v>
      </c>
      <c r="D114" s="43">
        <v>9636</v>
      </c>
      <c r="E114" s="43">
        <v>10173</v>
      </c>
      <c r="F114" s="43">
        <v>10892</v>
      </c>
      <c r="G114" s="43">
        <v>11111</v>
      </c>
      <c r="H114" s="43">
        <v>11451</v>
      </c>
      <c r="I114" s="43">
        <v>11969</v>
      </c>
      <c r="J114" s="43">
        <v>12728</v>
      </c>
      <c r="K114" s="43">
        <v>13643</v>
      </c>
      <c r="L114" s="43">
        <v>14341</v>
      </c>
      <c r="M114" s="43">
        <v>15253</v>
      </c>
      <c r="N114" s="43">
        <v>16457</v>
      </c>
      <c r="O114" s="43">
        <v>17512</v>
      </c>
      <c r="P114" s="43">
        <v>18586</v>
      </c>
      <c r="Q114" s="43">
        <v>19489</v>
      </c>
      <c r="R114" s="43">
        <v>20158</v>
      </c>
    </row>
    <row r="115" spans="2:18" x14ac:dyDescent="0.2">
      <c r="B115" s="43" t="s">
        <v>89</v>
      </c>
      <c r="C115" s="43">
        <v>3065</v>
      </c>
      <c r="D115" s="43">
        <v>3166</v>
      </c>
      <c r="E115" s="43">
        <v>3151</v>
      </c>
      <c r="F115" s="43">
        <v>3160</v>
      </c>
      <c r="G115" s="43">
        <v>3220</v>
      </c>
      <c r="H115" s="43">
        <v>3226</v>
      </c>
      <c r="I115" s="43">
        <v>3374</v>
      </c>
      <c r="J115" s="43">
        <v>3666</v>
      </c>
      <c r="K115" s="43">
        <v>4039</v>
      </c>
      <c r="L115" s="43">
        <v>4186</v>
      </c>
      <c r="M115" s="43">
        <v>4284</v>
      </c>
      <c r="N115" s="43">
        <v>4526</v>
      </c>
      <c r="O115" s="43">
        <v>4745</v>
      </c>
      <c r="P115" s="43">
        <v>4950</v>
      </c>
      <c r="Q115" s="43">
        <v>5078</v>
      </c>
      <c r="R115" s="43">
        <v>5058</v>
      </c>
    </row>
    <row r="116" spans="2:18" x14ac:dyDescent="0.2">
      <c r="B116" s="43" t="s">
        <v>90</v>
      </c>
      <c r="C116" s="43">
        <v>369</v>
      </c>
      <c r="D116" s="43">
        <v>374</v>
      </c>
      <c r="E116" s="43">
        <v>380</v>
      </c>
      <c r="F116" s="43">
        <v>445</v>
      </c>
      <c r="G116" s="43">
        <v>476</v>
      </c>
      <c r="H116" s="43">
        <v>510</v>
      </c>
      <c r="I116" s="43">
        <v>537</v>
      </c>
      <c r="J116" s="43">
        <v>580</v>
      </c>
      <c r="K116" s="43">
        <v>658</v>
      </c>
      <c r="L116" s="43">
        <v>650</v>
      </c>
      <c r="M116" s="43">
        <v>667</v>
      </c>
      <c r="N116" s="43">
        <v>703</v>
      </c>
      <c r="O116" s="43">
        <v>715</v>
      </c>
      <c r="P116" s="43">
        <v>737</v>
      </c>
      <c r="Q116" s="43">
        <v>777</v>
      </c>
      <c r="R116" s="43">
        <v>769</v>
      </c>
    </row>
    <row r="117" spans="2:18" x14ac:dyDescent="0.2">
      <c r="B117" s="43" t="s">
        <v>91</v>
      </c>
      <c r="C117" s="43">
        <v>81</v>
      </c>
      <c r="D117" s="43">
        <v>81</v>
      </c>
      <c r="E117" s="43">
        <v>84</v>
      </c>
      <c r="F117" s="43">
        <v>115</v>
      </c>
      <c r="G117" s="43">
        <v>128</v>
      </c>
      <c r="H117" s="43">
        <v>113</v>
      </c>
      <c r="I117" s="43">
        <v>132</v>
      </c>
      <c r="J117" s="43">
        <v>177</v>
      </c>
      <c r="K117" s="43">
        <v>191</v>
      </c>
      <c r="L117" s="43">
        <v>216</v>
      </c>
      <c r="M117" s="43">
        <v>243</v>
      </c>
      <c r="N117" s="43">
        <v>262</v>
      </c>
      <c r="O117" s="43">
        <v>262</v>
      </c>
      <c r="P117" s="43">
        <v>259</v>
      </c>
      <c r="Q117" s="43">
        <v>262</v>
      </c>
      <c r="R117" s="43">
        <v>254</v>
      </c>
    </row>
    <row r="118" spans="2:18" x14ac:dyDescent="0.2">
      <c r="B118" s="43" t="s">
        <v>92</v>
      </c>
      <c r="C118" s="43">
        <v>4603</v>
      </c>
      <c r="D118" s="43">
        <v>4746</v>
      </c>
      <c r="E118" s="43">
        <v>4799</v>
      </c>
      <c r="F118" s="43">
        <v>4989</v>
      </c>
      <c r="G118" s="43">
        <v>5068</v>
      </c>
      <c r="H118" s="43">
        <v>5222</v>
      </c>
      <c r="I118" s="43">
        <v>5588</v>
      </c>
      <c r="J118" s="43">
        <v>5851</v>
      </c>
      <c r="K118" s="43">
        <v>6186</v>
      </c>
      <c r="L118" s="43">
        <v>6248</v>
      </c>
      <c r="M118" s="43">
        <v>6435</v>
      </c>
      <c r="N118" s="43">
        <v>6850</v>
      </c>
      <c r="O118" s="43">
        <v>7207</v>
      </c>
      <c r="P118" s="43">
        <v>7497</v>
      </c>
      <c r="Q118" s="43">
        <v>7646</v>
      </c>
      <c r="R118" s="43">
        <v>7704</v>
      </c>
    </row>
    <row r="119" spans="2:18" x14ac:dyDescent="0.2">
      <c r="B119" s="43" t="s">
        <v>1</v>
      </c>
      <c r="C119" s="43">
        <v>956</v>
      </c>
      <c r="D119" s="43">
        <v>893</v>
      </c>
      <c r="E119" s="43">
        <v>870</v>
      </c>
      <c r="F119" s="43">
        <v>900</v>
      </c>
      <c r="G119" s="43">
        <v>939</v>
      </c>
      <c r="H119" s="43">
        <v>987</v>
      </c>
      <c r="I119" s="43">
        <v>1066</v>
      </c>
      <c r="J119" s="43">
        <v>1168</v>
      </c>
      <c r="K119" s="43">
        <v>1295</v>
      </c>
      <c r="L119" s="43">
        <v>1334</v>
      </c>
      <c r="M119" s="43">
        <v>1368</v>
      </c>
      <c r="N119" s="43">
        <v>1469</v>
      </c>
      <c r="O119" s="43">
        <v>1492</v>
      </c>
      <c r="P119" s="43">
        <v>1526</v>
      </c>
      <c r="Q119" s="43">
        <v>1525</v>
      </c>
      <c r="R119" s="43">
        <v>1501</v>
      </c>
    </row>
    <row r="120" spans="2:18" x14ac:dyDescent="0.2">
      <c r="B120" s="43" t="s">
        <v>93</v>
      </c>
      <c r="C120" s="43">
        <v>3399</v>
      </c>
      <c r="D120" s="43">
        <v>3558</v>
      </c>
      <c r="E120" s="43">
        <v>3699</v>
      </c>
      <c r="F120" s="43">
        <v>4146</v>
      </c>
      <c r="G120" s="43">
        <v>4441</v>
      </c>
      <c r="H120" s="43">
        <v>4754</v>
      </c>
      <c r="I120" s="43">
        <v>5201</v>
      </c>
      <c r="J120" s="43">
        <v>5593</v>
      </c>
      <c r="K120" s="43">
        <v>6014</v>
      </c>
      <c r="L120" s="43">
        <v>6494</v>
      </c>
      <c r="M120" s="43">
        <v>7200</v>
      </c>
      <c r="N120" s="43">
        <v>8120</v>
      </c>
      <c r="O120" s="43">
        <v>9176</v>
      </c>
      <c r="P120" s="43">
        <v>10115</v>
      </c>
      <c r="Q120" s="43">
        <v>10906</v>
      </c>
      <c r="R120" s="43">
        <v>11625</v>
      </c>
    </row>
    <row r="121" spans="2:18" x14ac:dyDescent="0.2">
      <c r="B121" s="43" t="s">
        <v>94</v>
      </c>
      <c r="C121" s="43">
        <v>487</v>
      </c>
      <c r="D121" s="43">
        <v>477</v>
      </c>
      <c r="E121" s="43">
        <v>445</v>
      </c>
      <c r="F121" s="43">
        <v>485</v>
      </c>
      <c r="G121" s="43">
        <v>503</v>
      </c>
      <c r="H121" s="43">
        <v>518</v>
      </c>
      <c r="I121" s="43">
        <v>551</v>
      </c>
      <c r="J121" s="43">
        <v>581</v>
      </c>
      <c r="K121" s="43">
        <v>592</v>
      </c>
      <c r="L121" s="43">
        <v>652</v>
      </c>
      <c r="M121" s="43">
        <v>675</v>
      </c>
      <c r="N121" s="43">
        <v>703</v>
      </c>
      <c r="O121" s="43">
        <v>714</v>
      </c>
      <c r="P121" s="43">
        <v>730</v>
      </c>
      <c r="Q121" s="43">
        <v>743</v>
      </c>
      <c r="R121" s="43">
        <v>736</v>
      </c>
    </row>
    <row r="122" spans="2:18" x14ac:dyDescent="0.2">
      <c r="B122" s="43" t="s">
        <v>95</v>
      </c>
      <c r="C122" s="43">
        <v>8084</v>
      </c>
      <c r="D122" s="43">
        <v>8118</v>
      </c>
      <c r="E122" s="43">
        <v>8245</v>
      </c>
      <c r="F122" s="43">
        <v>8475</v>
      </c>
      <c r="G122" s="43">
        <v>8454</v>
      </c>
      <c r="H122" s="43">
        <v>8451</v>
      </c>
      <c r="I122" s="43">
        <v>8698</v>
      </c>
      <c r="J122" s="43">
        <v>9034</v>
      </c>
      <c r="K122" s="43">
        <v>9528</v>
      </c>
      <c r="L122" s="43">
        <v>9881</v>
      </c>
      <c r="M122" s="43">
        <v>10311</v>
      </c>
      <c r="N122" s="43">
        <v>11073</v>
      </c>
      <c r="O122" s="43">
        <v>11837</v>
      </c>
      <c r="P122" s="43">
        <v>12273</v>
      </c>
      <c r="Q122" s="43">
        <v>12575</v>
      </c>
      <c r="R122" s="43">
        <v>12994</v>
      </c>
    </row>
    <row r="123" spans="2:18" x14ac:dyDescent="0.2">
      <c r="B123" s="43" t="s">
        <v>96</v>
      </c>
      <c r="C123" s="43">
        <v>4713</v>
      </c>
      <c r="D123" s="43">
        <v>4794</v>
      </c>
      <c r="E123" s="43">
        <v>4929</v>
      </c>
      <c r="F123" s="43">
        <v>5156</v>
      </c>
      <c r="G123" s="43">
        <v>5468</v>
      </c>
      <c r="H123" s="43">
        <v>5537</v>
      </c>
      <c r="I123" s="43">
        <v>5820</v>
      </c>
      <c r="J123" s="43">
        <v>6085</v>
      </c>
      <c r="K123" s="43">
        <v>6375</v>
      </c>
      <c r="L123" s="43">
        <v>6538</v>
      </c>
      <c r="M123" s="43">
        <v>6885</v>
      </c>
      <c r="N123" s="43">
        <v>7417</v>
      </c>
      <c r="O123" s="43">
        <v>7853</v>
      </c>
      <c r="P123" s="43">
        <v>8178</v>
      </c>
      <c r="Q123" s="43">
        <v>8450</v>
      </c>
      <c r="R123" s="43">
        <v>8973</v>
      </c>
    </row>
    <row r="124" spans="2:18" x14ac:dyDescent="0.2">
      <c r="B124" s="43" t="s">
        <v>97</v>
      </c>
      <c r="C124" s="43">
        <v>2938</v>
      </c>
      <c r="D124" s="43">
        <v>3022</v>
      </c>
      <c r="E124" s="43">
        <v>3235</v>
      </c>
      <c r="F124" s="43">
        <v>3613</v>
      </c>
      <c r="G124" s="43">
        <v>3757</v>
      </c>
      <c r="H124" s="43">
        <v>3905</v>
      </c>
      <c r="I124" s="43">
        <v>4108</v>
      </c>
      <c r="J124" s="43">
        <v>4417</v>
      </c>
      <c r="K124" s="43">
        <v>4719</v>
      </c>
      <c r="L124" s="43">
        <v>4976</v>
      </c>
      <c r="M124" s="43">
        <v>5246</v>
      </c>
      <c r="N124" s="43">
        <v>5430</v>
      </c>
      <c r="O124" s="43">
        <v>5673</v>
      </c>
      <c r="P124" s="43">
        <v>5753</v>
      </c>
      <c r="Q124" s="43">
        <v>5870</v>
      </c>
      <c r="R124" s="43">
        <v>5923</v>
      </c>
    </row>
    <row r="125" spans="2:18" x14ac:dyDescent="0.2">
      <c r="B125" s="43" t="s">
        <v>98</v>
      </c>
      <c r="C125" s="43">
        <v>92</v>
      </c>
      <c r="D125" s="43">
        <v>90</v>
      </c>
      <c r="E125" s="43">
        <v>97</v>
      </c>
      <c r="F125" s="43">
        <v>102</v>
      </c>
      <c r="G125" s="43">
        <v>114</v>
      </c>
      <c r="H125" s="43">
        <v>113</v>
      </c>
      <c r="I125" s="43">
        <v>115</v>
      </c>
      <c r="J125" s="43">
        <v>119</v>
      </c>
      <c r="K125" s="43">
        <v>134</v>
      </c>
      <c r="L125" s="43">
        <v>142</v>
      </c>
      <c r="M125" s="43">
        <v>148</v>
      </c>
      <c r="N125" s="43">
        <v>167</v>
      </c>
      <c r="O125" s="43">
        <v>167</v>
      </c>
      <c r="P125" s="43">
        <v>174</v>
      </c>
      <c r="Q125" s="43">
        <v>172</v>
      </c>
      <c r="R125" s="43">
        <v>178</v>
      </c>
    </row>
    <row r="126" spans="2:18" x14ac:dyDescent="0.2">
      <c r="B126" s="43" t="s">
        <v>99</v>
      </c>
      <c r="C126" s="43">
        <v>923</v>
      </c>
      <c r="D126" s="43">
        <v>970</v>
      </c>
      <c r="E126" s="43">
        <v>1004</v>
      </c>
      <c r="F126" s="43">
        <v>1117</v>
      </c>
      <c r="G126" s="43">
        <v>1202</v>
      </c>
      <c r="H126" s="43">
        <v>1229</v>
      </c>
      <c r="I126" s="43">
        <v>1269</v>
      </c>
      <c r="J126" s="43">
        <v>1363</v>
      </c>
      <c r="K126" s="43">
        <v>1427</v>
      </c>
      <c r="L126" s="43">
        <v>1472</v>
      </c>
      <c r="M126" s="43">
        <v>1509</v>
      </c>
      <c r="N126" s="43">
        <v>1578</v>
      </c>
      <c r="O126" s="43">
        <v>1679</v>
      </c>
      <c r="P126" s="43">
        <v>1692</v>
      </c>
      <c r="Q126" s="43">
        <v>1805</v>
      </c>
      <c r="R126" s="43">
        <v>1822</v>
      </c>
    </row>
    <row r="127" spans="2:18" x14ac:dyDescent="0.2">
      <c r="B127" s="43" t="s">
        <v>100</v>
      </c>
      <c r="C127" s="43">
        <v>3902</v>
      </c>
      <c r="D127" s="43">
        <v>3990</v>
      </c>
      <c r="E127" s="43">
        <v>4020</v>
      </c>
      <c r="F127" s="43">
        <v>4168</v>
      </c>
      <c r="G127" s="43">
        <v>4240</v>
      </c>
      <c r="H127" s="43">
        <v>4246</v>
      </c>
      <c r="I127" s="43">
        <v>4332</v>
      </c>
      <c r="J127" s="43">
        <v>4457</v>
      </c>
      <c r="K127" s="43">
        <v>4779</v>
      </c>
      <c r="L127" s="43">
        <v>4909</v>
      </c>
      <c r="M127" s="43">
        <v>5088</v>
      </c>
      <c r="N127" s="43">
        <v>5501</v>
      </c>
      <c r="O127" s="43">
        <v>6019</v>
      </c>
      <c r="P127" s="43">
        <v>6180</v>
      </c>
      <c r="Q127" s="43">
        <v>6359</v>
      </c>
      <c r="R127" s="43">
        <v>6638</v>
      </c>
    </row>
    <row r="128" spans="2:18" x14ac:dyDescent="0.2">
      <c r="B128" s="43" t="s">
        <v>101</v>
      </c>
      <c r="C128" s="43">
        <v>202</v>
      </c>
      <c r="D128" s="43">
        <v>208</v>
      </c>
      <c r="E128" s="43">
        <v>214</v>
      </c>
      <c r="F128" s="43">
        <v>234</v>
      </c>
      <c r="G128" s="43">
        <v>262</v>
      </c>
      <c r="H128" s="43">
        <v>251</v>
      </c>
      <c r="I128" s="43">
        <v>264</v>
      </c>
      <c r="J128" s="43">
        <v>296</v>
      </c>
      <c r="K128" s="43">
        <v>289</v>
      </c>
      <c r="L128" s="43">
        <v>306</v>
      </c>
      <c r="M128" s="43">
        <v>302</v>
      </c>
      <c r="N128" s="43">
        <v>320</v>
      </c>
      <c r="O128" s="43">
        <v>330</v>
      </c>
      <c r="P128" s="43">
        <v>332</v>
      </c>
      <c r="Q128" s="43">
        <v>357</v>
      </c>
      <c r="R128" s="43">
        <v>356</v>
      </c>
    </row>
    <row r="129" spans="2:18" x14ac:dyDescent="0.2">
      <c r="B129" s="43" t="s">
        <v>102</v>
      </c>
      <c r="C129" s="43">
        <v>5150</v>
      </c>
      <c r="D129" s="43">
        <v>5206</v>
      </c>
      <c r="E129" s="43">
        <v>5323</v>
      </c>
      <c r="F129" s="43">
        <v>5576</v>
      </c>
      <c r="G129" s="43">
        <v>5723</v>
      </c>
      <c r="H129" s="43">
        <v>5847</v>
      </c>
      <c r="I129" s="43">
        <v>6241</v>
      </c>
      <c r="J129" s="43">
        <v>6749</v>
      </c>
      <c r="K129" s="43">
        <v>7293</v>
      </c>
      <c r="L129" s="43">
        <v>7755</v>
      </c>
      <c r="M129" s="43">
        <v>8333</v>
      </c>
      <c r="N129" s="43">
        <v>9047</v>
      </c>
      <c r="O129" s="43">
        <v>9871</v>
      </c>
      <c r="P129" s="43">
        <v>10580</v>
      </c>
      <c r="Q129" s="43">
        <v>11297</v>
      </c>
      <c r="R129" s="43">
        <v>11681</v>
      </c>
    </row>
    <row r="130" spans="2:18" x14ac:dyDescent="0.2">
      <c r="B130" s="43" t="s">
        <v>103</v>
      </c>
      <c r="C130" s="43">
        <v>4735</v>
      </c>
      <c r="D130" s="43">
        <v>4742</v>
      </c>
      <c r="E130" s="43">
        <v>4883</v>
      </c>
      <c r="F130" s="43">
        <v>5142</v>
      </c>
      <c r="G130" s="43">
        <v>5363</v>
      </c>
      <c r="H130" s="43">
        <v>5487</v>
      </c>
      <c r="I130" s="43">
        <v>5623</v>
      </c>
      <c r="J130" s="43">
        <v>5742</v>
      </c>
      <c r="K130" s="43">
        <v>5994</v>
      </c>
      <c r="L130" s="43">
        <v>6140</v>
      </c>
      <c r="M130" s="43">
        <v>6472</v>
      </c>
      <c r="N130" s="43">
        <v>6954</v>
      </c>
      <c r="O130" s="43">
        <v>7199</v>
      </c>
      <c r="P130" s="43">
        <v>7542</v>
      </c>
      <c r="Q130" s="43">
        <v>7851</v>
      </c>
      <c r="R130" s="43">
        <v>8178</v>
      </c>
    </row>
    <row r="131" spans="2:18" x14ac:dyDescent="0.2">
      <c r="B131" s="43" t="s">
        <v>15</v>
      </c>
      <c r="C131" s="43">
        <v>10324</v>
      </c>
      <c r="D131" s="43">
        <v>11100</v>
      </c>
      <c r="E131" s="43">
        <v>12186</v>
      </c>
      <c r="F131" s="43">
        <v>13542</v>
      </c>
      <c r="G131" s="43">
        <v>15397</v>
      </c>
      <c r="H131" s="43">
        <v>17593</v>
      </c>
      <c r="I131" s="43">
        <v>20320</v>
      </c>
      <c r="J131" s="43">
        <v>21089</v>
      </c>
      <c r="K131" s="43">
        <v>23328</v>
      </c>
      <c r="L131" s="43">
        <v>25119</v>
      </c>
      <c r="M131" s="43">
        <v>26885</v>
      </c>
      <c r="N131" s="43">
        <v>29422</v>
      </c>
      <c r="O131" s="43">
        <v>32303</v>
      </c>
      <c r="P131" s="43">
        <v>35913</v>
      </c>
      <c r="Q131" s="43">
        <v>40189</v>
      </c>
      <c r="R131" s="43">
        <v>41958</v>
      </c>
    </row>
    <row r="132" spans="2:18" x14ac:dyDescent="0.2">
      <c r="B132" s="43" t="s">
        <v>11</v>
      </c>
      <c r="C132" s="43">
        <v>1268</v>
      </c>
      <c r="D132" s="43">
        <v>1388</v>
      </c>
      <c r="E132" s="43">
        <v>1577</v>
      </c>
      <c r="F132" s="43">
        <v>1904</v>
      </c>
      <c r="G132" s="43">
        <v>2183</v>
      </c>
      <c r="H132" s="43">
        <v>2546</v>
      </c>
      <c r="I132" s="43">
        <v>3043</v>
      </c>
      <c r="J132" s="43">
        <v>3696</v>
      </c>
      <c r="K132" s="43">
        <v>4364</v>
      </c>
      <c r="L132" s="43">
        <v>5409</v>
      </c>
      <c r="M132" s="43">
        <v>6381</v>
      </c>
      <c r="N132" s="43">
        <v>7327</v>
      </c>
      <c r="O132" s="43">
        <v>8188</v>
      </c>
      <c r="P132" s="43">
        <v>8915</v>
      </c>
      <c r="Q132" s="43">
        <v>9535</v>
      </c>
      <c r="R132" s="43">
        <v>10017</v>
      </c>
    </row>
    <row r="133" spans="2:18" x14ac:dyDescent="0.2">
      <c r="B133" s="43" t="s">
        <v>2</v>
      </c>
      <c r="C133" s="43">
        <v>2452</v>
      </c>
      <c r="D133" s="43">
        <v>2431</v>
      </c>
      <c r="E133" s="43">
        <v>2487</v>
      </c>
      <c r="F133" s="43">
        <v>2663</v>
      </c>
      <c r="G133" s="43">
        <v>2745</v>
      </c>
      <c r="H133" s="43">
        <v>2800</v>
      </c>
      <c r="I133" s="43">
        <v>3035</v>
      </c>
      <c r="J133" s="43">
        <v>3293</v>
      </c>
      <c r="K133" s="43">
        <v>3731</v>
      </c>
      <c r="L133" s="43">
        <v>3911</v>
      </c>
      <c r="M133" s="43">
        <v>4094</v>
      </c>
      <c r="N133" s="43">
        <v>4329</v>
      </c>
      <c r="O133" s="43">
        <v>4611</v>
      </c>
      <c r="P133" s="43">
        <v>4544</v>
      </c>
      <c r="Q133" s="43">
        <v>4690</v>
      </c>
      <c r="R133" s="43">
        <v>4665</v>
      </c>
    </row>
    <row r="134" spans="2:18" x14ac:dyDescent="0.2">
      <c r="B134" s="43" t="s">
        <v>104</v>
      </c>
      <c r="C134" s="43">
        <v>821</v>
      </c>
      <c r="D134" s="43">
        <v>895</v>
      </c>
      <c r="E134" s="43">
        <v>939</v>
      </c>
      <c r="F134" s="43">
        <v>1033</v>
      </c>
      <c r="G134" s="43">
        <v>1101</v>
      </c>
      <c r="H134" s="43">
        <v>1197</v>
      </c>
      <c r="I134" s="43">
        <v>1304</v>
      </c>
      <c r="J134" s="43">
        <v>1388</v>
      </c>
      <c r="K134" s="43">
        <v>1497</v>
      </c>
      <c r="L134" s="43">
        <v>1501</v>
      </c>
      <c r="M134" s="43">
        <v>1575</v>
      </c>
      <c r="N134" s="43">
        <v>1742</v>
      </c>
      <c r="O134" s="43">
        <v>1892</v>
      </c>
      <c r="P134" s="43">
        <v>2048</v>
      </c>
      <c r="Q134" s="43">
        <v>2238</v>
      </c>
      <c r="R134" s="43">
        <v>2323</v>
      </c>
    </row>
    <row r="135" spans="2:18" x14ac:dyDescent="0.2">
      <c r="B135" s="43" t="s">
        <v>105</v>
      </c>
      <c r="C135" s="43">
        <v>939</v>
      </c>
      <c r="D135" s="43">
        <v>933</v>
      </c>
      <c r="E135" s="43">
        <v>954</v>
      </c>
      <c r="F135" s="43">
        <v>1011</v>
      </c>
      <c r="G135" s="43">
        <v>1002</v>
      </c>
      <c r="H135" s="43">
        <v>1083</v>
      </c>
      <c r="I135" s="43">
        <v>1140</v>
      </c>
      <c r="J135" s="43">
        <v>1262</v>
      </c>
      <c r="K135" s="43">
        <v>1396</v>
      </c>
      <c r="L135" s="43">
        <v>1532</v>
      </c>
      <c r="M135" s="43">
        <v>1568</v>
      </c>
      <c r="N135" s="43">
        <v>1650</v>
      </c>
      <c r="O135" s="43">
        <v>1685</v>
      </c>
      <c r="P135" s="43">
        <v>1748</v>
      </c>
      <c r="Q135" s="43">
        <v>1792</v>
      </c>
      <c r="R135" s="43">
        <v>1797</v>
      </c>
    </row>
    <row r="136" spans="2:18" x14ac:dyDescent="0.2">
      <c r="B136" s="43" t="s">
        <v>106</v>
      </c>
      <c r="C136" s="43">
        <v>8991</v>
      </c>
      <c r="D136" s="43">
        <v>9041</v>
      </c>
      <c r="E136" s="43">
        <v>9187</v>
      </c>
      <c r="F136" s="43">
        <v>9567</v>
      </c>
      <c r="G136" s="43">
        <v>9851</v>
      </c>
      <c r="H136" s="43">
        <v>9974</v>
      </c>
      <c r="I136" s="43">
        <v>10366</v>
      </c>
      <c r="J136" s="43">
        <v>10782</v>
      </c>
      <c r="K136" s="43">
        <v>11645</v>
      </c>
      <c r="L136" s="43">
        <v>12013</v>
      </c>
      <c r="M136" s="43">
        <v>12621</v>
      </c>
      <c r="N136" s="43">
        <v>13324</v>
      </c>
      <c r="O136" s="43">
        <v>13894</v>
      </c>
      <c r="P136" s="43">
        <v>14446</v>
      </c>
      <c r="Q136" s="43">
        <v>14970</v>
      </c>
      <c r="R136" s="43">
        <v>15438</v>
      </c>
    </row>
    <row r="137" spans="2:18" x14ac:dyDescent="0.2">
      <c r="B137" s="43" t="s">
        <v>107</v>
      </c>
      <c r="C137" s="43">
        <v>7207</v>
      </c>
      <c r="D137" s="43">
        <v>7192</v>
      </c>
      <c r="E137" s="43">
        <v>7252</v>
      </c>
      <c r="F137" s="43">
        <v>7371</v>
      </c>
      <c r="G137" s="43">
        <v>7358</v>
      </c>
      <c r="H137" s="43">
        <v>7520</v>
      </c>
      <c r="I137" s="43">
        <v>7760</v>
      </c>
      <c r="J137" s="43">
        <v>8090</v>
      </c>
      <c r="K137" s="43">
        <v>8583</v>
      </c>
      <c r="L137" s="43">
        <v>8592</v>
      </c>
      <c r="M137" s="43">
        <v>9027</v>
      </c>
      <c r="N137" s="43">
        <v>9506</v>
      </c>
      <c r="O137" s="43">
        <v>10250</v>
      </c>
      <c r="P137" s="43">
        <v>10535</v>
      </c>
      <c r="Q137" s="43">
        <v>10947</v>
      </c>
      <c r="R137" s="43">
        <v>11435</v>
      </c>
    </row>
    <row r="138" spans="2:18" x14ac:dyDescent="0.2">
      <c r="B138" s="43" t="s">
        <v>108</v>
      </c>
      <c r="C138" s="43">
        <v>612</v>
      </c>
      <c r="D138" s="43">
        <v>581</v>
      </c>
      <c r="E138" s="43">
        <v>610</v>
      </c>
      <c r="F138" s="43">
        <v>661</v>
      </c>
      <c r="G138" s="43">
        <v>689</v>
      </c>
      <c r="H138" s="43">
        <v>739</v>
      </c>
      <c r="I138" s="43">
        <v>792</v>
      </c>
      <c r="J138" s="43">
        <v>847</v>
      </c>
      <c r="K138" s="43">
        <v>898</v>
      </c>
      <c r="L138" s="43">
        <v>948</v>
      </c>
      <c r="M138" s="43">
        <v>1002</v>
      </c>
      <c r="N138" s="43">
        <v>1182</v>
      </c>
      <c r="O138" s="43">
        <v>1322</v>
      </c>
      <c r="P138" s="43">
        <v>1470</v>
      </c>
      <c r="Q138" s="43">
        <v>1487</v>
      </c>
      <c r="R138" s="43">
        <v>1521</v>
      </c>
    </row>
    <row r="139" spans="2:18" x14ac:dyDescent="0.2">
      <c r="B139" s="43" t="s">
        <v>109</v>
      </c>
      <c r="C139" s="43">
        <v>10948</v>
      </c>
      <c r="D139" s="43">
        <v>10954</v>
      </c>
      <c r="E139" s="43">
        <v>11130</v>
      </c>
      <c r="F139" s="43">
        <v>11396</v>
      </c>
      <c r="G139" s="43">
        <v>11533</v>
      </c>
      <c r="H139" s="43">
        <v>11903</v>
      </c>
      <c r="I139" s="43">
        <v>12507</v>
      </c>
      <c r="J139" s="43">
        <v>13032</v>
      </c>
      <c r="K139" s="43">
        <v>13911</v>
      </c>
      <c r="L139" s="43">
        <v>14710</v>
      </c>
      <c r="M139" s="43">
        <v>15637</v>
      </c>
      <c r="N139" s="43">
        <v>17116</v>
      </c>
      <c r="O139" s="43">
        <v>18396</v>
      </c>
      <c r="P139" s="43">
        <v>19415</v>
      </c>
      <c r="Q139" s="43">
        <v>20680</v>
      </c>
      <c r="R139" s="43">
        <v>21279</v>
      </c>
    </row>
    <row r="140" spans="2:18" x14ac:dyDescent="0.2">
      <c r="B140" s="43" t="s">
        <v>131</v>
      </c>
      <c r="C140" s="43">
        <v>5658</v>
      </c>
      <c r="D140" s="43">
        <v>5816</v>
      </c>
      <c r="E140" s="43">
        <v>6008</v>
      </c>
      <c r="F140" s="43">
        <v>6383</v>
      </c>
      <c r="G140" s="43">
        <v>6595</v>
      </c>
      <c r="H140" s="43">
        <v>6773</v>
      </c>
      <c r="I140" s="43">
        <v>7151</v>
      </c>
      <c r="J140" s="43">
        <v>7468</v>
      </c>
      <c r="K140" s="43">
        <v>8140</v>
      </c>
      <c r="L140" s="43">
        <v>8631</v>
      </c>
      <c r="M140" s="43">
        <v>8828</v>
      </c>
      <c r="N140" s="43">
        <v>9338</v>
      </c>
      <c r="O140" s="43">
        <v>10029</v>
      </c>
      <c r="P140" s="43">
        <v>10400</v>
      </c>
      <c r="Q140" s="43">
        <v>10611</v>
      </c>
      <c r="R140" s="43">
        <v>10686</v>
      </c>
    </row>
    <row r="141" spans="2:18" x14ac:dyDescent="0.2">
      <c r="B141" s="43" t="s">
        <v>110</v>
      </c>
      <c r="C141" s="43">
        <v>572</v>
      </c>
      <c r="D141" s="43">
        <v>581</v>
      </c>
      <c r="E141" s="43">
        <v>609</v>
      </c>
      <c r="F141" s="43">
        <v>614</v>
      </c>
      <c r="G141" s="43">
        <v>654</v>
      </c>
      <c r="H141" s="43">
        <v>707</v>
      </c>
      <c r="I141" s="43">
        <v>743</v>
      </c>
      <c r="J141" s="43">
        <v>810</v>
      </c>
      <c r="K141" s="43">
        <v>844</v>
      </c>
      <c r="L141" s="43">
        <v>853</v>
      </c>
      <c r="M141" s="43">
        <v>819</v>
      </c>
      <c r="N141" s="43">
        <v>819</v>
      </c>
      <c r="O141" s="43">
        <v>851</v>
      </c>
      <c r="P141" s="43">
        <v>864</v>
      </c>
      <c r="Q141" s="43">
        <v>893</v>
      </c>
      <c r="R141" s="43">
        <v>920</v>
      </c>
    </row>
    <row r="142" spans="2:18" x14ac:dyDescent="0.2">
      <c r="B142" s="43" t="s">
        <v>111</v>
      </c>
      <c r="C142" s="43">
        <v>271</v>
      </c>
      <c r="D142" s="43">
        <v>311</v>
      </c>
      <c r="E142" s="43">
        <v>339</v>
      </c>
      <c r="F142" s="43">
        <v>347</v>
      </c>
      <c r="G142" s="43">
        <v>371</v>
      </c>
      <c r="H142" s="43">
        <v>415</v>
      </c>
      <c r="I142" s="43">
        <v>453</v>
      </c>
      <c r="J142" s="43">
        <v>463</v>
      </c>
      <c r="K142" s="43">
        <v>492</v>
      </c>
      <c r="L142" s="43">
        <v>511</v>
      </c>
      <c r="M142" s="43">
        <v>531</v>
      </c>
      <c r="N142" s="43">
        <v>560</v>
      </c>
      <c r="O142" s="43">
        <v>602</v>
      </c>
      <c r="P142" s="43">
        <v>621</v>
      </c>
      <c r="Q142" s="43">
        <v>638</v>
      </c>
      <c r="R142" s="43">
        <v>626</v>
      </c>
    </row>
    <row r="143" spans="2:18" x14ac:dyDescent="0.2">
      <c r="B143" s="43" t="s">
        <v>112</v>
      </c>
      <c r="C143" s="43">
        <v>313</v>
      </c>
      <c r="D143" s="43">
        <v>332</v>
      </c>
      <c r="E143" s="43">
        <v>368</v>
      </c>
      <c r="F143" s="43">
        <v>395</v>
      </c>
      <c r="G143" s="43">
        <v>438</v>
      </c>
      <c r="H143" s="43">
        <v>450</v>
      </c>
      <c r="I143" s="43">
        <v>470</v>
      </c>
      <c r="J143" s="43">
        <v>490</v>
      </c>
      <c r="K143" s="43">
        <v>521</v>
      </c>
      <c r="L143" s="43">
        <v>485</v>
      </c>
      <c r="M143" s="43">
        <v>532</v>
      </c>
      <c r="N143" s="43">
        <v>555</v>
      </c>
      <c r="O143" s="43">
        <v>592</v>
      </c>
      <c r="P143" s="43">
        <v>622</v>
      </c>
      <c r="Q143" s="43">
        <v>641</v>
      </c>
      <c r="R143" s="43">
        <v>646</v>
      </c>
    </row>
    <row r="144" spans="2:18" x14ac:dyDescent="0.2">
      <c r="B144" s="43" t="s">
        <v>113</v>
      </c>
      <c r="C144" s="43">
        <v>1039</v>
      </c>
      <c r="D144" s="43">
        <v>1042</v>
      </c>
      <c r="E144" s="43">
        <v>1081</v>
      </c>
      <c r="F144" s="43">
        <v>1100</v>
      </c>
      <c r="G144" s="43">
        <v>1033</v>
      </c>
      <c r="H144" s="43">
        <v>1035</v>
      </c>
      <c r="I144" s="43">
        <v>1094</v>
      </c>
      <c r="J144" s="43">
        <v>1195</v>
      </c>
      <c r="K144" s="43">
        <v>1317</v>
      </c>
      <c r="L144" s="43">
        <v>1455</v>
      </c>
      <c r="M144" s="43">
        <v>1635</v>
      </c>
      <c r="N144" s="43">
        <v>2006</v>
      </c>
      <c r="O144" s="43">
        <v>2315</v>
      </c>
      <c r="P144" s="43">
        <v>2558</v>
      </c>
      <c r="Q144" s="43">
        <v>2756</v>
      </c>
      <c r="R144" s="43">
        <v>2932</v>
      </c>
    </row>
    <row r="145" spans="2:18" x14ac:dyDescent="0.2">
      <c r="B145" s="43" t="s">
        <v>114</v>
      </c>
      <c r="C145" s="43">
        <v>409</v>
      </c>
      <c r="D145" s="43">
        <v>418</v>
      </c>
      <c r="E145" s="43">
        <v>417</v>
      </c>
      <c r="F145" s="43">
        <v>426</v>
      </c>
      <c r="G145" s="43">
        <v>451</v>
      </c>
      <c r="H145" s="43">
        <v>443</v>
      </c>
      <c r="I145" s="43">
        <v>494</v>
      </c>
      <c r="J145" s="43">
        <v>548</v>
      </c>
      <c r="K145" s="43">
        <v>598</v>
      </c>
      <c r="L145" s="43">
        <v>628</v>
      </c>
      <c r="M145" s="43">
        <v>634</v>
      </c>
      <c r="N145" s="43">
        <v>645</v>
      </c>
      <c r="O145" s="43">
        <v>655</v>
      </c>
      <c r="P145" s="43">
        <v>662</v>
      </c>
      <c r="Q145" s="43">
        <v>670</v>
      </c>
      <c r="R145" s="43">
        <v>644</v>
      </c>
    </row>
    <row r="146" spans="2:18" x14ac:dyDescent="0.2">
      <c r="B146" s="43" t="s">
        <v>115</v>
      </c>
      <c r="C146" s="43">
        <v>16695</v>
      </c>
      <c r="D146" s="43">
        <v>17004</v>
      </c>
      <c r="E146" s="43">
        <v>17267</v>
      </c>
      <c r="F146" s="43">
        <v>17624</v>
      </c>
      <c r="G146" s="43">
        <v>18121</v>
      </c>
      <c r="H146" s="43">
        <v>18090</v>
      </c>
      <c r="I146" s="43">
        <v>18364</v>
      </c>
      <c r="J146" s="43">
        <v>18858</v>
      </c>
      <c r="K146" s="43">
        <v>19542</v>
      </c>
      <c r="L146" s="43">
        <v>19068</v>
      </c>
      <c r="M146" s="43">
        <v>18968</v>
      </c>
      <c r="N146" s="43">
        <v>19315</v>
      </c>
      <c r="O146" s="43">
        <v>20039</v>
      </c>
      <c r="P146" s="43">
        <v>20811</v>
      </c>
      <c r="Q146" s="43">
        <v>20873</v>
      </c>
      <c r="R146" s="43">
        <v>20969</v>
      </c>
    </row>
    <row r="147" spans="2:18" x14ac:dyDescent="0.2">
      <c r="B147" s="43" t="s">
        <v>116</v>
      </c>
      <c r="C147" s="43">
        <v>65</v>
      </c>
      <c r="D147" s="43">
        <v>78</v>
      </c>
      <c r="E147" s="43">
        <v>83</v>
      </c>
      <c r="F147" s="43">
        <v>89</v>
      </c>
      <c r="G147" s="43">
        <v>96</v>
      </c>
      <c r="H147" s="43">
        <v>105</v>
      </c>
      <c r="I147" s="43">
        <v>120</v>
      </c>
      <c r="J147" s="43">
        <v>120</v>
      </c>
      <c r="K147" s="43">
        <v>118</v>
      </c>
      <c r="L147" s="43">
        <v>128</v>
      </c>
      <c r="M147" s="43">
        <v>146</v>
      </c>
      <c r="N147" s="43">
        <v>171</v>
      </c>
      <c r="O147" s="43">
        <v>188</v>
      </c>
      <c r="P147" s="43">
        <v>195</v>
      </c>
      <c r="Q147" s="43">
        <v>199</v>
      </c>
      <c r="R147" s="43">
        <v>195</v>
      </c>
    </row>
    <row r="148" spans="2:18" x14ac:dyDescent="0.2">
      <c r="B148" s="43" t="s">
        <v>117</v>
      </c>
      <c r="C148" s="43">
        <v>162</v>
      </c>
      <c r="D148" s="43">
        <v>176</v>
      </c>
      <c r="E148" s="43">
        <v>173</v>
      </c>
      <c r="F148" s="43">
        <v>179</v>
      </c>
      <c r="G148" s="43">
        <v>168</v>
      </c>
      <c r="H148" s="43">
        <v>166</v>
      </c>
      <c r="I148" s="43">
        <v>182</v>
      </c>
      <c r="J148" s="43">
        <v>179</v>
      </c>
      <c r="K148" s="43">
        <v>139</v>
      </c>
      <c r="L148" s="43">
        <v>130</v>
      </c>
      <c r="M148" s="43">
        <v>123</v>
      </c>
      <c r="N148" s="43">
        <v>119</v>
      </c>
      <c r="O148" s="43">
        <v>125</v>
      </c>
      <c r="P148" s="43">
        <v>117</v>
      </c>
      <c r="Q148" s="43">
        <v>113</v>
      </c>
      <c r="R148" s="43">
        <v>106</v>
      </c>
    </row>
    <row r="149" spans="2:18" x14ac:dyDescent="0.2">
      <c r="B149" s="43" t="s">
        <v>118</v>
      </c>
      <c r="C149" s="43">
        <v>668</v>
      </c>
      <c r="D149" s="43">
        <v>633</v>
      </c>
      <c r="E149" s="43">
        <v>643</v>
      </c>
      <c r="F149" s="43">
        <v>685</v>
      </c>
      <c r="G149" s="43">
        <v>714</v>
      </c>
      <c r="H149" s="43">
        <v>768</v>
      </c>
      <c r="I149" s="43">
        <v>832</v>
      </c>
      <c r="J149" s="43">
        <v>919</v>
      </c>
      <c r="K149" s="43">
        <v>997</v>
      </c>
      <c r="L149" s="43">
        <v>1042</v>
      </c>
      <c r="M149" s="43">
        <v>1129</v>
      </c>
      <c r="N149" s="43">
        <v>1165</v>
      </c>
      <c r="O149" s="43">
        <v>1232</v>
      </c>
      <c r="P149" s="43">
        <v>1272</v>
      </c>
      <c r="Q149" s="43">
        <v>1338</v>
      </c>
      <c r="R149" s="43">
        <v>1355</v>
      </c>
    </row>
    <row r="150" spans="2:18" x14ac:dyDescent="0.2">
      <c r="B150" s="43" t="s">
        <v>119</v>
      </c>
      <c r="C150" s="43">
        <v>500</v>
      </c>
      <c r="D150" s="43">
        <v>455</v>
      </c>
      <c r="E150" s="43">
        <v>480</v>
      </c>
      <c r="F150" s="43">
        <v>512</v>
      </c>
      <c r="G150" s="43">
        <v>558</v>
      </c>
      <c r="H150" s="43">
        <v>626</v>
      </c>
      <c r="I150" s="43">
        <v>608</v>
      </c>
      <c r="J150" s="43">
        <v>648</v>
      </c>
      <c r="K150" s="43">
        <v>707</v>
      </c>
      <c r="L150" s="43">
        <v>736</v>
      </c>
      <c r="M150" s="43">
        <v>763</v>
      </c>
      <c r="N150" s="43">
        <v>806</v>
      </c>
      <c r="O150" s="43">
        <v>851</v>
      </c>
      <c r="P150" s="43">
        <v>868</v>
      </c>
      <c r="Q150" s="43">
        <v>895</v>
      </c>
      <c r="R150" s="43">
        <v>885</v>
      </c>
    </row>
    <row r="151" spans="2:18" x14ac:dyDescent="0.2">
      <c r="B151" s="43" t="s">
        <v>120</v>
      </c>
      <c r="C151" s="43">
        <v>12529</v>
      </c>
      <c r="D151" s="43">
        <v>12705</v>
      </c>
      <c r="E151" s="43">
        <v>12697</v>
      </c>
      <c r="F151" s="43">
        <v>13022</v>
      </c>
      <c r="G151" s="43">
        <v>13022</v>
      </c>
      <c r="H151" s="43">
        <v>12977</v>
      </c>
      <c r="I151" s="43">
        <v>13118</v>
      </c>
      <c r="J151" s="43">
        <v>13945</v>
      </c>
      <c r="K151" s="43">
        <v>15033</v>
      </c>
      <c r="L151" s="43">
        <v>15587</v>
      </c>
      <c r="M151" s="43">
        <v>16324</v>
      </c>
      <c r="N151" s="43">
        <v>17301</v>
      </c>
      <c r="O151" s="43">
        <v>18731</v>
      </c>
      <c r="P151" s="43">
        <v>19832</v>
      </c>
      <c r="Q151" s="43">
        <v>20671</v>
      </c>
      <c r="R151" s="43">
        <v>21493</v>
      </c>
    </row>
    <row r="152" spans="2:18" x14ac:dyDescent="0.2">
      <c r="B152" s="43" t="s">
        <v>121</v>
      </c>
      <c r="C152" s="43">
        <v>246</v>
      </c>
      <c r="D152" s="43">
        <v>250</v>
      </c>
      <c r="E152" s="43">
        <v>267</v>
      </c>
      <c r="F152" s="43">
        <v>281</v>
      </c>
      <c r="G152" s="43">
        <v>300</v>
      </c>
      <c r="H152" s="43">
        <v>320</v>
      </c>
      <c r="I152" s="43">
        <v>328</v>
      </c>
      <c r="J152" s="43">
        <v>337</v>
      </c>
      <c r="K152" s="43">
        <v>380</v>
      </c>
      <c r="L152" s="43">
        <v>389</v>
      </c>
      <c r="M152" s="43">
        <v>419</v>
      </c>
      <c r="N152" s="43">
        <v>460</v>
      </c>
      <c r="O152" s="43">
        <v>480</v>
      </c>
      <c r="P152" s="43">
        <v>509</v>
      </c>
      <c r="Q152" s="43">
        <v>510</v>
      </c>
      <c r="R152" s="43">
        <v>510</v>
      </c>
    </row>
    <row r="153" spans="2:18" x14ac:dyDescent="0.2">
      <c r="B153" s="43" t="s">
        <v>122</v>
      </c>
      <c r="C153" s="43">
        <v>908</v>
      </c>
      <c r="D153" s="43">
        <v>954</v>
      </c>
      <c r="E153" s="43">
        <v>1001</v>
      </c>
      <c r="F153" s="43">
        <v>1070</v>
      </c>
      <c r="G153" s="43">
        <v>1084</v>
      </c>
      <c r="H153" s="43">
        <v>1172</v>
      </c>
      <c r="I153" s="43">
        <v>1213</v>
      </c>
      <c r="J153" s="43">
        <v>1292</v>
      </c>
      <c r="K153" s="43">
        <v>1438</v>
      </c>
      <c r="L153" s="43">
        <v>1545</v>
      </c>
      <c r="M153" s="43">
        <v>1613</v>
      </c>
      <c r="N153" s="43">
        <v>1749</v>
      </c>
      <c r="O153" s="43">
        <v>1880</v>
      </c>
      <c r="P153" s="43">
        <v>1952</v>
      </c>
      <c r="Q153" s="43">
        <v>2005</v>
      </c>
      <c r="R153" s="43">
        <v>2040</v>
      </c>
    </row>
    <row r="154" spans="2:18" x14ac:dyDescent="0.2">
      <c r="B154" s="43" t="s">
        <v>3</v>
      </c>
      <c r="C154" s="43">
        <v>876</v>
      </c>
      <c r="D154" s="43">
        <v>869</v>
      </c>
      <c r="E154" s="43">
        <v>867</v>
      </c>
      <c r="F154" s="43">
        <v>888</v>
      </c>
      <c r="G154" s="43">
        <v>919</v>
      </c>
      <c r="H154" s="43">
        <v>963</v>
      </c>
      <c r="I154" s="43">
        <v>1029</v>
      </c>
      <c r="J154" s="43">
        <v>1078</v>
      </c>
      <c r="K154" s="43">
        <v>1177</v>
      </c>
      <c r="L154" s="43">
        <v>1173</v>
      </c>
      <c r="M154" s="43">
        <v>1209</v>
      </c>
      <c r="N154" s="43">
        <v>1292</v>
      </c>
      <c r="O154" s="43">
        <v>1347</v>
      </c>
      <c r="P154" s="43">
        <v>1319</v>
      </c>
      <c r="Q154" s="43">
        <v>1300</v>
      </c>
      <c r="R154" s="43">
        <v>1298</v>
      </c>
    </row>
    <row r="155" spans="2:18" x14ac:dyDescent="0.2">
      <c r="B155" s="43" t="s">
        <v>123</v>
      </c>
      <c r="C155" s="43">
        <v>93</v>
      </c>
      <c r="D155" s="43">
        <v>92</v>
      </c>
      <c r="E155" s="43">
        <v>97</v>
      </c>
      <c r="F155" s="43">
        <v>112</v>
      </c>
      <c r="G155" s="43">
        <v>125</v>
      </c>
      <c r="H155" s="43">
        <v>127</v>
      </c>
      <c r="I155" s="43">
        <v>146</v>
      </c>
      <c r="J155" s="43">
        <v>144</v>
      </c>
      <c r="K155" s="43">
        <v>189</v>
      </c>
      <c r="L155" s="43">
        <v>206</v>
      </c>
      <c r="M155" s="43">
        <v>222</v>
      </c>
      <c r="N155" s="43">
        <v>242</v>
      </c>
      <c r="O155" s="43">
        <v>246</v>
      </c>
      <c r="P155" s="43">
        <v>262</v>
      </c>
      <c r="Q155" s="43">
        <v>255</v>
      </c>
      <c r="R155" s="43">
        <v>252</v>
      </c>
    </row>
    <row r="156" spans="2:18" x14ac:dyDescent="0.2">
      <c r="B156" s="43" t="s">
        <v>4</v>
      </c>
      <c r="C156" s="43">
        <v>1166</v>
      </c>
      <c r="D156" s="43">
        <v>1147</v>
      </c>
      <c r="E156" s="43">
        <v>1121</v>
      </c>
      <c r="F156" s="43">
        <v>1187</v>
      </c>
      <c r="G156" s="43">
        <v>1207</v>
      </c>
      <c r="H156" s="43">
        <v>1234</v>
      </c>
      <c r="I156" s="43">
        <v>1300</v>
      </c>
      <c r="J156" s="43">
        <v>1327</v>
      </c>
      <c r="K156" s="43">
        <v>1405</v>
      </c>
      <c r="L156" s="43">
        <v>1461</v>
      </c>
      <c r="M156" s="43">
        <v>1552</v>
      </c>
      <c r="N156" s="43">
        <v>1614</v>
      </c>
      <c r="O156" s="43">
        <v>1690</v>
      </c>
      <c r="P156" s="43">
        <v>1778</v>
      </c>
      <c r="Q156" s="43">
        <v>1849</v>
      </c>
      <c r="R156" s="43">
        <v>1896</v>
      </c>
    </row>
    <row r="157" spans="2:18" x14ac:dyDescent="0.2">
      <c r="B157" s="43" t="s">
        <v>5</v>
      </c>
      <c r="C157" s="43">
        <v>1789</v>
      </c>
      <c r="D157" s="43">
        <v>1826</v>
      </c>
      <c r="E157" s="43">
        <v>1954</v>
      </c>
      <c r="F157" s="43">
        <v>2039</v>
      </c>
      <c r="G157" s="43">
        <v>2148</v>
      </c>
      <c r="H157" s="43">
        <v>2233</v>
      </c>
      <c r="I157" s="43">
        <v>2278</v>
      </c>
      <c r="J157" s="43">
        <v>2363</v>
      </c>
      <c r="K157" s="43">
        <v>2521</v>
      </c>
      <c r="L157" s="43">
        <v>2570</v>
      </c>
      <c r="M157" s="43">
        <v>2667</v>
      </c>
      <c r="N157" s="43">
        <v>2821</v>
      </c>
      <c r="O157" s="43">
        <v>2984</v>
      </c>
      <c r="P157" s="43">
        <v>3107</v>
      </c>
      <c r="Q157" s="43">
        <v>3203</v>
      </c>
      <c r="R157" s="43">
        <v>3158</v>
      </c>
    </row>
    <row r="158" spans="2:18" x14ac:dyDescent="0.2">
      <c r="B158" s="43" t="s">
        <v>124</v>
      </c>
      <c r="C158" s="43">
        <v>1560</v>
      </c>
      <c r="D158" s="43">
        <v>1555</v>
      </c>
      <c r="E158" s="43">
        <v>1500</v>
      </c>
      <c r="F158" s="43">
        <v>1560</v>
      </c>
      <c r="G158" s="43">
        <v>1652</v>
      </c>
      <c r="H158" s="43">
        <v>1705</v>
      </c>
      <c r="I158" s="43">
        <v>1783</v>
      </c>
      <c r="J158" s="43">
        <v>1899</v>
      </c>
      <c r="K158" s="43">
        <v>2104</v>
      </c>
      <c r="L158" s="43">
        <v>2148</v>
      </c>
      <c r="M158" s="43">
        <v>2263</v>
      </c>
      <c r="N158" s="43">
        <v>2396</v>
      </c>
      <c r="O158" s="43">
        <v>2489</v>
      </c>
      <c r="P158" s="43">
        <v>2589</v>
      </c>
      <c r="Q158" s="43">
        <v>2731</v>
      </c>
      <c r="R158" s="43">
        <v>2756</v>
      </c>
    </row>
    <row r="159" spans="2:18" x14ac:dyDescent="0.2">
      <c r="B159" s="43" t="s">
        <v>125</v>
      </c>
      <c r="C159" s="43">
        <v>47</v>
      </c>
      <c r="D159" s="43">
        <v>46</v>
      </c>
      <c r="E159" s="43">
        <v>49</v>
      </c>
      <c r="F159" s="43">
        <v>51</v>
      </c>
      <c r="G159" s="43">
        <v>52</v>
      </c>
      <c r="H159" s="43">
        <v>52</v>
      </c>
      <c r="I159" s="43">
        <v>64</v>
      </c>
      <c r="J159" s="43">
        <v>75</v>
      </c>
      <c r="K159" s="43">
        <v>69</v>
      </c>
      <c r="L159" s="43">
        <v>72</v>
      </c>
      <c r="M159" s="43">
        <v>81</v>
      </c>
      <c r="N159" s="43">
        <v>72</v>
      </c>
      <c r="O159" s="43">
        <v>74</v>
      </c>
      <c r="P159" s="43">
        <v>72</v>
      </c>
      <c r="Q159" s="43">
        <v>79</v>
      </c>
      <c r="R159" s="43">
        <v>75</v>
      </c>
    </row>
    <row r="160" spans="2:18" x14ac:dyDescent="0.2">
      <c r="B160" s="43" t="s">
        <v>126</v>
      </c>
      <c r="C160" s="43">
        <v>7834</v>
      </c>
      <c r="D160" s="43">
        <v>7752</v>
      </c>
      <c r="E160" s="43">
        <v>7873</v>
      </c>
      <c r="F160" s="43">
        <v>8084</v>
      </c>
      <c r="G160" s="43">
        <v>8097</v>
      </c>
      <c r="H160" s="43">
        <v>8081</v>
      </c>
      <c r="I160" s="43">
        <v>8503</v>
      </c>
      <c r="J160" s="43">
        <v>8883</v>
      </c>
      <c r="K160" s="43">
        <v>9678</v>
      </c>
      <c r="L160" s="43">
        <v>10308</v>
      </c>
      <c r="M160" s="43">
        <v>11006</v>
      </c>
      <c r="N160" s="43">
        <v>11902</v>
      </c>
      <c r="O160" s="43">
        <v>12512</v>
      </c>
      <c r="P160" s="43">
        <v>13194</v>
      </c>
      <c r="Q160" s="43">
        <v>13755</v>
      </c>
      <c r="R160" s="43">
        <v>14182</v>
      </c>
    </row>
    <row r="161" spans="2:18" x14ac:dyDescent="0.2">
      <c r="B161" s="43" t="s">
        <v>8</v>
      </c>
      <c r="C161" s="43">
        <v>3972</v>
      </c>
      <c r="D161" s="43">
        <v>4082</v>
      </c>
      <c r="E161" s="43">
        <v>4308</v>
      </c>
      <c r="F161" s="43">
        <v>4705</v>
      </c>
      <c r="G161" s="43">
        <v>4859</v>
      </c>
      <c r="H161" s="43">
        <v>5005</v>
      </c>
      <c r="I161" s="43">
        <v>5188</v>
      </c>
      <c r="J161" s="43">
        <v>5601</v>
      </c>
      <c r="K161" s="43">
        <v>6045</v>
      </c>
      <c r="L161" s="43">
        <v>6301</v>
      </c>
      <c r="M161" s="43">
        <v>6988</v>
      </c>
      <c r="N161" s="43">
        <v>7808</v>
      </c>
      <c r="O161" s="43">
        <v>8826</v>
      </c>
      <c r="P161" s="43">
        <v>9665</v>
      </c>
      <c r="Q161" s="43">
        <v>10428</v>
      </c>
      <c r="R161" s="43">
        <v>11184</v>
      </c>
    </row>
    <row r="162" spans="2:18" x14ac:dyDescent="0.2">
      <c r="B162" s="43" t="s">
        <v>6</v>
      </c>
      <c r="C162" s="43">
        <v>2126</v>
      </c>
      <c r="D162" s="43">
        <v>2048</v>
      </c>
      <c r="E162" s="43">
        <v>2025</v>
      </c>
      <c r="F162" s="43">
        <v>2182</v>
      </c>
      <c r="G162" s="43">
        <v>2262</v>
      </c>
      <c r="H162" s="43">
        <v>2312</v>
      </c>
      <c r="I162" s="43">
        <v>2407</v>
      </c>
      <c r="J162" s="43">
        <v>2587</v>
      </c>
      <c r="K162" s="43">
        <v>2802</v>
      </c>
      <c r="L162" s="43">
        <v>2872</v>
      </c>
      <c r="M162" s="43">
        <v>3055</v>
      </c>
      <c r="N162" s="43">
        <v>3326</v>
      </c>
      <c r="O162" s="43">
        <v>3569</v>
      </c>
      <c r="P162" s="43">
        <v>3715</v>
      </c>
      <c r="Q162" s="43">
        <v>3864</v>
      </c>
      <c r="R162" s="43">
        <v>3880</v>
      </c>
    </row>
    <row r="163" spans="2:18" x14ac:dyDescent="0.2">
      <c r="B163" s="43" t="s">
        <v>127</v>
      </c>
      <c r="C163" s="43">
        <v>3164</v>
      </c>
      <c r="D163" s="43">
        <v>3284</v>
      </c>
      <c r="E163" s="43">
        <v>3520</v>
      </c>
      <c r="F163" s="43">
        <v>4082</v>
      </c>
      <c r="G163" s="43">
        <v>4661</v>
      </c>
      <c r="H163" s="43">
        <v>5161</v>
      </c>
      <c r="I163" s="43">
        <v>5979</v>
      </c>
      <c r="J163" s="43">
        <v>6847</v>
      </c>
      <c r="K163" s="43">
        <v>8155</v>
      </c>
      <c r="L163" s="43">
        <v>9535</v>
      </c>
      <c r="M163" s="43">
        <v>10943</v>
      </c>
      <c r="N163" s="43">
        <v>13204</v>
      </c>
      <c r="O163" s="43">
        <v>14756</v>
      </c>
      <c r="P163" s="43">
        <v>15726</v>
      </c>
      <c r="Q163" s="43">
        <v>16576</v>
      </c>
      <c r="R163" s="43">
        <v>17232</v>
      </c>
    </row>
    <row r="164" spans="2:18" x14ac:dyDescent="0.2">
      <c r="B164" s="43" t="s">
        <v>128</v>
      </c>
      <c r="C164" s="43">
        <v>9436</v>
      </c>
      <c r="D164" s="43">
        <v>9208</v>
      </c>
      <c r="E164" s="43">
        <v>9173</v>
      </c>
      <c r="F164" s="43">
        <v>9313</v>
      </c>
      <c r="G164" s="43">
        <v>9464</v>
      </c>
      <c r="H164" s="43">
        <v>9835</v>
      </c>
      <c r="I164" s="43">
        <v>10198</v>
      </c>
      <c r="J164" s="43">
        <v>10642</v>
      </c>
      <c r="K164" s="43">
        <v>11145</v>
      </c>
      <c r="L164" s="43">
        <v>11347</v>
      </c>
      <c r="M164" s="43">
        <v>11603</v>
      </c>
      <c r="N164" s="43">
        <v>12267</v>
      </c>
      <c r="O164" s="43">
        <v>13169</v>
      </c>
      <c r="P164" s="43">
        <v>14164</v>
      </c>
      <c r="Q164" s="43">
        <v>15212</v>
      </c>
      <c r="R164" s="43">
        <v>16318</v>
      </c>
    </row>
    <row r="165" spans="2:18" x14ac:dyDescent="0.2">
      <c r="B165" s="43" t="s">
        <v>9</v>
      </c>
      <c r="C165" s="43">
        <v>3735</v>
      </c>
      <c r="D165" s="43">
        <v>3820</v>
      </c>
      <c r="E165" s="43">
        <v>3992</v>
      </c>
      <c r="F165" s="43">
        <v>4212</v>
      </c>
      <c r="G165" s="43">
        <v>4338</v>
      </c>
      <c r="H165" s="43">
        <v>4401</v>
      </c>
      <c r="I165" s="43">
        <v>4574</v>
      </c>
      <c r="J165" s="43">
        <v>4808</v>
      </c>
      <c r="K165" s="43">
        <v>5083</v>
      </c>
      <c r="L165" s="43">
        <v>5213</v>
      </c>
      <c r="M165" s="43">
        <v>5457</v>
      </c>
      <c r="N165" s="43">
        <v>5787</v>
      </c>
      <c r="O165" s="43">
        <v>5987</v>
      </c>
      <c r="P165" s="43">
        <v>6121</v>
      </c>
      <c r="Q165" s="43">
        <v>6264</v>
      </c>
      <c r="R165" s="43">
        <v>6317</v>
      </c>
    </row>
    <row r="166" spans="2:18" x14ac:dyDescent="0.2">
      <c r="B166" s="43" t="s">
        <v>129</v>
      </c>
      <c r="C166" s="43">
        <v>82</v>
      </c>
      <c r="D166" s="43">
        <v>87</v>
      </c>
      <c r="E166" s="43">
        <v>75</v>
      </c>
      <c r="F166" s="43">
        <v>101</v>
      </c>
      <c r="G166" s="43">
        <v>115</v>
      </c>
      <c r="H166" s="43">
        <v>128</v>
      </c>
      <c r="I166" s="43">
        <v>143</v>
      </c>
      <c r="J166" s="43">
        <v>178</v>
      </c>
      <c r="K166" s="43">
        <v>202</v>
      </c>
      <c r="L166" s="43">
        <v>208</v>
      </c>
      <c r="M166" s="43">
        <v>224</v>
      </c>
      <c r="N166" s="43">
        <v>233</v>
      </c>
      <c r="O166" s="43">
        <v>240</v>
      </c>
      <c r="P166" s="43">
        <v>234</v>
      </c>
      <c r="Q166" s="43">
        <v>244</v>
      </c>
      <c r="R166" s="43">
        <v>237</v>
      </c>
    </row>
    <row r="167" spans="2:18" x14ac:dyDescent="0.2">
      <c r="B167" s="43" t="s">
        <v>37</v>
      </c>
      <c r="C167" s="43">
        <v>263590</v>
      </c>
      <c r="D167" s="43">
        <v>266336</v>
      </c>
      <c r="E167" s="43">
        <v>272321</v>
      </c>
      <c r="F167" s="43">
        <v>284949</v>
      </c>
      <c r="G167" s="43">
        <v>294413</v>
      </c>
      <c r="H167" s="43">
        <v>304534</v>
      </c>
      <c r="I167" s="43">
        <v>322024</v>
      </c>
      <c r="J167" s="43">
        <v>340613</v>
      </c>
      <c r="K167" s="43">
        <v>366783</v>
      </c>
      <c r="L167" s="43">
        <v>384785</v>
      </c>
      <c r="M167" s="43">
        <v>407504</v>
      </c>
      <c r="N167" s="43">
        <v>438166</v>
      </c>
      <c r="O167" s="43">
        <v>468497</v>
      </c>
      <c r="P167" s="43">
        <v>493781</v>
      </c>
      <c r="Q167" s="43">
        <v>517462</v>
      </c>
      <c r="R167" s="43">
        <v>533867</v>
      </c>
    </row>
  </sheetData>
  <sortState ref="A88:T166">
    <sortCondition descending="1" ref="P88:P166"/>
    <sortCondition descending="1" ref="S88:S166"/>
  </sortState>
  <mergeCells count="1">
    <mergeCell ref="R2:S2"/>
  </mergeCells>
  <hyperlinks>
    <hyperlink ref="V1" location="Contents!A1" display="Contents page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127"/>
  <sheetViews>
    <sheetView zoomScale="110" zoomScaleNormal="110" workbookViewId="0">
      <pane xSplit="1" ySplit="2" topLeftCell="B97" activePane="bottomRight" state="frozen"/>
      <selection activeCell="B5" sqref="B5"/>
      <selection pane="topRight" activeCell="B5" sqref="B5"/>
      <selection pane="bottomLeft" activeCell="B5" sqref="B5"/>
      <selection pane="bottomRight" activeCell="A127" sqref="A127"/>
    </sheetView>
  </sheetViews>
  <sheetFormatPr defaultRowHeight="10.199999999999999" x14ac:dyDescent="0.2"/>
  <cols>
    <col min="2" max="4" width="10.875" style="38" customWidth="1"/>
    <col min="5" max="6" width="14.875" style="38" customWidth="1"/>
    <col min="10" max="10" width="9.375" bestFit="1" customWidth="1"/>
  </cols>
  <sheetData>
    <row r="1" spans="1:10" ht="18.75" customHeight="1" x14ac:dyDescent="0.25">
      <c r="B1" s="160" t="s">
        <v>427</v>
      </c>
      <c r="E1" s="161"/>
      <c r="I1" s="194" t="s">
        <v>367</v>
      </c>
      <c r="J1" s="179"/>
    </row>
    <row r="2" spans="1:10" ht="41.25" customHeight="1" x14ac:dyDescent="0.2">
      <c r="B2" s="140" t="s">
        <v>139</v>
      </c>
      <c r="C2" s="140" t="s">
        <v>368</v>
      </c>
      <c r="D2" s="140" t="s">
        <v>297</v>
      </c>
      <c r="E2" s="140" t="s">
        <v>353</v>
      </c>
      <c r="F2" s="140" t="s">
        <v>354</v>
      </c>
      <c r="G2" s="16"/>
    </row>
    <row r="3" spans="1:10" x14ac:dyDescent="0.2">
      <c r="A3" s="15">
        <v>31107</v>
      </c>
      <c r="C3" s="136"/>
      <c r="D3" s="136"/>
      <c r="E3" s="136"/>
      <c r="G3" s="16"/>
    </row>
    <row r="4" spans="1:10" x14ac:dyDescent="0.2">
      <c r="A4" s="15">
        <v>31199</v>
      </c>
      <c r="C4" s="136"/>
      <c r="D4" s="136"/>
      <c r="E4" s="136"/>
      <c r="G4" s="16"/>
    </row>
    <row r="5" spans="1:10" x14ac:dyDescent="0.2">
      <c r="A5" s="15">
        <v>31291</v>
      </c>
      <c r="C5" s="136"/>
      <c r="D5" s="136"/>
      <c r="E5" s="136"/>
      <c r="G5" s="16"/>
    </row>
    <row r="6" spans="1:10" x14ac:dyDescent="0.2">
      <c r="A6" s="15">
        <v>31382</v>
      </c>
      <c r="C6" s="136"/>
      <c r="D6" s="136"/>
      <c r="E6" s="136"/>
      <c r="G6" s="16"/>
    </row>
    <row r="7" spans="1:10" x14ac:dyDescent="0.2">
      <c r="A7" s="15">
        <v>31472</v>
      </c>
      <c r="C7" s="136"/>
      <c r="D7" s="136"/>
      <c r="E7" s="136"/>
      <c r="G7" s="16"/>
    </row>
    <row r="8" spans="1:10" x14ac:dyDescent="0.2">
      <c r="A8" s="15">
        <v>31564</v>
      </c>
      <c r="C8" s="136"/>
      <c r="D8" s="136"/>
      <c r="E8" s="136"/>
      <c r="G8" s="16"/>
    </row>
    <row r="9" spans="1:10" x14ac:dyDescent="0.2">
      <c r="A9" s="15">
        <v>31656</v>
      </c>
      <c r="C9" s="136"/>
      <c r="D9" s="136"/>
      <c r="E9" s="136"/>
      <c r="G9" s="16"/>
    </row>
    <row r="10" spans="1:10" x14ac:dyDescent="0.2">
      <c r="A10" s="15">
        <v>31747</v>
      </c>
      <c r="C10" s="136"/>
      <c r="D10" s="136"/>
      <c r="E10" s="136"/>
      <c r="G10" s="16"/>
    </row>
    <row r="11" spans="1:10" x14ac:dyDescent="0.2">
      <c r="A11" s="15">
        <v>31837</v>
      </c>
      <c r="C11" s="136"/>
      <c r="D11" s="136"/>
      <c r="E11" s="136"/>
      <c r="G11" s="16"/>
    </row>
    <row r="12" spans="1:10" x14ac:dyDescent="0.2">
      <c r="A12" s="15">
        <v>31929</v>
      </c>
      <c r="C12" s="136"/>
      <c r="D12" s="136"/>
      <c r="E12" s="136"/>
      <c r="G12" s="16"/>
    </row>
    <row r="13" spans="1:10" x14ac:dyDescent="0.2">
      <c r="A13" s="15">
        <v>32021</v>
      </c>
      <c r="C13" s="136"/>
      <c r="D13" s="136"/>
      <c r="E13" s="136"/>
      <c r="G13" s="16"/>
    </row>
    <row r="14" spans="1:10" x14ac:dyDescent="0.2">
      <c r="A14" s="15">
        <v>32112</v>
      </c>
      <c r="C14" s="136"/>
      <c r="D14" s="136"/>
      <c r="E14" s="136"/>
      <c r="G14" s="16"/>
    </row>
    <row r="15" spans="1:10" x14ac:dyDescent="0.2">
      <c r="A15" s="15">
        <v>32203</v>
      </c>
      <c r="C15" s="136"/>
      <c r="D15" s="136"/>
      <c r="E15" s="136"/>
      <c r="G15" s="16"/>
    </row>
    <row r="16" spans="1:10" x14ac:dyDescent="0.2">
      <c r="A16" s="15">
        <v>32295</v>
      </c>
      <c r="C16" s="136"/>
      <c r="D16" s="136"/>
      <c r="E16" s="136"/>
      <c r="G16" s="16"/>
    </row>
    <row r="17" spans="1:7" x14ac:dyDescent="0.2">
      <c r="A17" s="15">
        <v>32387</v>
      </c>
      <c r="C17" s="136"/>
      <c r="D17" s="136"/>
      <c r="E17" s="136"/>
      <c r="G17" s="16"/>
    </row>
    <row r="18" spans="1:7" x14ac:dyDescent="0.2">
      <c r="A18" s="15">
        <v>32478</v>
      </c>
      <c r="C18" s="136"/>
      <c r="D18" s="136"/>
      <c r="E18" s="136"/>
      <c r="G18" s="16"/>
    </row>
    <row r="19" spans="1:7" x14ac:dyDescent="0.2">
      <c r="A19" s="15">
        <v>32568</v>
      </c>
      <c r="C19" s="136"/>
      <c r="D19" s="136"/>
      <c r="E19" s="136"/>
      <c r="G19" s="16"/>
    </row>
    <row r="20" spans="1:7" x14ac:dyDescent="0.2">
      <c r="A20" s="15">
        <v>32660</v>
      </c>
      <c r="C20" s="136"/>
      <c r="D20" s="136"/>
      <c r="E20" s="136"/>
      <c r="G20" s="16"/>
    </row>
    <row r="21" spans="1:7" x14ac:dyDescent="0.2">
      <c r="A21" s="15">
        <v>32752</v>
      </c>
      <c r="C21" s="136"/>
      <c r="D21" s="136"/>
      <c r="E21" s="136"/>
      <c r="G21" s="16"/>
    </row>
    <row r="22" spans="1:7" x14ac:dyDescent="0.2">
      <c r="A22" s="15">
        <v>32843</v>
      </c>
      <c r="C22" s="136"/>
      <c r="D22" s="136"/>
      <c r="E22" s="136"/>
      <c r="G22" s="16"/>
    </row>
    <row r="23" spans="1:7" x14ac:dyDescent="0.2">
      <c r="A23" s="15">
        <v>32933</v>
      </c>
      <c r="C23" s="136"/>
      <c r="D23" s="136"/>
      <c r="E23" s="136"/>
      <c r="G23" s="16"/>
    </row>
    <row r="24" spans="1:7" x14ac:dyDescent="0.2">
      <c r="A24" s="15">
        <v>33025</v>
      </c>
      <c r="C24" s="136"/>
      <c r="D24" s="136"/>
      <c r="E24" s="136"/>
      <c r="G24" s="16"/>
    </row>
    <row r="25" spans="1:7" x14ac:dyDescent="0.2">
      <c r="A25" s="15">
        <v>33117</v>
      </c>
      <c r="C25" s="136"/>
      <c r="D25" s="136"/>
      <c r="E25" s="136"/>
      <c r="G25" s="16"/>
    </row>
    <row r="26" spans="1:7" x14ac:dyDescent="0.2">
      <c r="A26" s="15">
        <v>33208</v>
      </c>
      <c r="C26" s="136"/>
      <c r="D26" s="136"/>
      <c r="E26" s="136"/>
      <c r="G26" s="16"/>
    </row>
    <row r="27" spans="1:7" x14ac:dyDescent="0.2">
      <c r="A27" s="15">
        <v>33298</v>
      </c>
      <c r="C27" s="136"/>
      <c r="D27" s="136"/>
      <c r="E27" s="136"/>
      <c r="G27" s="16"/>
    </row>
    <row r="28" spans="1:7" x14ac:dyDescent="0.2">
      <c r="A28" s="15">
        <v>33390</v>
      </c>
      <c r="C28" s="136"/>
      <c r="D28" s="136"/>
      <c r="E28" s="136"/>
      <c r="G28" s="16"/>
    </row>
    <row r="29" spans="1:7" x14ac:dyDescent="0.2">
      <c r="A29" s="15">
        <v>33482</v>
      </c>
      <c r="C29" s="136"/>
      <c r="D29" s="136"/>
      <c r="E29" s="136"/>
      <c r="G29" s="16"/>
    </row>
    <row r="30" spans="1:7" x14ac:dyDescent="0.2">
      <c r="A30" s="15">
        <v>33573</v>
      </c>
      <c r="C30" s="136"/>
      <c r="D30" s="136"/>
      <c r="E30" s="136"/>
      <c r="G30" s="16"/>
    </row>
    <row r="31" spans="1:7" x14ac:dyDescent="0.2">
      <c r="A31" s="15">
        <v>33664</v>
      </c>
      <c r="C31" s="136"/>
      <c r="D31" s="136"/>
      <c r="E31" s="136"/>
      <c r="G31" s="16"/>
    </row>
    <row r="32" spans="1:7" x14ac:dyDescent="0.2">
      <c r="A32" s="15">
        <v>33756</v>
      </c>
      <c r="C32" s="136"/>
      <c r="D32" s="136"/>
      <c r="E32" s="136"/>
      <c r="G32" s="16"/>
    </row>
    <row r="33" spans="1:7" x14ac:dyDescent="0.2">
      <c r="A33" s="15">
        <v>33848</v>
      </c>
      <c r="C33" s="136"/>
      <c r="D33" s="136"/>
      <c r="E33" s="136"/>
      <c r="G33" s="16"/>
    </row>
    <row r="34" spans="1:7" x14ac:dyDescent="0.2">
      <c r="A34" s="15">
        <v>33939</v>
      </c>
      <c r="C34" s="136"/>
      <c r="D34" s="136"/>
      <c r="E34" s="136"/>
      <c r="G34" s="16"/>
    </row>
    <row r="35" spans="1:7" x14ac:dyDescent="0.2">
      <c r="A35" s="15">
        <v>34029</v>
      </c>
      <c r="C35" s="136"/>
      <c r="D35" s="136"/>
      <c r="E35" s="136"/>
      <c r="G35" s="16"/>
    </row>
    <row r="36" spans="1:7" x14ac:dyDescent="0.2">
      <c r="A36" s="15">
        <v>34121</v>
      </c>
      <c r="C36" s="136"/>
      <c r="D36" s="136"/>
      <c r="E36" s="136"/>
      <c r="G36" s="16"/>
    </row>
    <row r="37" spans="1:7" x14ac:dyDescent="0.2">
      <c r="A37" s="15">
        <v>34213</v>
      </c>
      <c r="C37" s="136"/>
      <c r="D37" s="136"/>
      <c r="E37" s="136"/>
      <c r="G37" s="16"/>
    </row>
    <row r="38" spans="1:7" x14ac:dyDescent="0.2">
      <c r="A38" s="15">
        <v>34304</v>
      </c>
      <c r="C38" s="136"/>
      <c r="D38" s="136"/>
      <c r="E38" s="136"/>
      <c r="G38" s="16"/>
    </row>
    <row r="39" spans="1:7" x14ac:dyDescent="0.2">
      <c r="A39" s="15">
        <v>34394</v>
      </c>
      <c r="C39" s="136"/>
      <c r="D39" s="136"/>
      <c r="E39" s="136"/>
      <c r="G39" s="16"/>
    </row>
    <row r="40" spans="1:7" x14ac:dyDescent="0.2">
      <c r="A40" s="15">
        <v>34486</v>
      </c>
      <c r="C40" s="136"/>
      <c r="D40" s="136"/>
      <c r="E40" s="136"/>
      <c r="G40" s="16"/>
    </row>
    <row r="41" spans="1:7" x14ac:dyDescent="0.2">
      <c r="A41" s="15">
        <v>34578</v>
      </c>
      <c r="C41" s="136"/>
      <c r="D41" s="136"/>
      <c r="E41" s="136"/>
      <c r="G41" s="16"/>
    </row>
    <row r="42" spans="1:7" x14ac:dyDescent="0.2">
      <c r="A42" s="15">
        <v>34669</v>
      </c>
      <c r="C42" s="136"/>
      <c r="D42" s="136"/>
      <c r="E42" s="136"/>
      <c r="G42" s="16"/>
    </row>
    <row r="43" spans="1:7" x14ac:dyDescent="0.2">
      <c r="A43" s="15">
        <v>34759</v>
      </c>
      <c r="C43" s="136"/>
      <c r="D43" s="136"/>
      <c r="E43" s="136"/>
      <c r="G43" s="16"/>
    </row>
    <row r="44" spans="1:7" x14ac:dyDescent="0.2">
      <c r="A44" s="15">
        <v>34851</v>
      </c>
      <c r="C44" s="136"/>
      <c r="D44" s="136"/>
      <c r="E44" s="136"/>
      <c r="G44" s="16"/>
    </row>
    <row r="45" spans="1:7" x14ac:dyDescent="0.2">
      <c r="A45" s="15">
        <v>34943</v>
      </c>
      <c r="C45" s="136"/>
      <c r="D45" s="136"/>
      <c r="E45" s="136"/>
      <c r="G45" s="16"/>
    </row>
    <row r="46" spans="1:7" x14ac:dyDescent="0.2">
      <c r="A46" s="15">
        <v>35034</v>
      </c>
      <c r="C46" s="136"/>
      <c r="D46" s="136"/>
      <c r="E46" s="136"/>
      <c r="G46" s="16"/>
    </row>
    <row r="47" spans="1:7" x14ac:dyDescent="0.2">
      <c r="A47" s="15">
        <v>35125</v>
      </c>
      <c r="C47" s="136"/>
      <c r="D47" s="136"/>
      <c r="E47" s="136"/>
      <c r="G47" s="16"/>
    </row>
    <row r="48" spans="1:7" x14ac:dyDescent="0.2">
      <c r="A48" s="15">
        <v>35217</v>
      </c>
      <c r="C48" s="136"/>
      <c r="D48" s="136"/>
      <c r="E48" s="136"/>
      <c r="G48" s="16"/>
    </row>
    <row r="49" spans="1:7" x14ac:dyDescent="0.2">
      <c r="A49" s="15">
        <v>35309</v>
      </c>
      <c r="C49" s="136"/>
      <c r="D49" s="136"/>
      <c r="E49" s="136"/>
      <c r="G49" s="16"/>
    </row>
    <row r="50" spans="1:7" x14ac:dyDescent="0.2">
      <c r="A50" s="15">
        <v>35400</v>
      </c>
      <c r="C50" s="136"/>
      <c r="D50" s="136"/>
      <c r="E50" s="136"/>
      <c r="G50" s="16"/>
    </row>
    <row r="51" spans="1:7" x14ac:dyDescent="0.2">
      <c r="A51" s="15">
        <v>35490</v>
      </c>
      <c r="C51" s="136"/>
      <c r="D51" s="136"/>
      <c r="E51" s="136"/>
      <c r="G51" s="16"/>
    </row>
    <row r="52" spans="1:7" x14ac:dyDescent="0.2">
      <c r="A52" s="15">
        <v>35582</v>
      </c>
      <c r="C52" s="136"/>
      <c r="D52" s="136"/>
      <c r="E52" s="136"/>
      <c r="G52" s="16"/>
    </row>
    <row r="53" spans="1:7" x14ac:dyDescent="0.2">
      <c r="A53" s="15">
        <v>35674</v>
      </c>
      <c r="C53" s="136"/>
      <c r="D53" s="136"/>
      <c r="E53" s="136"/>
      <c r="G53" s="16"/>
    </row>
    <row r="54" spans="1:7" x14ac:dyDescent="0.2">
      <c r="A54" s="15">
        <v>35765</v>
      </c>
      <c r="C54" s="136"/>
      <c r="D54" s="136"/>
      <c r="E54" s="136"/>
      <c r="G54" s="16"/>
    </row>
    <row r="55" spans="1:7" x14ac:dyDescent="0.2">
      <c r="A55" s="15">
        <v>35855</v>
      </c>
    </row>
    <row r="56" spans="1:7" x14ac:dyDescent="0.2">
      <c r="A56" s="15">
        <v>35947</v>
      </c>
    </row>
    <row r="57" spans="1:7" x14ac:dyDescent="0.2">
      <c r="A57" s="15">
        <v>36039</v>
      </c>
    </row>
    <row r="58" spans="1:7" x14ac:dyDescent="0.2">
      <c r="A58" s="15">
        <v>36130</v>
      </c>
    </row>
    <row r="59" spans="1:7" x14ac:dyDescent="0.2">
      <c r="A59" s="15">
        <v>36220</v>
      </c>
    </row>
    <row r="60" spans="1:7" x14ac:dyDescent="0.2">
      <c r="A60" s="15">
        <v>36312</v>
      </c>
      <c r="B60" s="137"/>
      <c r="F60" s="137"/>
    </row>
    <row r="61" spans="1:7" x14ac:dyDescent="0.2">
      <c r="A61" s="15">
        <v>36404</v>
      </c>
      <c r="B61" s="137"/>
      <c r="C61" s="138"/>
      <c r="D61" s="138"/>
      <c r="F61" s="137"/>
      <c r="G61" s="2"/>
    </row>
    <row r="62" spans="1:7" x14ac:dyDescent="0.2">
      <c r="A62" s="15">
        <v>36495</v>
      </c>
      <c r="B62" s="137"/>
      <c r="C62" s="138"/>
      <c r="D62" s="138"/>
      <c r="F62" s="137"/>
      <c r="G62" s="2"/>
    </row>
    <row r="63" spans="1:7" x14ac:dyDescent="0.2">
      <c r="A63" s="15">
        <v>36586</v>
      </c>
      <c r="B63" s="137"/>
      <c r="C63" s="138"/>
      <c r="D63" s="138"/>
      <c r="F63" s="137"/>
      <c r="G63" s="2"/>
    </row>
    <row r="64" spans="1:7" ht="13.2" x14ac:dyDescent="0.25">
      <c r="A64" s="15">
        <v>36678</v>
      </c>
      <c r="B64" s="139">
        <v>6.9881605728000729E-2</v>
      </c>
      <c r="C64" s="138">
        <v>4.4848822411045708E-2</v>
      </c>
      <c r="D64" s="138">
        <v>6.5670797307788353E-2</v>
      </c>
      <c r="E64" s="255"/>
      <c r="F64" s="137"/>
      <c r="G64" s="2"/>
    </row>
    <row r="65" spans="1:7" ht="13.2" x14ac:dyDescent="0.25">
      <c r="A65" s="15">
        <v>36770</v>
      </c>
      <c r="B65" s="139">
        <v>5.6550711700970036E-2</v>
      </c>
      <c r="C65" s="138">
        <v>4.6113443981681268E-2</v>
      </c>
      <c r="D65" s="138">
        <v>5.4815974735928918E-2</v>
      </c>
      <c r="E65" s="255"/>
      <c r="F65" s="137"/>
      <c r="G65" s="2"/>
    </row>
    <row r="66" spans="1:7" ht="13.2" x14ac:dyDescent="0.25">
      <c r="A66" s="15">
        <v>36861</v>
      </c>
      <c r="B66" s="139">
        <v>4.8371757163195195E-2</v>
      </c>
      <c r="C66" s="138">
        <v>5.5539366582326277E-2</v>
      </c>
      <c r="D66" s="138">
        <v>4.9561189149501361E-2</v>
      </c>
      <c r="E66" s="255"/>
      <c r="F66" s="255"/>
      <c r="G66" s="2"/>
    </row>
    <row r="67" spans="1:7" ht="13.2" x14ac:dyDescent="0.25">
      <c r="A67" s="15">
        <v>36951</v>
      </c>
      <c r="B67" s="139">
        <v>5.6612434618705798E-2</v>
      </c>
      <c r="C67" s="138">
        <v>4.1397353919898849E-2</v>
      </c>
      <c r="D67" s="138">
        <v>5.4093307096829468E-2</v>
      </c>
      <c r="E67" s="255"/>
      <c r="F67" s="255"/>
      <c r="G67" s="2"/>
    </row>
    <row r="68" spans="1:7" ht="13.2" x14ac:dyDescent="0.25">
      <c r="A68" s="15">
        <v>37043</v>
      </c>
      <c r="B68" s="139">
        <v>5.9913078669762143E-2</v>
      </c>
      <c r="C68" s="138">
        <v>3.3783157336136016E-2</v>
      </c>
      <c r="D68" s="138">
        <v>5.5603598987718605E-2</v>
      </c>
      <c r="E68" s="255"/>
      <c r="F68" s="255"/>
      <c r="G68" s="2"/>
    </row>
    <row r="69" spans="1:7" ht="13.2" x14ac:dyDescent="0.25">
      <c r="A69" s="15">
        <v>37135</v>
      </c>
      <c r="B69" s="139">
        <v>4.8617421379911097E-2</v>
      </c>
      <c r="C69" s="138">
        <v>5.9163313121722405E-2</v>
      </c>
      <c r="D69" s="138">
        <v>5.0355751291893736E-2</v>
      </c>
      <c r="E69" s="255"/>
      <c r="F69" s="255"/>
      <c r="G69" s="2"/>
    </row>
    <row r="70" spans="1:7" ht="13.2" x14ac:dyDescent="0.25">
      <c r="A70" s="15">
        <v>37226</v>
      </c>
      <c r="B70" s="139">
        <v>5.3434976595616135E-2</v>
      </c>
      <c r="C70" s="138">
        <v>4.1033318201503022E-2</v>
      </c>
      <c r="D70" s="138">
        <v>5.1365256013451432E-2</v>
      </c>
      <c r="E70" s="255"/>
      <c r="F70" s="255"/>
      <c r="G70" s="2"/>
    </row>
    <row r="71" spans="1:7" ht="13.2" x14ac:dyDescent="0.25">
      <c r="A71" s="15">
        <v>37316</v>
      </c>
      <c r="B71" s="139">
        <v>4.9615476152040872E-2</v>
      </c>
      <c r="C71" s="138">
        <v>6.5492066873022781E-2</v>
      </c>
      <c r="D71" s="138">
        <v>5.2212467817857711E-2</v>
      </c>
      <c r="E71" s="255">
        <f t="shared" ref="E71:E86" si="0">$E$123</f>
        <v>5.1326983540319816E-2</v>
      </c>
      <c r="F71" s="255">
        <f t="shared" ref="F71:F86" si="1">$F$123</f>
        <v>4.2010747278896962E-2</v>
      </c>
      <c r="G71" s="2"/>
    </row>
    <row r="72" spans="1:7" ht="13.2" x14ac:dyDescent="0.25">
      <c r="A72" s="15">
        <v>37408</v>
      </c>
      <c r="B72" s="139">
        <v>3.4330216973516459E-2</v>
      </c>
      <c r="C72" s="138">
        <v>7.8430056145836646E-2</v>
      </c>
      <c r="D72" s="138">
        <v>4.145304290095253E-2</v>
      </c>
      <c r="E72" s="255">
        <f t="shared" si="0"/>
        <v>5.1326983540319816E-2</v>
      </c>
      <c r="F72" s="255">
        <f t="shared" si="1"/>
        <v>4.2010747278896962E-2</v>
      </c>
      <c r="G72" s="2"/>
    </row>
    <row r="73" spans="1:7" ht="13.2" x14ac:dyDescent="0.25">
      <c r="A73" s="15">
        <v>37500</v>
      </c>
      <c r="B73" s="139">
        <v>3.561938706836254E-2</v>
      </c>
      <c r="C73" s="138">
        <v>6.7470443716323825E-2</v>
      </c>
      <c r="D73" s="138">
        <v>4.09135737431785E-2</v>
      </c>
      <c r="E73" s="255">
        <f t="shared" si="0"/>
        <v>5.1326983540319816E-2</v>
      </c>
      <c r="F73" s="255">
        <f t="shared" si="1"/>
        <v>4.2010747278896962E-2</v>
      </c>
      <c r="G73" s="2"/>
    </row>
    <row r="74" spans="1:7" ht="13.2" x14ac:dyDescent="0.25">
      <c r="A74" s="15">
        <v>37591</v>
      </c>
      <c r="B74" s="139">
        <v>2.7066996698996704E-2</v>
      </c>
      <c r="C74" s="138">
        <v>7.701758147636717E-2</v>
      </c>
      <c r="D74" s="138">
        <v>3.532135923251456E-2</v>
      </c>
      <c r="E74" s="255">
        <f t="shared" si="0"/>
        <v>5.1326983540319816E-2</v>
      </c>
      <c r="F74" s="255">
        <f t="shared" si="1"/>
        <v>4.2010747278896962E-2</v>
      </c>
      <c r="G74" s="2"/>
    </row>
    <row r="75" spans="1:7" ht="13.2" x14ac:dyDescent="0.25">
      <c r="A75" s="15">
        <v>37681</v>
      </c>
      <c r="B75" s="139">
        <v>2.0086275932033049E-2</v>
      </c>
      <c r="C75" s="138">
        <v>6.9879333216343653E-2</v>
      </c>
      <c r="D75" s="138">
        <v>2.8333900360046238E-2</v>
      </c>
      <c r="E75" s="255">
        <f t="shared" si="0"/>
        <v>5.1326983540319816E-2</v>
      </c>
      <c r="F75" s="255">
        <f t="shared" si="1"/>
        <v>4.2010747278896962E-2</v>
      </c>
      <c r="G75" s="2"/>
    </row>
    <row r="76" spans="1:7" ht="13.2" x14ac:dyDescent="0.25">
      <c r="A76" s="15">
        <v>37773</v>
      </c>
      <c r="B76" s="139">
        <v>2.375878778440077E-2</v>
      </c>
      <c r="C76" s="138">
        <v>6.6297655591047722E-2</v>
      </c>
      <c r="D76" s="138">
        <v>3.0873437815346572E-2</v>
      </c>
      <c r="E76" s="255">
        <f t="shared" si="0"/>
        <v>5.1326983540319816E-2</v>
      </c>
      <c r="F76" s="255">
        <f t="shared" si="1"/>
        <v>4.2010747278896962E-2</v>
      </c>
      <c r="G76" s="2"/>
    </row>
    <row r="77" spans="1:7" ht="13.2" x14ac:dyDescent="0.25">
      <c r="A77" s="15">
        <v>37865</v>
      </c>
      <c r="B77" s="139">
        <v>3.0285450677562276E-2</v>
      </c>
      <c r="C77" s="138">
        <v>5.5837907872440473E-2</v>
      </c>
      <c r="D77" s="138">
        <v>3.464106345077278E-2</v>
      </c>
      <c r="E77" s="255">
        <f t="shared" si="0"/>
        <v>5.1326983540319816E-2</v>
      </c>
      <c r="F77" s="255">
        <f t="shared" si="1"/>
        <v>4.2010747278896962E-2</v>
      </c>
      <c r="G77" s="2"/>
    </row>
    <row r="78" spans="1:7" ht="13.2" x14ac:dyDescent="0.25">
      <c r="A78" s="15">
        <v>37956</v>
      </c>
      <c r="B78" s="139">
        <v>2.6091383690589831E-2</v>
      </c>
      <c r="C78" s="138">
        <v>6.2411344645898481E-2</v>
      </c>
      <c r="D78" s="138">
        <v>3.2334996376676362E-2</v>
      </c>
      <c r="E78" s="255">
        <f t="shared" si="0"/>
        <v>5.1326983540319816E-2</v>
      </c>
      <c r="F78" s="255">
        <f t="shared" si="1"/>
        <v>4.2010747278896962E-2</v>
      </c>
      <c r="G78" s="2"/>
    </row>
    <row r="79" spans="1:7" ht="13.2" x14ac:dyDescent="0.25">
      <c r="A79" s="15">
        <v>38047</v>
      </c>
      <c r="B79" s="139">
        <v>3.2067511380602154E-2</v>
      </c>
      <c r="C79" s="138">
        <v>6.2801410707366223E-2</v>
      </c>
      <c r="D79" s="138">
        <v>3.7363882310077257E-2</v>
      </c>
      <c r="E79" s="255">
        <f t="shared" si="0"/>
        <v>5.1326983540319816E-2</v>
      </c>
      <c r="F79" s="255">
        <f t="shared" si="1"/>
        <v>4.2010747278896962E-2</v>
      </c>
      <c r="G79" s="2"/>
    </row>
    <row r="80" spans="1:7" ht="13.2" x14ac:dyDescent="0.25">
      <c r="A80" s="15">
        <v>38139</v>
      </c>
      <c r="B80" s="139">
        <v>2.6440565667402049E-2</v>
      </c>
      <c r="C80" s="138">
        <v>5.9751852368335356E-2</v>
      </c>
      <c r="D80" s="138">
        <v>3.2203346838398428E-2</v>
      </c>
      <c r="E80" s="255">
        <f t="shared" si="0"/>
        <v>5.1326983540319816E-2</v>
      </c>
      <c r="F80" s="255">
        <f t="shared" si="1"/>
        <v>4.2010747278896962E-2</v>
      </c>
      <c r="G80" s="2"/>
    </row>
    <row r="81" spans="1:7" ht="13.2" x14ac:dyDescent="0.25">
      <c r="A81" s="15">
        <v>38231</v>
      </c>
      <c r="B81" s="139">
        <v>2.4024776703365669E-2</v>
      </c>
      <c r="C81" s="138">
        <v>5.1622827585338982E-2</v>
      </c>
      <c r="D81" s="138">
        <v>2.8825454335225764E-2</v>
      </c>
      <c r="E81" s="255">
        <f t="shared" si="0"/>
        <v>5.1326983540319816E-2</v>
      </c>
      <c r="F81" s="255">
        <f t="shared" si="1"/>
        <v>4.2010747278896962E-2</v>
      </c>
      <c r="G81" s="2"/>
    </row>
    <row r="82" spans="1:7" ht="13.2" x14ac:dyDescent="0.25">
      <c r="A82" s="15">
        <v>38322</v>
      </c>
      <c r="B82" s="139">
        <v>3.1529861566266471E-2</v>
      </c>
      <c r="C82" s="138">
        <v>4.9141510276708988E-2</v>
      </c>
      <c r="D82" s="138">
        <v>3.4645611861955805E-2</v>
      </c>
      <c r="E82" s="255">
        <f t="shared" si="0"/>
        <v>5.1326983540319816E-2</v>
      </c>
      <c r="F82" s="255">
        <f t="shared" si="1"/>
        <v>4.2010747278896962E-2</v>
      </c>
      <c r="G82" s="2"/>
    </row>
    <row r="83" spans="1:7" ht="13.2" x14ac:dyDescent="0.25">
      <c r="A83" s="15">
        <v>38412</v>
      </c>
      <c r="B83" s="139">
        <v>2.9804612582625234E-2</v>
      </c>
      <c r="C83" s="138">
        <v>4.8305386131469952E-2</v>
      </c>
      <c r="D83" s="138">
        <v>3.3071029492452109E-2</v>
      </c>
      <c r="E83" s="255">
        <f t="shared" si="0"/>
        <v>5.1326983540319816E-2</v>
      </c>
      <c r="F83" s="255">
        <f t="shared" si="1"/>
        <v>4.2010747278896962E-2</v>
      </c>
      <c r="G83" s="2"/>
    </row>
    <row r="84" spans="1:7" ht="13.2" x14ac:dyDescent="0.25">
      <c r="A84" s="15">
        <v>38504</v>
      </c>
      <c r="B84" s="139">
        <v>3.4836252894292707E-2</v>
      </c>
      <c r="C84" s="138">
        <v>2.9911899141136233E-2</v>
      </c>
      <c r="D84" s="138">
        <v>3.396161379946383E-2</v>
      </c>
      <c r="E84" s="255">
        <f t="shared" si="0"/>
        <v>5.1326983540319816E-2</v>
      </c>
      <c r="F84" s="255">
        <f t="shared" si="1"/>
        <v>4.2010747278896962E-2</v>
      </c>
      <c r="G84" s="2"/>
    </row>
    <row r="85" spans="1:7" ht="13.2" x14ac:dyDescent="0.25">
      <c r="A85" s="15">
        <v>38596</v>
      </c>
      <c r="B85" s="139">
        <v>3.9990165684015366E-2</v>
      </c>
      <c r="C85" s="138">
        <v>3.364511814829152E-2</v>
      </c>
      <c r="D85" s="255">
        <v>3.8861988488038124E-2</v>
      </c>
      <c r="E85" s="255">
        <f t="shared" si="0"/>
        <v>5.1326983540319816E-2</v>
      </c>
      <c r="F85" s="255">
        <f t="shared" si="1"/>
        <v>4.2010747278896962E-2</v>
      </c>
      <c r="G85" s="44"/>
    </row>
    <row r="86" spans="1:7" ht="13.2" x14ac:dyDescent="0.25">
      <c r="A86" s="15">
        <v>38687</v>
      </c>
      <c r="B86" s="139">
        <v>4.5272347684011338E-2</v>
      </c>
      <c r="C86" s="138">
        <v>3.8643490735786434E-2</v>
      </c>
      <c r="D86" s="255">
        <v>4.4083178276313806E-2</v>
      </c>
      <c r="E86" s="255">
        <f t="shared" si="0"/>
        <v>5.1326983540319816E-2</v>
      </c>
      <c r="F86" s="255">
        <f t="shared" si="1"/>
        <v>4.2010747278896962E-2</v>
      </c>
      <c r="G86" s="44"/>
    </row>
    <row r="87" spans="1:7" ht="13.2" x14ac:dyDescent="0.25">
      <c r="A87" s="15">
        <v>38777</v>
      </c>
      <c r="B87" s="139">
        <v>3.9058275239960638E-2</v>
      </c>
      <c r="C87" s="138">
        <v>3.9251495669028857E-2</v>
      </c>
      <c r="D87" s="255">
        <v>3.9092892477203378E-2</v>
      </c>
      <c r="E87" s="255">
        <f t="shared" ref="E87:E121" si="2">$E$123</f>
        <v>5.1326983540319816E-2</v>
      </c>
      <c r="F87" s="255">
        <f t="shared" ref="F87:F122" si="3">$F$123</f>
        <v>4.2010747278896962E-2</v>
      </c>
      <c r="G87" s="44"/>
    </row>
    <row r="88" spans="1:7" ht="13.2" x14ac:dyDescent="0.25">
      <c r="A88" s="15">
        <v>38869</v>
      </c>
      <c r="B88" s="139">
        <v>5.4231466031968711E-2</v>
      </c>
      <c r="C88" s="138">
        <v>4.0366748894566928E-2</v>
      </c>
      <c r="D88" s="255">
        <v>5.1778529476523616E-2</v>
      </c>
      <c r="E88" s="255">
        <f t="shared" si="2"/>
        <v>5.1326983540319816E-2</v>
      </c>
      <c r="F88" s="255">
        <f t="shared" si="3"/>
        <v>4.2010747278896962E-2</v>
      </c>
      <c r="G88" s="44"/>
    </row>
    <row r="89" spans="1:7" ht="13.2" x14ac:dyDescent="0.25">
      <c r="A89" s="15">
        <v>38961</v>
      </c>
      <c r="B89" s="139">
        <v>5.5617584158937694E-2</v>
      </c>
      <c r="C89" s="138">
        <v>4.7287346391358343E-2</v>
      </c>
      <c r="D89" s="255">
        <v>5.4143869388245669E-2</v>
      </c>
      <c r="E89" s="255">
        <f t="shared" si="2"/>
        <v>5.1326983540319816E-2</v>
      </c>
      <c r="F89" s="255">
        <f t="shared" si="3"/>
        <v>4.2010747278896962E-2</v>
      </c>
      <c r="G89" s="44"/>
    </row>
    <row r="90" spans="1:7" ht="13.2" x14ac:dyDescent="0.25">
      <c r="A90" s="15">
        <v>39052</v>
      </c>
      <c r="B90" s="139">
        <v>7.3453186974942852E-2</v>
      </c>
      <c r="C90" s="138">
        <v>4.1673565601055396E-2</v>
      </c>
      <c r="D90" s="255">
        <v>6.7781853236039025E-2</v>
      </c>
      <c r="E90" s="255">
        <f t="shared" si="2"/>
        <v>5.1326983540319816E-2</v>
      </c>
      <c r="F90" s="255">
        <f t="shared" si="3"/>
        <v>4.2010747278896962E-2</v>
      </c>
      <c r="G90" s="44"/>
    </row>
    <row r="91" spans="1:7" ht="13.2" x14ac:dyDescent="0.25">
      <c r="A91" s="15">
        <v>39142</v>
      </c>
      <c r="B91" s="139">
        <v>9.886710479955596E-2</v>
      </c>
      <c r="C91" s="138">
        <v>4.5790693950926276E-2</v>
      </c>
      <c r="D91" s="255">
        <v>8.9356520630737846E-2</v>
      </c>
      <c r="E91" s="255">
        <f t="shared" si="2"/>
        <v>5.1326983540319816E-2</v>
      </c>
      <c r="F91" s="255">
        <f t="shared" si="3"/>
        <v>4.2010747278896962E-2</v>
      </c>
      <c r="G91" s="44"/>
    </row>
    <row r="92" spans="1:7" ht="13.2" x14ac:dyDescent="0.25">
      <c r="A92" s="15">
        <v>39234</v>
      </c>
      <c r="B92" s="139">
        <v>0.10796059158934246</v>
      </c>
      <c r="C92" s="138">
        <v>6.1633067694349508E-2</v>
      </c>
      <c r="D92" s="255">
        <v>9.9853285823505278E-2</v>
      </c>
      <c r="E92" s="255">
        <f t="shared" si="2"/>
        <v>5.1326983540319816E-2</v>
      </c>
      <c r="F92" s="255">
        <f t="shared" si="3"/>
        <v>4.2010747278896962E-2</v>
      </c>
      <c r="G92" s="44"/>
    </row>
    <row r="93" spans="1:7" ht="13.2" x14ac:dyDescent="0.25">
      <c r="A93" s="15">
        <v>39326</v>
      </c>
      <c r="B93" s="139">
        <v>0.1262494795039919</v>
      </c>
      <c r="C93" s="138">
        <v>6.080002619128555E-2</v>
      </c>
      <c r="D93" s="255">
        <v>0.11474603157149188</v>
      </c>
      <c r="E93" s="255">
        <f t="shared" si="2"/>
        <v>5.1326983540319816E-2</v>
      </c>
      <c r="F93" s="255">
        <f t="shared" si="3"/>
        <v>4.2010747278896962E-2</v>
      </c>
      <c r="G93" s="44"/>
    </row>
    <row r="94" spans="1:7" ht="13.2" x14ac:dyDescent="0.25">
      <c r="A94" s="15">
        <v>39417</v>
      </c>
      <c r="B94" s="139">
        <v>0.12405450115081851</v>
      </c>
      <c r="C94" s="138">
        <v>4.3874075349293884E-2</v>
      </c>
      <c r="D94" s="255">
        <v>0.110095512574228</v>
      </c>
      <c r="E94" s="255">
        <f t="shared" si="2"/>
        <v>5.1326983540319816E-2</v>
      </c>
      <c r="F94" s="255">
        <f t="shared" si="3"/>
        <v>4.2010747278896962E-2</v>
      </c>
      <c r="G94" s="44"/>
    </row>
    <row r="95" spans="1:7" ht="13.2" x14ac:dyDescent="0.25">
      <c r="A95" s="15">
        <v>39508</v>
      </c>
      <c r="B95" s="139">
        <v>0.12661124119477463</v>
      </c>
      <c r="C95" s="139">
        <v>4.6588078285266343E-2</v>
      </c>
      <c r="D95" s="255">
        <v>0.11284561111551206</v>
      </c>
      <c r="E95" s="255">
        <f t="shared" si="2"/>
        <v>5.1326983540319816E-2</v>
      </c>
      <c r="F95" s="255">
        <f t="shared" si="3"/>
        <v>4.2010747278896962E-2</v>
      </c>
      <c r="G95" s="44"/>
    </row>
    <row r="96" spans="1:7" ht="13.2" x14ac:dyDescent="0.25">
      <c r="A96" s="15">
        <v>39600</v>
      </c>
      <c r="B96" s="139">
        <v>0.13000620375091398</v>
      </c>
      <c r="C96" s="139">
        <v>5.2349780808929269E-2</v>
      </c>
      <c r="D96" s="255">
        <v>0.11688859942984364</v>
      </c>
      <c r="E96" s="255">
        <f t="shared" si="2"/>
        <v>5.1326983540319816E-2</v>
      </c>
      <c r="F96" s="255">
        <f t="shared" si="3"/>
        <v>4.2010747278896962E-2</v>
      </c>
      <c r="G96" s="44"/>
    </row>
    <row r="97" spans="1:10" ht="13.2" x14ac:dyDescent="0.25">
      <c r="A97" s="15">
        <v>39692</v>
      </c>
      <c r="B97" s="139">
        <v>0.12539256842337276</v>
      </c>
      <c r="C97" s="139">
        <v>5.6375619570549818E-2</v>
      </c>
      <c r="D97" s="255">
        <v>0.11384912575270056</v>
      </c>
      <c r="E97" s="255">
        <f t="shared" si="2"/>
        <v>5.1326983540319816E-2</v>
      </c>
      <c r="F97" s="255">
        <f t="shared" si="3"/>
        <v>4.2010747278896962E-2</v>
      </c>
      <c r="G97" s="44"/>
    </row>
    <row r="98" spans="1:10" ht="13.2" x14ac:dyDescent="0.25">
      <c r="A98" s="15">
        <v>39783</v>
      </c>
      <c r="B98" s="139">
        <v>0.10888170959552945</v>
      </c>
      <c r="C98" s="139">
        <v>7.3913117941470041E-2</v>
      </c>
      <c r="D98" s="255">
        <v>0.1031570258416814</v>
      </c>
      <c r="E98" s="255">
        <f t="shared" si="2"/>
        <v>5.1326983540319816E-2</v>
      </c>
      <c r="F98" s="255">
        <f t="shared" si="3"/>
        <v>4.2010747278896962E-2</v>
      </c>
      <c r="G98" s="44"/>
    </row>
    <row r="99" spans="1:10" ht="13.2" x14ac:dyDescent="0.25">
      <c r="A99" s="15">
        <v>39873</v>
      </c>
      <c r="B99" s="255">
        <v>8.9836682071028129E-2</v>
      </c>
      <c r="C99" s="255">
        <v>7.3580368946106534E-2</v>
      </c>
      <c r="D99" s="255">
        <v>7.591717039940904E-2</v>
      </c>
      <c r="E99" s="255">
        <f t="shared" si="2"/>
        <v>5.1326983540319816E-2</v>
      </c>
      <c r="F99" s="255">
        <f t="shared" si="3"/>
        <v>4.2010747278896962E-2</v>
      </c>
      <c r="G99" s="44"/>
      <c r="J99" s="288"/>
    </row>
    <row r="100" spans="1:10" ht="13.2" x14ac:dyDescent="0.25">
      <c r="A100" s="15">
        <v>39965</v>
      </c>
      <c r="B100" s="255">
        <v>5.6573641291394416E-2</v>
      </c>
      <c r="C100" s="255">
        <v>5.7179220124213836E-2</v>
      </c>
      <c r="D100" s="255">
        <v>4.5699108483320705E-2</v>
      </c>
      <c r="E100" s="255">
        <f t="shared" si="2"/>
        <v>5.1326983540319816E-2</v>
      </c>
      <c r="F100" s="255">
        <f t="shared" si="3"/>
        <v>4.2010747278896962E-2</v>
      </c>
      <c r="G100" s="44"/>
      <c r="J100" s="288"/>
    </row>
    <row r="101" spans="1:10" ht="13.2" x14ac:dyDescent="0.25">
      <c r="A101" s="15">
        <v>40057</v>
      </c>
      <c r="B101" s="255">
        <v>3.5837098143820745E-2</v>
      </c>
      <c r="C101" s="255">
        <v>4.6059047984755574E-2</v>
      </c>
      <c r="D101" s="255">
        <v>2.6684988238983465E-2</v>
      </c>
      <c r="E101" s="255">
        <f t="shared" si="2"/>
        <v>5.1326983540319816E-2</v>
      </c>
      <c r="F101" s="255">
        <f t="shared" si="3"/>
        <v>4.2010747278896962E-2</v>
      </c>
      <c r="G101" s="44"/>
      <c r="J101" s="288"/>
    </row>
    <row r="102" spans="1:10" ht="13.2" x14ac:dyDescent="0.25">
      <c r="A102" s="15">
        <v>40148</v>
      </c>
      <c r="B102" s="255">
        <v>4.4512615752242413E-2</v>
      </c>
      <c r="C102" s="255">
        <v>5.604384880302038E-2</v>
      </c>
      <c r="D102" s="255">
        <v>3.5481699954253543E-2</v>
      </c>
      <c r="E102" s="255">
        <f t="shared" si="2"/>
        <v>5.1326983540319816E-2</v>
      </c>
      <c r="F102" s="255">
        <f t="shared" si="3"/>
        <v>4.2010747278896962E-2</v>
      </c>
      <c r="G102" s="44"/>
      <c r="J102" s="288"/>
    </row>
    <row r="103" spans="1:10" ht="13.2" x14ac:dyDescent="0.25">
      <c r="A103" s="15">
        <v>40238</v>
      </c>
      <c r="B103" s="255">
        <v>4.3865069182502214E-2</v>
      </c>
      <c r="C103" s="255">
        <v>6.4929798916110837E-2</v>
      </c>
      <c r="D103" s="255">
        <v>4.7221927081614989E-2</v>
      </c>
      <c r="E103" s="255">
        <f t="shared" si="2"/>
        <v>5.1326983540319816E-2</v>
      </c>
      <c r="F103" s="255">
        <f t="shared" si="3"/>
        <v>4.2010747278896962E-2</v>
      </c>
      <c r="G103" s="44"/>
      <c r="J103" s="288"/>
    </row>
    <row r="104" spans="1:10" ht="13.2" x14ac:dyDescent="0.25">
      <c r="A104" s="15">
        <v>40330</v>
      </c>
      <c r="B104" s="255">
        <v>5.1586283246486397E-2</v>
      </c>
      <c r="C104" s="255">
        <v>8.1467400923623368E-2</v>
      </c>
      <c r="D104" s="255">
        <v>5.6332703787978611E-2</v>
      </c>
      <c r="E104" s="255">
        <f t="shared" si="2"/>
        <v>5.1326983540319816E-2</v>
      </c>
      <c r="F104" s="255">
        <f t="shared" si="3"/>
        <v>4.2010747278896962E-2</v>
      </c>
      <c r="G104" s="44"/>
      <c r="J104" s="288"/>
    </row>
    <row r="105" spans="1:10" ht="13.2" x14ac:dyDescent="0.25">
      <c r="A105" s="15">
        <v>40422</v>
      </c>
      <c r="B105" s="255">
        <v>5.631535938587251E-2</v>
      </c>
      <c r="C105" s="255">
        <v>7.0691123577423687E-2</v>
      </c>
      <c r="D105" s="255">
        <v>5.8608980190389737E-2</v>
      </c>
      <c r="E105" s="255">
        <f t="shared" si="2"/>
        <v>5.1326983540319816E-2</v>
      </c>
      <c r="F105" s="255">
        <f t="shared" si="3"/>
        <v>4.2010747278896962E-2</v>
      </c>
      <c r="G105" s="44"/>
      <c r="J105" s="288"/>
    </row>
    <row r="106" spans="1:10" ht="13.2" x14ac:dyDescent="0.25">
      <c r="A106" s="15">
        <v>40513</v>
      </c>
      <c r="B106" s="255">
        <v>5.0490841374471129E-2</v>
      </c>
      <c r="C106" s="255">
        <v>6.744777302662186E-2</v>
      </c>
      <c r="D106" s="255">
        <v>5.3211612803375496E-2</v>
      </c>
      <c r="E106" s="255">
        <f t="shared" si="2"/>
        <v>5.1326983540319816E-2</v>
      </c>
      <c r="F106" s="255">
        <f t="shared" si="3"/>
        <v>4.2010747278896962E-2</v>
      </c>
      <c r="G106" s="44"/>
      <c r="J106" s="288"/>
    </row>
    <row r="107" spans="1:10" ht="13.2" x14ac:dyDescent="0.25">
      <c r="A107" s="15">
        <v>40603</v>
      </c>
      <c r="B107" s="255">
        <v>3.9413101674235396E-2</v>
      </c>
      <c r="C107" s="255">
        <v>6.638279895471455E-2</v>
      </c>
      <c r="D107" s="255">
        <v>4.3783644602374938E-2</v>
      </c>
      <c r="E107" s="255">
        <f t="shared" si="2"/>
        <v>5.1326983540319816E-2</v>
      </c>
      <c r="F107" s="255">
        <f t="shared" si="3"/>
        <v>4.2010747278896962E-2</v>
      </c>
      <c r="G107" s="10"/>
      <c r="J107" s="288"/>
    </row>
    <row r="108" spans="1:10" ht="13.2" x14ac:dyDescent="0.25">
      <c r="A108" s="15">
        <v>40695</v>
      </c>
      <c r="B108" s="255">
        <v>4.4114612319538393E-2</v>
      </c>
      <c r="C108" s="255">
        <v>4.6889910245269339E-2</v>
      </c>
      <c r="D108" s="255">
        <v>4.4364579517532921E-2</v>
      </c>
      <c r="E108" s="255">
        <f t="shared" si="2"/>
        <v>5.1326983540319816E-2</v>
      </c>
      <c r="F108" s="255">
        <f t="shared" si="3"/>
        <v>4.2010747278896962E-2</v>
      </c>
      <c r="J108" s="288"/>
    </row>
    <row r="109" spans="1:10" ht="13.2" x14ac:dyDescent="0.25">
      <c r="A109" s="15">
        <v>40787</v>
      </c>
      <c r="B109" s="255">
        <v>4.1548719615180252E-2</v>
      </c>
      <c r="C109" s="255">
        <v>5.9933139339645169E-2</v>
      </c>
      <c r="D109" s="255">
        <v>4.4207097372252147E-2</v>
      </c>
      <c r="E109" s="255">
        <f t="shared" si="2"/>
        <v>5.1326983540319816E-2</v>
      </c>
      <c r="F109" s="255">
        <f t="shared" si="3"/>
        <v>4.2010747278896962E-2</v>
      </c>
      <c r="J109" s="288"/>
    </row>
    <row r="110" spans="1:10" ht="13.2" x14ac:dyDescent="0.25">
      <c r="A110" s="15">
        <v>40878</v>
      </c>
      <c r="B110" s="255">
        <v>2.9313352821923155E-2</v>
      </c>
      <c r="C110" s="255">
        <v>5.0330347907008077E-2</v>
      </c>
      <c r="D110" s="255">
        <v>2.9356958282641843E-2</v>
      </c>
      <c r="E110" s="255">
        <f t="shared" si="2"/>
        <v>5.1326983540319816E-2</v>
      </c>
      <c r="F110" s="255">
        <f t="shared" si="3"/>
        <v>4.2010747278896962E-2</v>
      </c>
      <c r="J110" s="288"/>
    </row>
    <row r="111" spans="1:10" ht="13.2" x14ac:dyDescent="0.25">
      <c r="A111" s="15">
        <v>40969</v>
      </c>
      <c r="B111" s="255">
        <v>3.0069544045423502E-2</v>
      </c>
      <c r="C111" s="255">
        <v>4.6268728796090564E-2</v>
      </c>
      <c r="D111" s="255">
        <v>3.0350277706469253E-2</v>
      </c>
      <c r="E111" s="255">
        <f t="shared" si="2"/>
        <v>5.1326983540319816E-2</v>
      </c>
      <c r="F111" s="255">
        <f t="shared" si="3"/>
        <v>4.2010747278896962E-2</v>
      </c>
      <c r="J111" s="288"/>
    </row>
    <row r="112" spans="1:10" ht="13.2" x14ac:dyDescent="0.25">
      <c r="A112" s="15">
        <v>41061</v>
      </c>
      <c r="B112" s="255">
        <v>1.5949524769531154E-2</v>
      </c>
      <c r="C112" s="255">
        <v>2.8893088331897632E-2</v>
      </c>
      <c r="D112" s="255">
        <v>1.7748800759533889E-2</v>
      </c>
      <c r="E112" s="255">
        <f t="shared" si="2"/>
        <v>5.1326983540319816E-2</v>
      </c>
      <c r="F112" s="255">
        <f t="shared" si="3"/>
        <v>4.2010747278896962E-2</v>
      </c>
      <c r="J112" s="288"/>
    </row>
    <row r="113" spans="1:10" ht="13.2" x14ac:dyDescent="0.25">
      <c r="A113" s="15">
        <v>41153</v>
      </c>
      <c r="B113" s="255">
        <v>1.9072776083735032E-3</v>
      </c>
      <c r="C113" s="255">
        <v>1.8800161777906332E-2</v>
      </c>
      <c r="D113" s="255">
        <v>4.4145122909091672E-3</v>
      </c>
      <c r="E113" s="255">
        <f t="shared" si="2"/>
        <v>5.1326983540319816E-2</v>
      </c>
      <c r="F113" s="255">
        <f t="shared" si="3"/>
        <v>4.2010747278896962E-2</v>
      </c>
      <c r="J113" s="288"/>
    </row>
    <row r="114" spans="1:10" ht="13.2" x14ac:dyDescent="0.25">
      <c r="A114" s="15">
        <v>41244</v>
      </c>
      <c r="B114" s="255">
        <v>4.8856814076889687E-3</v>
      </c>
      <c r="C114" s="255">
        <v>1.5221918124087797E-2</v>
      </c>
      <c r="D114" s="255">
        <v>9.169994770299672E-3</v>
      </c>
      <c r="E114" s="255">
        <f t="shared" si="2"/>
        <v>5.1326983540319816E-2</v>
      </c>
      <c r="F114" s="255">
        <f t="shared" si="3"/>
        <v>4.2010747278896962E-2</v>
      </c>
      <c r="J114" s="288"/>
    </row>
    <row r="115" spans="1:10" ht="13.2" x14ac:dyDescent="0.25">
      <c r="A115" s="15">
        <v>41334</v>
      </c>
      <c r="B115" s="255">
        <v>1.2798042301535473E-2</v>
      </c>
      <c r="C115" s="255">
        <v>8.4154324113878687E-3</v>
      </c>
      <c r="D115" s="255">
        <v>1.3626757391315136E-2</v>
      </c>
      <c r="E115" s="255">
        <f t="shared" si="2"/>
        <v>5.1326983540319816E-2</v>
      </c>
      <c r="F115" s="255">
        <f t="shared" si="3"/>
        <v>4.2010747278896962E-2</v>
      </c>
      <c r="J115" s="288"/>
    </row>
    <row r="116" spans="1:10" ht="13.2" x14ac:dyDescent="0.25">
      <c r="A116" s="15">
        <v>41426</v>
      </c>
      <c r="B116" s="255">
        <v>1.6052509843240026E-2</v>
      </c>
      <c r="C116" s="255">
        <v>1.2114263284390692E-2</v>
      </c>
      <c r="D116" s="255">
        <v>1.5714104973137522E-2</v>
      </c>
      <c r="E116" s="255">
        <f t="shared" si="2"/>
        <v>5.1326983540319816E-2</v>
      </c>
      <c r="F116" s="255">
        <f t="shared" si="3"/>
        <v>4.2010747278896962E-2</v>
      </c>
      <c r="J116" s="288"/>
    </row>
    <row r="117" spans="1:10" ht="13.2" x14ac:dyDescent="0.25">
      <c r="A117" s="15">
        <v>41518</v>
      </c>
      <c r="B117" s="255">
        <v>2.1030837845765316E-2</v>
      </c>
      <c r="C117" s="255">
        <v>1.7959396833292285E-2</v>
      </c>
      <c r="D117" s="255">
        <v>2.0616651475725778E-2</v>
      </c>
      <c r="E117" s="255">
        <f t="shared" si="2"/>
        <v>5.1326983540319816E-2</v>
      </c>
      <c r="F117" s="255">
        <f t="shared" si="3"/>
        <v>4.2010747278896962E-2</v>
      </c>
      <c r="J117" s="288"/>
    </row>
    <row r="118" spans="1:10" ht="13.2" x14ac:dyDescent="0.25">
      <c r="A118" s="15">
        <v>41609</v>
      </c>
      <c r="B118" s="255">
        <v>2.4040974618218414E-2</v>
      </c>
      <c r="C118" s="255">
        <v>1.9636778937900168E-2</v>
      </c>
      <c r="D118" s="255">
        <v>2.3609689801504352E-2</v>
      </c>
      <c r="E118" s="255">
        <f t="shared" si="2"/>
        <v>5.1326983540319816E-2</v>
      </c>
      <c r="F118" s="255">
        <f t="shared" si="3"/>
        <v>4.2010747278896962E-2</v>
      </c>
      <c r="J118" s="288"/>
    </row>
    <row r="119" spans="1:10" ht="13.2" x14ac:dyDescent="0.25">
      <c r="A119" s="15">
        <v>41699</v>
      </c>
      <c r="B119" s="255">
        <v>1.7591603258249489E-2</v>
      </c>
      <c r="C119" s="255">
        <v>1.6952369838091563E-2</v>
      </c>
      <c r="D119" s="255">
        <v>1.8007188826397291E-2</v>
      </c>
      <c r="E119" s="255">
        <f t="shared" si="2"/>
        <v>5.1326983540319816E-2</v>
      </c>
      <c r="F119" s="255">
        <f t="shared" si="3"/>
        <v>4.2010747278896962E-2</v>
      </c>
      <c r="J119" s="288"/>
    </row>
    <row r="120" spans="1:10" ht="13.2" x14ac:dyDescent="0.25">
      <c r="A120" s="15">
        <v>41791</v>
      </c>
      <c r="B120" s="255">
        <v>1.6437637949576533E-2</v>
      </c>
      <c r="C120" s="255">
        <v>3.6931732208554502E-2</v>
      </c>
      <c r="D120" s="255">
        <v>1.9849699250550579E-2</v>
      </c>
      <c r="E120" s="255">
        <f t="shared" si="2"/>
        <v>5.1326983540319816E-2</v>
      </c>
      <c r="F120" s="255">
        <f t="shared" si="3"/>
        <v>4.2010747278896962E-2</v>
      </c>
      <c r="J120" s="288"/>
    </row>
    <row r="121" spans="1:10" ht="13.2" x14ac:dyDescent="0.25">
      <c r="A121" s="15">
        <v>41883</v>
      </c>
      <c r="B121" s="255">
        <v>2.4027510200816504E-2</v>
      </c>
      <c r="C121" s="255">
        <v>2.428982448625927E-2</v>
      </c>
      <c r="D121" s="255">
        <v>2.4582043501052864E-2</v>
      </c>
      <c r="E121" s="255">
        <f t="shared" si="2"/>
        <v>5.1326983540319816E-2</v>
      </c>
      <c r="F121" s="255">
        <f t="shared" si="3"/>
        <v>4.2010747278896962E-2</v>
      </c>
      <c r="J121" s="288"/>
    </row>
    <row r="122" spans="1:10" ht="13.2" x14ac:dyDescent="0.25">
      <c r="A122" s="15">
        <v>41974</v>
      </c>
      <c r="B122" s="255">
        <v>1.8967654544773893E-2</v>
      </c>
      <c r="C122" s="255">
        <v>1.2414317216290938E-2</v>
      </c>
      <c r="D122" s="255">
        <v>1.8458973102744691E-2</v>
      </c>
      <c r="E122" s="255">
        <f>E123</f>
        <v>5.1326983540319816E-2</v>
      </c>
      <c r="F122" s="255">
        <f t="shared" si="3"/>
        <v>4.2010747278896962E-2</v>
      </c>
      <c r="J122" s="288"/>
    </row>
    <row r="123" spans="1:10" ht="13.2" x14ac:dyDescent="0.25">
      <c r="A123" s="15">
        <v>42064</v>
      </c>
      <c r="B123" s="255">
        <v>2.1316143685569555E-2</v>
      </c>
      <c r="C123" s="255">
        <v>2.2420242892676079E-2</v>
      </c>
      <c r="D123" s="255">
        <v>2.206802592592827E-2</v>
      </c>
      <c r="E123" s="255">
        <f>E124</f>
        <v>5.1326983540319816E-2</v>
      </c>
      <c r="F123" s="255">
        <f>F125</f>
        <v>4.2010747278896962E-2</v>
      </c>
      <c r="J123" s="288"/>
    </row>
    <row r="124" spans="1:10" ht="13.2" x14ac:dyDescent="0.25">
      <c r="A124" s="15">
        <v>42156</v>
      </c>
      <c r="B124" s="255">
        <v>2.2868989562266018E-2</v>
      </c>
      <c r="C124" s="255">
        <v>8.5763746693461318E-3</v>
      </c>
      <c r="D124" s="255">
        <v>2.1017466924087902E-2</v>
      </c>
      <c r="E124" s="10">
        <f>E125</f>
        <v>5.1326983540319816E-2</v>
      </c>
      <c r="F124" s="255">
        <f>F125</f>
        <v>4.2010747278896962E-2</v>
      </c>
      <c r="J124" s="288"/>
    </row>
    <row r="125" spans="1:10" ht="13.2" x14ac:dyDescent="0.25">
      <c r="A125" s="15">
        <v>42248</v>
      </c>
      <c r="B125" s="255">
        <v>2.7758039306768678E-2</v>
      </c>
      <c r="C125" s="255">
        <v>2.8073302164667524E-2</v>
      </c>
      <c r="D125" s="255">
        <v>2.8441802262367588E-2</v>
      </c>
      <c r="E125" s="10">
        <f t="shared" ref="E125:E126" si="4">E126</f>
        <v>5.1326983540319816E-2</v>
      </c>
      <c r="F125" s="255">
        <f t="shared" ref="F125:F126" si="5">F126</f>
        <v>4.2010747278896962E-2</v>
      </c>
      <c r="J125" s="288"/>
    </row>
    <row r="126" spans="1:10" ht="13.2" x14ac:dyDescent="0.25">
      <c r="A126" s="15">
        <v>42339</v>
      </c>
      <c r="B126" s="255">
        <v>3.0081764557774004E-2</v>
      </c>
      <c r="C126" s="255">
        <v>2.8721501363603297E-2</v>
      </c>
      <c r="D126" s="255">
        <v>3.0493890097189835E-2</v>
      </c>
      <c r="E126" s="10">
        <f t="shared" si="4"/>
        <v>5.1326983540319816E-2</v>
      </c>
      <c r="F126" s="255">
        <f t="shared" si="5"/>
        <v>4.2010747278896962E-2</v>
      </c>
      <c r="J126" s="288"/>
    </row>
    <row r="127" spans="1:10" ht="13.2" x14ac:dyDescent="0.25">
      <c r="A127" s="15">
        <v>42430</v>
      </c>
      <c r="B127" s="255">
        <v>3.2562592054377726E-2</v>
      </c>
      <c r="C127" s="255">
        <v>2.3153558391871387E-2</v>
      </c>
      <c r="D127" s="255">
        <v>3.1674013089870501E-2</v>
      </c>
      <c r="E127" s="255">
        <f>AVERAGE($B88:$B127)</f>
        <v>5.1326983540319816E-2</v>
      </c>
      <c r="F127" s="255">
        <f>AVERAGE($C88:$C127)</f>
        <v>4.2010747278896962E-2</v>
      </c>
      <c r="J127" s="288"/>
    </row>
  </sheetData>
  <phoneticPr fontId="0" type="noConversion"/>
  <hyperlinks>
    <hyperlink ref="I1" location="Contents!A1" display="Contents page"/>
    <hyperlink ref="B1" location="'Figure 1'!A1" display="Figure 1: Rent Indices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U75"/>
  <sheetViews>
    <sheetView zoomScale="90" zoomScaleNormal="90" workbookViewId="0">
      <pane xSplit="1" ySplit="5" topLeftCell="B40" activePane="bottomRight" state="frozen"/>
      <selection activeCell="B5" sqref="B5"/>
      <selection pane="topRight" activeCell="B5" sqref="B5"/>
      <selection pane="bottomLeft" activeCell="B5" sqref="B5"/>
      <selection pane="bottomRight" activeCell="A74" sqref="A74"/>
    </sheetView>
  </sheetViews>
  <sheetFormatPr defaultColWidth="9.125" defaultRowHeight="13.2" x14ac:dyDescent="0.25"/>
  <cols>
    <col min="1" max="1" width="9.125" style="17"/>
    <col min="2" max="2" width="11.375" style="17" customWidth="1"/>
    <col min="3" max="3" width="9.125" style="82"/>
    <col min="4" max="4" width="15.875" style="82" customWidth="1"/>
    <col min="5" max="5" width="15.875" style="17" customWidth="1"/>
    <col min="6" max="6" width="8.75" style="17" customWidth="1"/>
    <col min="7" max="8" width="9.125" style="17"/>
    <col min="9" max="9" width="4.125" style="17" customWidth="1"/>
    <col min="10" max="11" width="9.125" style="17"/>
    <col min="12" max="12" width="12" customWidth="1"/>
    <col min="13" max="15" width="9.125" style="17"/>
    <col min="16" max="18" width="9.125" style="82"/>
    <col min="19" max="19" width="9"/>
    <col min="20" max="20" width="13.625" customWidth="1"/>
    <col min="21" max="21" width="14.75" customWidth="1"/>
    <col min="22" max="16384" width="9.125" style="17"/>
  </cols>
  <sheetData>
    <row r="1" spans="1:21" ht="28.5" customHeight="1" x14ac:dyDescent="0.25">
      <c r="A1" s="192" t="s">
        <v>342</v>
      </c>
      <c r="E1" s="194" t="s">
        <v>367</v>
      </c>
      <c r="U1" s="194" t="s">
        <v>367</v>
      </c>
    </row>
    <row r="2" spans="1:21" ht="33" customHeight="1" x14ac:dyDescent="0.3">
      <c r="A2" s="18"/>
      <c r="B2" s="88" t="s">
        <v>344</v>
      </c>
      <c r="O2" s="88" t="s">
        <v>355</v>
      </c>
    </row>
    <row r="3" spans="1:21" ht="33.75" customHeight="1" x14ac:dyDescent="0.25">
      <c r="B3" s="159" t="s">
        <v>322</v>
      </c>
      <c r="O3" s="160" t="s">
        <v>284</v>
      </c>
    </row>
    <row r="4" spans="1:21" ht="26.25" customHeight="1" x14ac:dyDescent="0.25">
      <c r="B4" s="18" t="s">
        <v>14</v>
      </c>
      <c r="G4" s="18" t="s">
        <v>147</v>
      </c>
      <c r="H4" s="18"/>
      <c r="I4" s="18"/>
      <c r="J4" s="18" t="s">
        <v>143</v>
      </c>
      <c r="K4" s="18"/>
      <c r="O4" s="18"/>
      <c r="P4" s="191" t="s">
        <v>14</v>
      </c>
      <c r="Q4" s="191" t="s">
        <v>147</v>
      </c>
      <c r="R4" s="191" t="s">
        <v>143</v>
      </c>
    </row>
    <row r="5" spans="1:21" ht="41.25" customHeight="1" x14ac:dyDescent="0.25">
      <c r="B5" s="189" t="s">
        <v>350</v>
      </c>
      <c r="C5" s="190" t="s">
        <v>412</v>
      </c>
      <c r="D5" s="190" t="s">
        <v>428</v>
      </c>
      <c r="E5" s="190" t="s">
        <v>429</v>
      </c>
      <c r="G5" s="89" t="s">
        <v>350</v>
      </c>
      <c r="H5" s="182" t="s">
        <v>412</v>
      </c>
      <c r="I5" s="182"/>
      <c r="J5" s="89" t="s">
        <v>350</v>
      </c>
      <c r="K5" s="182" t="s">
        <v>412</v>
      </c>
      <c r="P5" s="189" t="s">
        <v>296</v>
      </c>
      <c r="Q5" s="189" t="s">
        <v>296</v>
      </c>
      <c r="R5" s="189" t="s">
        <v>296</v>
      </c>
    </row>
    <row r="6" spans="1:21" x14ac:dyDescent="0.25">
      <c r="A6" s="19">
        <v>36220</v>
      </c>
      <c r="B6" s="262">
        <v>241634</v>
      </c>
      <c r="G6" s="214">
        <v>190622</v>
      </c>
      <c r="H6" s="80"/>
      <c r="I6" s="80"/>
      <c r="J6" s="214">
        <v>50918</v>
      </c>
      <c r="K6" s="80"/>
    </row>
    <row r="7" spans="1:21" x14ac:dyDescent="0.25">
      <c r="A7" s="19">
        <v>36312</v>
      </c>
      <c r="B7" s="262">
        <v>245570</v>
      </c>
      <c r="C7" s="165"/>
      <c r="G7" s="214">
        <v>193638</v>
      </c>
      <c r="H7" s="80"/>
      <c r="I7" s="80"/>
      <c r="J7" s="214">
        <v>51826</v>
      </c>
      <c r="K7" s="80"/>
      <c r="M7" s="155"/>
      <c r="O7" s="21"/>
    </row>
    <row r="8" spans="1:21" x14ac:dyDescent="0.25">
      <c r="A8" s="19">
        <v>36404</v>
      </c>
      <c r="B8" s="262">
        <v>247428</v>
      </c>
      <c r="C8" s="165"/>
      <c r="G8" s="214">
        <v>195302</v>
      </c>
      <c r="H8" s="80"/>
      <c r="I8" s="80"/>
      <c r="J8" s="214">
        <v>52009</v>
      </c>
      <c r="K8" s="80"/>
      <c r="M8" s="155"/>
      <c r="O8" s="21"/>
    </row>
    <row r="9" spans="1:21" x14ac:dyDescent="0.25">
      <c r="A9" s="19">
        <v>36495</v>
      </c>
      <c r="B9" s="262">
        <v>249202</v>
      </c>
      <c r="C9" s="165"/>
      <c r="G9" s="214">
        <v>196876</v>
      </c>
      <c r="H9" s="80"/>
      <c r="I9" s="80"/>
      <c r="J9" s="214">
        <v>52192</v>
      </c>
      <c r="K9" s="80"/>
      <c r="M9" s="155"/>
      <c r="N9" s="81"/>
      <c r="O9" s="21"/>
    </row>
    <row r="10" spans="1:21" x14ac:dyDescent="0.25">
      <c r="A10" s="19">
        <v>36586</v>
      </c>
      <c r="B10" s="262">
        <v>255201</v>
      </c>
      <c r="C10" s="165"/>
      <c r="G10" s="214">
        <v>201445</v>
      </c>
      <c r="H10" s="80"/>
      <c r="I10" s="80"/>
      <c r="J10" s="214">
        <v>53583</v>
      </c>
      <c r="K10" s="80"/>
      <c r="M10" s="155"/>
      <c r="N10" s="81"/>
      <c r="O10" s="21"/>
    </row>
    <row r="11" spans="1:21" x14ac:dyDescent="0.25">
      <c r="A11" s="19">
        <v>36678</v>
      </c>
      <c r="B11" s="262">
        <v>255883</v>
      </c>
      <c r="C11" s="165">
        <f t="shared" ref="C11:C61" si="0">(B11-B7)/B7</f>
        <v>4.1996172170867777E-2</v>
      </c>
      <c r="D11" s="165">
        <f t="shared" ref="D11:E71" si="1">D12</f>
        <v>5.8049949605233832E-2</v>
      </c>
      <c r="E11" s="165">
        <f t="shared" si="1"/>
        <v>5.8361669658344419E-2</v>
      </c>
      <c r="F11" s="20"/>
      <c r="G11" s="214">
        <v>202035</v>
      </c>
      <c r="H11" s="80"/>
      <c r="I11" s="80"/>
      <c r="J11" s="214">
        <v>53666</v>
      </c>
      <c r="K11" s="80"/>
      <c r="M11" s="155"/>
      <c r="N11" s="81"/>
      <c r="O11" s="21"/>
    </row>
    <row r="12" spans="1:21" x14ac:dyDescent="0.25">
      <c r="A12" s="19">
        <v>36770</v>
      </c>
      <c r="B12" s="262">
        <v>258628</v>
      </c>
      <c r="C12" s="165">
        <f t="shared" si="0"/>
        <v>4.5265693454257398E-2</v>
      </c>
      <c r="D12" s="165">
        <f t="shared" si="1"/>
        <v>5.8049949605233832E-2</v>
      </c>
      <c r="E12" s="165">
        <f t="shared" si="1"/>
        <v>5.8361669658344419E-2</v>
      </c>
      <c r="F12" s="20"/>
      <c r="G12" s="214">
        <v>204609</v>
      </c>
      <c r="H12" s="81">
        <f>(G12-G8)/G8</f>
        <v>4.7654401900646182E-2</v>
      </c>
      <c r="I12" s="81"/>
      <c r="J12" s="214">
        <v>53829</v>
      </c>
      <c r="K12" s="81">
        <f t="shared" ref="K12:K56" si="2">(J12-J8)/J8</f>
        <v>3.4993943355957624E-2</v>
      </c>
      <c r="M12" s="155"/>
      <c r="N12" s="81"/>
      <c r="O12" s="21"/>
    </row>
    <row r="13" spans="1:21" x14ac:dyDescent="0.25">
      <c r="A13" s="19">
        <v>36861</v>
      </c>
      <c r="B13" s="262">
        <v>259244</v>
      </c>
      <c r="C13" s="165">
        <f t="shared" si="0"/>
        <v>4.0296626832850457E-2</v>
      </c>
      <c r="D13" s="165">
        <f t="shared" si="1"/>
        <v>5.8049949605233832E-2</v>
      </c>
      <c r="E13" s="165">
        <f t="shared" si="1"/>
        <v>5.8361669658344419E-2</v>
      </c>
      <c r="F13" s="20"/>
      <c r="G13" s="214">
        <v>205778</v>
      </c>
      <c r="H13" s="81">
        <f t="shared" ref="H13:H56" si="3">(G13-G9)/G9</f>
        <v>4.5216278266523094E-2</v>
      </c>
      <c r="I13" s="81"/>
      <c r="J13" s="214">
        <v>53285</v>
      </c>
      <c r="K13" s="81">
        <f t="shared" si="2"/>
        <v>2.094190680564071E-2</v>
      </c>
      <c r="M13" s="155"/>
      <c r="N13" s="81"/>
      <c r="O13" s="21"/>
    </row>
    <row r="14" spans="1:21" x14ac:dyDescent="0.25">
      <c r="A14" s="19">
        <v>36951</v>
      </c>
      <c r="B14" s="262">
        <v>263773</v>
      </c>
      <c r="C14" s="165">
        <f t="shared" si="0"/>
        <v>3.3589210073628237E-2</v>
      </c>
      <c r="D14" s="165">
        <f t="shared" si="1"/>
        <v>5.8049949605233832E-2</v>
      </c>
      <c r="E14" s="165">
        <f t="shared" si="1"/>
        <v>5.8361669658344419E-2</v>
      </c>
      <c r="F14" s="20"/>
      <c r="G14" s="214">
        <v>209834</v>
      </c>
      <c r="H14" s="81">
        <f t="shared" si="3"/>
        <v>4.1644121224155478E-2</v>
      </c>
      <c r="I14" s="81"/>
      <c r="J14" s="214">
        <v>53756</v>
      </c>
      <c r="K14" s="81">
        <f t="shared" si="2"/>
        <v>3.2286359479685722E-3</v>
      </c>
      <c r="M14" s="155"/>
      <c r="N14" s="81"/>
      <c r="O14" s="21"/>
    </row>
    <row r="15" spans="1:21" x14ac:dyDescent="0.25">
      <c r="A15" s="19">
        <v>37043</v>
      </c>
      <c r="B15" s="262">
        <v>262907</v>
      </c>
      <c r="C15" s="165">
        <f t="shared" si="0"/>
        <v>2.7450045528620501E-2</v>
      </c>
      <c r="D15" s="165">
        <f t="shared" si="1"/>
        <v>5.8049949605233832E-2</v>
      </c>
      <c r="E15" s="165">
        <f t="shared" si="1"/>
        <v>5.8361669658344419E-2</v>
      </c>
      <c r="F15" s="20"/>
      <c r="G15" s="214">
        <v>209202</v>
      </c>
      <c r="H15" s="81">
        <f t="shared" si="3"/>
        <v>3.547405152572574E-2</v>
      </c>
      <c r="I15" s="81"/>
      <c r="J15" s="214">
        <v>53532</v>
      </c>
      <c r="K15" s="81">
        <f t="shared" si="2"/>
        <v>-2.496925427645064E-3</v>
      </c>
      <c r="M15" s="155"/>
      <c r="N15" s="81"/>
      <c r="O15" s="21"/>
    </row>
    <row r="16" spans="1:21" x14ac:dyDescent="0.25">
      <c r="A16" s="19">
        <v>37135</v>
      </c>
      <c r="B16" s="262">
        <v>263495</v>
      </c>
      <c r="C16" s="165">
        <f t="shared" si="0"/>
        <v>1.8818534729418315E-2</v>
      </c>
      <c r="D16" s="165">
        <f t="shared" si="1"/>
        <v>5.8049949605233832E-2</v>
      </c>
      <c r="E16" s="165">
        <f t="shared" si="1"/>
        <v>5.8361669658344419E-2</v>
      </c>
      <c r="F16" s="20"/>
      <c r="G16" s="214">
        <v>209783</v>
      </c>
      <c r="H16" s="81">
        <f t="shared" si="3"/>
        <v>2.528725520382779E-2</v>
      </c>
      <c r="I16" s="81"/>
      <c r="J16" s="214">
        <v>53537</v>
      </c>
      <c r="K16" s="81">
        <f t="shared" si="2"/>
        <v>-5.4245852607330619E-3</v>
      </c>
      <c r="M16" s="155"/>
      <c r="N16" s="81"/>
      <c r="O16" s="21"/>
    </row>
    <row r="17" spans="1:18" x14ac:dyDescent="0.25">
      <c r="A17" s="19">
        <v>37226</v>
      </c>
      <c r="B17" s="262">
        <v>262867</v>
      </c>
      <c r="C17" s="165">
        <f t="shared" si="0"/>
        <v>1.3975251114779898E-2</v>
      </c>
      <c r="D17" s="165">
        <f t="shared" si="1"/>
        <v>5.8049949605233832E-2</v>
      </c>
      <c r="E17" s="165">
        <f t="shared" si="1"/>
        <v>5.8361669658344419E-2</v>
      </c>
      <c r="F17" s="20"/>
      <c r="G17" s="214">
        <v>209389</v>
      </c>
      <c r="H17" s="81">
        <f t="shared" si="3"/>
        <v>1.7548037205143408E-2</v>
      </c>
      <c r="I17" s="81"/>
      <c r="J17" s="214">
        <v>53313</v>
      </c>
      <c r="K17" s="81">
        <f t="shared" si="2"/>
        <v>5.2547621281786618E-4</v>
      </c>
      <c r="M17" s="155"/>
      <c r="N17" s="81"/>
      <c r="O17" s="21"/>
    </row>
    <row r="18" spans="1:18" x14ac:dyDescent="0.25">
      <c r="A18" s="19">
        <v>37316</v>
      </c>
      <c r="B18" s="262">
        <v>266491</v>
      </c>
      <c r="C18" s="165">
        <f t="shared" si="0"/>
        <v>1.03043146948323E-2</v>
      </c>
      <c r="D18" s="165">
        <f t="shared" si="1"/>
        <v>5.8049949605233832E-2</v>
      </c>
      <c r="E18" s="165">
        <f t="shared" si="1"/>
        <v>5.8361669658344419E-2</v>
      </c>
      <c r="F18" s="20"/>
      <c r="G18" s="214">
        <v>212520</v>
      </c>
      <c r="H18" s="81">
        <f t="shared" si="3"/>
        <v>1.2800594755854627E-2</v>
      </c>
      <c r="I18" s="81"/>
      <c r="J18" s="214">
        <v>53816</v>
      </c>
      <c r="K18" s="81">
        <f t="shared" si="2"/>
        <v>1.1161544757794478E-3</v>
      </c>
      <c r="M18" s="155"/>
      <c r="N18" s="81"/>
      <c r="O18" s="21"/>
    </row>
    <row r="19" spans="1:18" x14ac:dyDescent="0.25">
      <c r="A19" s="19">
        <v>37408</v>
      </c>
      <c r="B19" s="262">
        <v>265364</v>
      </c>
      <c r="C19" s="165">
        <f t="shared" si="0"/>
        <v>9.3455100092428127E-3</v>
      </c>
      <c r="D19" s="165">
        <f t="shared" si="1"/>
        <v>5.8049949605233832E-2</v>
      </c>
      <c r="E19" s="165">
        <f t="shared" si="1"/>
        <v>5.8361669658344419E-2</v>
      </c>
      <c r="F19" s="20"/>
      <c r="G19" s="214">
        <v>211397</v>
      </c>
      <c r="H19" s="81">
        <f t="shared" si="3"/>
        <v>1.0492251508111778E-2</v>
      </c>
      <c r="I19" s="81"/>
      <c r="J19" s="214">
        <v>53808</v>
      </c>
      <c r="K19" s="81">
        <f t="shared" si="2"/>
        <v>5.1557946648733465E-3</v>
      </c>
      <c r="M19" s="155"/>
      <c r="N19" s="81"/>
      <c r="O19" s="21"/>
    </row>
    <row r="20" spans="1:18" x14ac:dyDescent="0.25">
      <c r="A20" s="19">
        <v>37500</v>
      </c>
      <c r="B20" s="262">
        <v>266757</v>
      </c>
      <c r="C20" s="165">
        <f t="shared" si="0"/>
        <v>1.2379741551073076E-2</v>
      </c>
      <c r="D20" s="165">
        <f t="shared" si="1"/>
        <v>5.8049949605233832E-2</v>
      </c>
      <c r="E20" s="165">
        <f t="shared" si="1"/>
        <v>5.8361669658344419E-2</v>
      </c>
      <c r="F20" s="20"/>
      <c r="G20" s="214">
        <v>212461</v>
      </c>
      <c r="H20" s="81">
        <f t="shared" si="3"/>
        <v>1.2765572043492561E-2</v>
      </c>
      <c r="I20" s="81"/>
      <c r="J20" s="214">
        <v>54142</v>
      </c>
      <c r="K20" s="81">
        <f t="shared" si="2"/>
        <v>1.1300595849599342E-2</v>
      </c>
      <c r="M20" s="155"/>
      <c r="N20" s="81"/>
      <c r="O20" s="19"/>
      <c r="P20" s="171"/>
      <c r="Q20" s="171"/>
      <c r="R20" s="171"/>
    </row>
    <row r="21" spans="1:18" x14ac:dyDescent="0.25">
      <c r="A21" s="19">
        <v>37591</v>
      </c>
      <c r="B21" s="262">
        <v>267228</v>
      </c>
      <c r="C21" s="165">
        <f t="shared" si="0"/>
        <v>1.6590138739362492E-2</v>
      </c>
      <c r="D21" s="165">
        <f t="shared" si="1"/>
        <v>5.8049949605233832E-2</v>
      </c>
      <c r="E21" s="165">
        <f t="shared" si="1"/>
        <v>5.8361669658344419E-2</v>
      </c>
      <c r="F21" s="20"/>
      <c r="G21" s="214">
        <v>212746</v>
      </c>
      <c r="H21" s="81">
        <f t="shared" si="3"/>
        <v>1.603236082124658E-2</v>
      </c>
      <c r="I21" s="81"/>
      <c r="J21" s="214">
        <v>54327</v>
      </c>
      <c r="K21" s="81">
        <f t="shared" si="2"/>
        <v>1.9019751280175568E-2</v>
      </c>
      <c r="M21" s="155"/>
      <c r="N21" s="81"/>
      <c r="O21" s="19"/>
      <c r="P21" s="171"/>
      <c r="Q21" s="171"/>
      <c r="R21" s="171"/>
    </row>
    <row r="22" spans="1:18" x14ac:dyDescent="0.25">
      <c r="A22" s="19">
        <v>37681</v>
      </c>
      <c r="B22" s="262">
        <v>272478</v>
      </c>
      <c r="C22" s="165">
        <f t="shared" si="0"/>
        <v>2.2466049510114789E-2</v>
      </c>
      <c r="D22" s="165">
        <f t="shared" si="1"/>
        <v>5.8049949605233832E-2</v>
      </c>
      <c r="E22" s="165">
        <f t="shared" si="1"/>
        <v>5.8361669658344419E-2</v>
      </c>
      <c r="F22" s="20"/>
      <c r="G22" s="214">
        <v>216803</v>
      </c>
      <c r="H22" s="81">
        <f t="shared" si="3"/>
        <v>2.015339732731037E-2</v>
      </c>
      <c r="I22" s="81"/>
      <c r="J22" s="214">
        <v>55518</v>
      </c>
      <c r="K22" s="81">
        <f t="shared" si="2"/>
        <v>3.1626282146573509E-2</v>
      </c>
      <c r="M22" s="155"/>
      <c r="N22" s="81"/>
      <c r="O22" s="19"/>
      <c r="P22" s="171"/>
      <c r="Q22" s="171"/>
      <c r="R22" s="171"/>
    </row>
    <row r="23" spans="1:18" x14ac:dyDescent="0.25">
      <c r="A23" s="19">
        <v>37773</v>
      </c>
      <c r="B23" s="262">
        <v>273188</v>
      </c>
      <c r="C23" s="165">
        <f t="shared" si="0"/>
        <v>2.9484029484029485E-2</v>
      </c>
      <c r="D23" s="165">
        <f t="shared" si="1"/>
        <v>5.8049949605233832E-2</v>
      </c>
      <c r="E23" s="165">
        <f t="shared" si="1"/>
        <v>5.8361669658344419E-2</v>
      </c>
      <c r="F23" s="20"/>
      <c r="G23" s="214">
        <v>217074</v>
      </c>
      <c r="H23" s="81">
        <f t="shared" si="3"/>
        <v>2.6854685733477768E-2</v>
      </c>
      <c r="I23" s="81"/>
      <c r="J23" s="214">
        <v>55968</v>
      </c>
      <c r="K23" s="81">
        <f t="shared" si="2"/>
        <v>4.0142729705619981E-2</v>
      </c>
      <c r="M23" s="155"/>
      <c r="N23" s="81"/>
      <c r="O23" s="19"/>
      <c r="P23" s="171"/>
      <c r="Q23" s="171"/>
      <c r="R23" s="171"/>
    </row>
    <row r="24" spans="1:18" x14ac:dyDescent="0.25">
      <c r="A24" s="19">
        <v>37865</v>
      </c>
      <c r="B24" s="262">
        <v>276084</v>
      </c>
      <c r="C24" s="165">
        <f t="shared" si="0"/>
        <v>3.4964405807532697E-2</v>
      </c>
      <c r="D24" s="165">
        <f t="shared" si="1"/>
        <v>5.8049949605233832E-2</v>
      </c>
      <c r="E24" s="165">
        <f t="shared" si="1"/>
        <v>5.8361669658344419E-2</v>
      </c>
      <c r="F24" s="20"/>
      <c r="G24" s="214">
        <v>219050</v>
      </c>
      <c r="H24" s="81">
        <f t="shared" si="3"/>
        <v>3.101275057539972E-2</v>
      </c>
      <c r="I24" s="81"/>
      <c r="J24" s="214">
        <v>56887</v>
      </c>
      <c r="K24" s="81">
        <f t="shared" si="2"/>
        <v>5.0700011081969636E-2</v>
      </c>
      <c r="M24" s="155"/>
      <c r="N24" s="81"/>
      <c r="O24" s="19"/>
      <c r="P24" s="171"/>
      <c r="Q24" s="171"/>
      <c r="R24" s="171"/>
    </row>
    <row r="25" spans="1:18" x14ac:dyDescent="0.25">
      <c r="A25" s="19">
        <v>37956</v>
      </c>
      <c r="B25" s="262">
        <v>278080</v>
      </c>
      <c r="C25" s="165">
        <f t="shared" si="0"/>
        <v>4.0609516966784914E-2</v>
      </c>
      <c r="D25" s="165">
        <f t="shared" si="1"/>
        <v>5.8049949605233832E-2</v>
      </c>
      <c r="E25" s="165">
        <f t="shared" si="1"/>
        <v>5.8361669658344419E-2</v>
      </c>
      <c r="F25" s="20"/>
      <c r="G25" s="214">
        <v>220301</v>
      </c>
      <c r="H25" s="81">
        <f t="shared" si="3"/>
        <v>3.5511831009748716E-2</v>
      </c>
      <c r="I25" s="81"/>
      <c r="J25" s="214">
        <v>57637</v>
      </c>
      <c r="K25" s="81">
        <f t="shared" si="2"/>
        <v>6.0927347359508166E-2</v>
      </c>
      <c r="M25" s="155"/>
      <c r="N25" s="81"/>
      <c r="O25" s="19"/>
      <c r="P25" s="171"/>
      <c r="Q25" s="171"/>
      <c r="R25" s="171"/>
    </row>
    <row r="26" spans="1:18" x14ac:dyDescent="0.25">
      <c r="A26" s="19">
        <v>38047</v>
      </c>
      <c r="B26" s="262">
        <v>285097</v>
      </c>
      <c r="C26" s="165">
        <f t="shared" si="0"/>
        <v>4.6311995830856066E-2</v>
      </c>
      <c r="D26" s="165">
        <f t="shared" si="1"/>
        <v>5.8049949605233832E-2</v>
      </c>
      <c r="E26" s="165">
        <f t="shared" si="1"/>
        <v>5.8361669658344419E-2</v>
      </c>
      <c r="F26" s="20"/>
      <c r="G26" s="214">
        <v>225755</v>
      </c>
      <c r="H26" s="81">
        <f t="shared" si="3"/>
        <v>4.1290941546011817E-2</v>
      </c>
      <c r="I26" s="81"/>
      <c r="J26" s="214">
        <v>59194</v>
      </c>
      <c r="K26" s="81">
        <f t="shared" si="2"/>
        <v>6.6212759825642134E-2</v>
      </c>
      <c r="M26" s="155"/>
      <c r="N26" s="81"/>
      <c r="O26" s="19"/>
      <c r="P26" s="171"/>
      <c r="Q26" s="171"/>
      <c r="R26" s="171"/>
    </row>
    <row r="27" spans="1:18" x14ac:dyDescent="0.25">
      <c r="A27" s="19">
        <v>38139</v>
      </c>
      <c r="B27" s="262">
        <v>284011</v>
      </c>
      <c r="C27" s="165">
        <f t="shared" si="0"/>
        <v>3.9617406328242823E-2</v>
      </c>
      <c r="D27" s="165">
        <f t="shared" si="1"/>
        <v>5.8049949605233832E-2</v>
      </c>
      <c r="E27" s="165">
        <f t="shared" si="1"/>
        <v>5.8361669658344419E-2</v>
      </c>
      <c r="F27" s="20"/>
      <c r="G27" s="214">
        <v>224683</v>
      </c>
      <c r="H27" s="81">
        <f t="shared" si="3"/>
        <v>3.5052562720546909E-2</v>
      </c>
      <c r="I27" s="81"/>
      <c r="J27" s="214">
        <v>59184</v>
      </c>
      <c r="K27" s="81">
        <f t="shared" si="2"/>
        <v>5.7461406518010294E-2</v>
      </c>
      <c r="M27" s="155"/>
      <c r="N27" s="81"/>
      <c r="O27" s="19"/>
      <c r="P27" s="171"/>
      <c r="Q27" s="171"/>
      <c r="R27" s="171"/>
    </row>
    <row r="28" spans="1:18" x14ac:dyDescent="0.25">
      <c r="A28" s="19">
        <v>38231</v>
      </c>
      <c r="B28" s="262">
        <v>287276</v>
      </c>
      <c r="C28" s="165">
        <f t="shared" si="0"/>
        <v>4.0538386867764883E-2</v>
      </c>
      <c r="D28" s="165">
        <f t="shared" si="1"/>
        <v>5.8049949605233832E-2</v>
      </c>
      <c r="E28" s="165">
        <f t="shared" si="1"/>
        <v>5.8361669658344419E-2</v>
      </c>
      <c r="F28" s="20"/>
      <c r="G28" s="214">
        <v>227112</v>
      </c>
      <c r="H28" s="81">
        <f t="shared" si="3"/>
        <v>3.6804382561059119E-2</v>
      </c>
      <c r="I28" s="81"/>
      <c r="J28" s="214">
        <v>60021</v>
      </c>
      <c r="K28" s="81">
        <f t="shared" si="2"/>
        <v>5.5091672965703942E-2</v>
      </c>
      <c r="M28" s="155"/>
      <c r="N28" s="81"/>
      <c r="O28" s="19"/>
      <c r="P28" s="171"/>
      <c r="Q28" s="171"/>
      <c r="R28" s="171"/>
    </row>
    <row r="29" spans="1:18" x14ac:dyDescent="0.25">
      <c r="A29" s="19">
        <v>38322</v>
      </c>
      <c r="B29" s="262">
        <v>289535</v>
      </c>
      <c r="C29" s="165">
        <f t="shared" si="0"/>
        <v>4.1193181818181816E-2</v>
      </c>
      <c r="D29" s="165">
        <f t="shared" si="1"/>
        <v>5.8049949605233832E-2</v>
      </c>
      <c r="E29" s="165">
        <f t="shared" si="1"/>
        <v>5.8361669658344419E-2</v>
      </c>
      <c r="F29" s="20"/>
      <c r="G29" s="214">
        <v>228777</v>
      </c>
      <c r="H29" s="81">
        <f t="shared" si="3"/>
        <v>3.8474632434714322E-2</v>
      </c>
      <c r="I29" s="81"/>
      <c r="J29" s="214">
        <v>60608</v>
      </c>
      <c r="K29" s="81">
        <f t="shared" si="2"/>
        <v>5.1546749483838507E-2</v>
      </c>
      <c r="M29" s="155"/>
      <c r="N29" s="81"/>
      <c r="O29" s="19"/>
      <c r="P29" s="171"/>
      <c r="Q29" s="171"/>
      <c r="R29" s="171"/>
    </row>
    <row r="30" spans="1:18" x14ac:dyDescent="0.25">
      <c r="A30" s="19">
        <v>38412</v>
      </c>
      <c r="B30" s="262">
        <v>294562</v>
      </c>
      <c r="C30" s="165">
        <f t="shared" si="0"/>
        <v>3.3199226929781792E-2</v>
      </c>
      <c r="D30" s="165">
        <f t="shared" si="1"/>
        <v>5.8049949605233832E-2</v>
      </c>
      <c r="E30" s="165">
        <f t="shared" si="1"/>
        <v>5.8361669658344419E-2</v>
      </c>
      <c r="F30" s="20"/>
      <c r="G30" s="214">
        <v>232971</v>
      </c>
      <c r="H30" s="81">
        <f t="shared" si="3"/>
        <v>3.1963854621160109E-2</v>
      </c>
      <c r="I30" s="81"/>
      <c r="J30" s="214">
        <v>61442</v>
      </c>
      <c r="K30" s="81">
        <f t="shared" si="2"/>
        <v>3.7976821975200192E-2</v>
      </c>
      <c r="M30" s="155"/>
      <c r="N30" s="81"/>
      <c r="O30" s="19"/>
      <c r="P30" s="171"/>
      <c r="Q30" s="171"/>
      <c r="R30" s="171"/>
    </row>
    <row r="31" spans="1:18" x14ac:dyDescent="0.25">
      <c r="A31" s="19">
        <v>38504</v>
      </c>
      <c r="B31" s="262">
        <v>294961</v>
      </c>
      <c r="C31" s="165">
        <f t="shared" si="0"/>
        <v>3.8554844706719105E-2</v>
      </c>
      <c r="D31" s="165">
        <f t="shared" si="1"/>
        <v>5.8049949605233832E-2</v>
      </c>
      <c r="E31" s="165">
        <f t="shared" si="1"/>
        <v>5.8361669658344419E-2</v>
      </c>
      <c r="F31" s="20"/>
      <c r="G31" s="214">
        <v>233035</v>
      </c>
      <c r="H31" s="81">
        <f t="shared" si="3"/>
        <v>3.7172371741520278E-2</v>
      </c>
      <c r="I31" s="81"/>
      <c r="J31" s="214">
        <v>61772</v>
      </c>
      <c r="K31" s="81">
        <f t="shared" si="2"/>
        <v>4.3728034603947009E-2</v>
      </c>
      <c r="M31" s="155"/>
      <c r="N31" s="81"/>
      <c r="O31" s="19"/>
      <c r="P31" s="171"/>
      <c r="Q31" s="171"/>
      <c r="R31" s="171"/>
    </row>
    <row r="32" spans="1:18" x14ac:dyDescent="0.25">
      <c r="A32" s="19">
        <v>38596</v>
      </c>
      <c r="B32" s="262">
        <v>298231</v>
      </c>
      <c r="C32" s="165">
        <f t="shared" si="0"/>
        <v>3.8134059232236596E-2</v>
      </c>
      <c r="D32" s="165">
        <f t="shared" si="1"/>
        <v>5.8049949605233832E-2</v>
      </c>
      <c r="E32" s="165">
        <f t="shared" si="1"/>
        <v>5.8361669658344419E-2</v>
      </c>
      <c r="F32" s="20"/>
      <c r="G32" s="214">
        <v>235330</v>
      </c>
      <c r="H32" s="81">
        <f t="shared" si="3"/>
        <v>3.6184789883405545E-2</v>
      </c>
      <c r="I32" s="81"/>
      <c r="J32" s="214">
        <v>62733</v>
      </c>
      <c r="K32" s="81">
        <f t="shared" si="2"/>
        <v>4.5184185535062725E-2</v>
      </c>
      <c r="M32" s="155"/>
      <c r="N32" s="81"/>
      <c r="O32" s="19"/>
      <c r="P32" s="171"/>
      <c r="Q32" s="171"/>
      <c r="R32" s="171"/>
    </row>
    <row r="33" spans="1:18" x14ac:dyDescent="0.25">
      <c r="A33" s="19">
        <v>38687</v>
      </c>
      <c r="B33" s="262">
        <v>298618</v>
      </c>
      <c r="C33" s="165">
        <f t="shared" si="0"/>
        <v>3.1370991417272523E-2</v>
      </c>
      <c r="D33" s="165">
        <f t="shared" si="1"/>
        <v>5.8049949605233832E-2</v>
      </c>
      <c r="E33" s="165">
        <f t="shared" si="1"/>
        <v>5.8361669658344419E-2</v>
      </c>
      <c r="F33" s="20"/>
      <c r="G33" s="214">
        <v>235601</v>
      </c>
      <c r="H33" s="81">
        <f t="shared" si="3"/>
        <v>2.9828173286650318E-2</v>
      </c>
      <c r="I33" s="81"/>
      <c r="J33" s="214">
        <v>62848</v>
      </c>
      <c r="K33" s="81">
        <f t="shared" si="2"/>
        <v>3.6958817317845831E-2</v>
      </c>
      <c r="M33" s="155"/>
      <c r="N33" s="81"/>
      <c r="O33" s="19"/>
      <c r="P33" s="171"/>
      <c r="Q33" s="171"/>
      <c r="R33" s="171"/>
    </row>
    <row r="34" spans="1:18" x14ac:dyDescent="0.25">
      <c r="A34" s="19">
        <v>38777</v>
      </c>
      <c r="B34" s="262">
        <v>304699</v>
      </c>
      <c r="C34" s="165">
        <f t="shared" si="0"/>
        <v>3.4413807619448539E-2</v>
      </c>
      <c r="D34" s="165">
        <f t="shared" si="1"/>
        <v>5.8049949605233832E-2</v>
      </c>
      <c r="E34" s="165">
        <f t="shared" si="1"/>
        <v>5.8361669658344419E-2</v>
      </c>
      <c r="F34" s="20"/>
      <c r="G34" s="214">
        <v>240325</v>
      </c>
      <c r="H34" s="81">
        <f t="shared" si="3"/>
        <v>3.1566160595095524E-2</v>
      </c>
      <c r="I34" s="81"/>
      <c r="J34" s="214">
        <v>64209</v>
      </c>
      <c r="K34" s="81">
        <f t="shared" si="2"/>
        <v>4.5034341330034831E-2</v>
      </c>
      <c r="M34" s="155"/>
      <c r="N34" s="81"/>
      <c r="O34" s="19"/>
      <c r="P34" s="171"/>
      <c r="Q34" s="171"/>
      <c r="R34" s="171"/>
    </row>
    <row r="35" spans="1:18" x14ac:dyDescent="0.25">
      <c r="A35" s="19">
        <v>38869</v>
      </c>
      <c r="B35" s="262">
        <v>306413</v>
      </c>
      <c r="C35" s="165">
        <f t="shared" si="0"/>
        <v>3.8825471842040132E-2</v>
      </c>
      <c r="D35" s="165">
        <f t="shared" si="1"/>
        <v>5.8049949605233832E-2</v>
      </c>
      <c r="E35" s="165">
        <f t="shared" si="1"/>
        <v>5.8361669658344419E-2</v>
      </c>
      <c r="F35" s="20"/>
      <c r="G35" s="214">
        <v>241521</v>
      </c>
      <c r="H35" s="81">
        <f t="shared" si="3"/>
        <v>3.6415130774347201E-2</v>
      </c>
      <c r="I35" s="81"/>
      <c r="J35" s="214">
        <v>64729</v>
      </c>
      <c r="K35" s="81">
        <f t="shared" si="2"/>
        <v>4.7869584925208833E-2</v>
      </c>
      <c r="M35" s="155"/>
      <c r="N35" s="81"/>
      <c r="O35" s="19"/>
      <c r="P35" s="171"/>
      <c r="Q35" s="171"/>
      <c r="R35" s="171"/>
    </row>
    <row r="36" spans="1:18" x14ac:dyDescent="0.25">
      <c r="A36" s="19">
        <v>38961</v>
      </c>
      <c r="B36" s="262">
        <v>310337</v>
      </c>
      <c r="C36" s="165">
        <f t="shared" si="0"/>
        <v>4.0592694924404239E-2</v>
      </c>
      <c r="D36" s="165">
        <f t="shared" si="1"/>
        <v>5.8049949605233832E-2</v>
      </c>
      <c r="E36" s="165">
        <f t="shared" si="1"/>
        <v>5.8361669658344419E-2</v>
      </c>
      <c r="F36" s="20"/>
      <c r="G36" s="214">
        <v>244566</v>
      </c>
      <c r="H36" s="81">
        <f t="shared" si="3"/>
        <v>3.9247014830238389E-2</v>
      </c>
      <c r="I36" s="81"/>
      <c r="J36" s="214">
        <v>65620</v>
      </c>
      <c r="K36" s="81">
        <f t="shared" si="2"/>
        <v>4.6020435815280633E-2</v>
      </c>
      <c r="M36" s="155"/>
      <c r="N36" s="81"/>
      <c r="O36" s="19"/>
      <c r="P36" s="171"/>
      <c r="Q36" s="171"/>
      <c r="R36" s="171"/>
    </row>
    <row r="37" spans="1:18" x14ac:dyDescent="0.25">
      <c r="A37" s="19">
        <v>39052</v>
      </c>
      <c r="B37" s="262">
        <v>313438</v>
      </c>
      <c r="C37" s="165">
        <f t="shared" si="0"/>
        <v>4.9628622521080447E-2</v>
      </c>
      <c r="D37" s="165">
        <f t="shared" si="1"/>
        <v>5.8049949605233832E-2</v>
      </c>
      <c r="E37" s="165">
        <f t="shared" si="1"/>
        <v>5.8361669658344419E-2</v>
      </c>
      <c r="F37" s="20"/>
      <c r="G37" s="214">
        <v>247124</v>
      </c>
      <c r="H37" s="81">
        <f t="shared" si="3"/>
        <v>4.8908960488283158E-2</v>
      </c>
      <c r="I37" s="81"/>
      <c r="J37" s="214">
        <v>66174</v>
      </c>
      <c r="K37" s="81">
        <f t="shared" si="2"/>
        <v>5.2921334012219962E-2</v>
      </c>
      <c r="M37" s="155"/>
      <c r="N37" s="81"/>
      <c r="O37" s="19"/>
      <c r="P37" s="171"/>
      <c r="Q37" s="171"/>
      <c r="R37" s="171"/>
    </row>
    <row r="38" spans="1:18" x14ac:dyDescent="0.25">
      <c r="A38" s="19">
        <v>39142</v>
      </c>
      <c r="B38" s="262">
        <v>322167</v>
      </c>
      <c r="C38" s="165">
        <f t="shared" si="0"/>
        <v>5.7328708003636375E-2</v>
      </c>
      <c r="D38" s="165">
        <f t="shared" si="1"/>
        <v>5.8049949605233832E-2</v>
      </c>
      <c r="E38" s="165">
        <f t="shared" si="1"/>
        <v>5.8361669658344419E-2</v>
      </c>
      <c r="F38" s="20"/>
      <c r="G38" s="214">
        <v>254159</v>
      </c>
      <c r="H38" s="81">
        <f t="shared" si="3"/>
        <v>5.7563715801518776E-2</v>
      </c>
      <c r="I38" s="81"/>
      <c r="J38" s="214">
        <v>67865</v>
      </c>
      <c r="K38" s="81">
        <f t="shared" si="2"/>
        <v>5.6939058387453473E-2</v>
      </c>
      <c r="M38" s="155"/>
      <c r="N38" s="81"/>
      <c r="O38" s="19"/>
      <c r="P38" s="171"/>
      <c r="Q38" s="171"/>
      <c r="R38" s="171"/>
    </row>
    <row r="39" spans="1:18" x14ac:dyDescent="0.25">
      <c r="A39" s="19">
        <v>39234</v>
      </c>
      <c r="B39" s="262">
        <v>326771</v>
      </c>
      <c r="C39" s="165">
        <f>(B39-B35)/B35</f>
        <v>6.6439739828270991E-2</v>
      </c>
      <c r="D39" s="165">
        <f t="shared" si="1"/>
        <v>5.8049949605233832E-2</v>
      </c>
      <c r="E39" s="165">
        <f t="shared" si="1"/>
        <v>5.8361669658344419E-2</v>
      </c>
      <c r="F39" s="20"/>
      <c r="G39" s="214">
        <v>257624</v>
      </c>
      <c r="H39" s="81">
        <f t="shared" si="3"/>
        <v>6.6673291349406472E-2</v>
      </c>
      <c r="I39" s="81"/>
      <c r="J39" s="214">
        <v>69003</v>
      </c>
      <c r="K39" s="81">
        <f t="shared" si="2"/>
        <v>6.6029136862920793E-2</v>
      </c>
      <c r="M39" s="155"/>
      <c r="N39" s="81"/>
      <c r="O39" s="19"/>
      <c r="P39" s="171"/>
      <c r="Q39" s="171"/>
      <c r="R39" s="171"/>
    </row>
    <row r="40" spans="1:18" x14ac:dyDescent="0.25">
      <c r="A40" s="19">
        <v>39326</v>
      </c>
      <c r="B40" s="262">
        <v>329778</v>
      </c>
      <c r="C40" s="165">
        <f t="shared" si="0"/>
        <v>6.2644802263345969E-2</v>
      </c>
      <c r="D40" s="165">
        <f t="shared" si="1"/>
        <v>5.8049949605233832E-2</v>
      </c>
      <c r="E40" s="165">
        <f t="shared" si="1"/>
        <v>5.8361669658344419E-2</v>
      </c>
      <c r="F40" s="20"/>
      <c r="G40" s="214">
        <v>259784</v>
      </c>
      <c r="H40" s="81">
        <f t="shared" si="3"/>
        <v>6.2224511992672732E-2</v>
      </c>
      <c r="I40" s="81"/>
      <c r="J40" s="214">
        <v>69845</v>
      </c>
      <c r="K40" s="81">
        <f t="shared" si="2"/>
        <v>6.4385857970131063E-2</v>
      </c>
      <c r="M40" s="155"/>
      <c r="N40" s="81"/>
      <c r="O40" s="19"/>
      <c r="P40" s="171"/>
      <c r="Q40" s="171"/>
      <c r="R40" s="171"/>
    </row>
    <row r="41" spans="1:18" x14ac:dyDescent="0.25">
      <c r="A41" s="19">
        <v>39417</v>
      </c>
      <c r="B41" s="262">
        <v>332576</v>
      </c>
      <c r="C41" s="165">
        <f t="shared" si="0"/>
        <v>6.1058327324702177E-2</v>
      </c>
      <c r="D41" s="165">
        <f t="shared" si="1"/>
        <v>5.8049949605233832E-2</v>
      </c>
      <c r="E41" s="165">
        <f t="shared" si="1"/>
        <v>5.8361669658344419E-2</v>
      </c>
      <c r="F41" s="20"/>
      <c r="G41" s="214">
        <v>261764</v>
      </c>
      <c r="H41" s="81">
        <f t="shared" si="3"/>
        <v>5.9241514381444135E-2</v>
      </c>
      <c r="I41" s="81"/>
      <c r="J41" s="214">
        <v>70666</v>
      </c>
      <c r="K41" s="81">
        <f t="shared" si="2"/>
        <v>6.7881645359204518E-2</v>
      </c>
      <c r="M41" s="155"/>
      <c r="N41" s="81"/>
      <c r="O41" s="19"/>
      <c r="P41" s="171"/>
      <c r="Q41" s="171"/>
      <c r="R41" s="171"/>
    </row>
    <row r="42" spans="1:18" x14ac:dyDescent="0.25">
      <c r="A42" s="19">
        <v>39508</v>
      </c>
      <c r="B42" s="262">
        <v>340764</v>
      </c>
      <c r="C42" s="165">
        <f t="shared" si="0"/>
        <v>5.7724720408980433E-2</v>
      </c>
      <c r="D42" s="165">
        <f t="shared" si="1"/>
        <v>5.8049949605233832E-2</v>
      </c>
      <c r="E42" s="165">
        <f t="shared" si="1"/>
        <v>5.8361669658344419E-2</v>
      </c>
      <c r="F42" s="20"/>
      <c r="G42" s="214">
        <v>267971</v>
      </c>
      <c r="H42" s="81">
        <f t="shared" si="3"/>
        <v>5.4343934308838167E-2</v>
      </c>
      <c r="I42" s="81"/>
      <c r="J42" s="214">
        <v>72642</v>
      </c>
      <c r="K42" s="81">
        <f t="shared" si="2"/>
        <v>7.0389744345391581E-2</v>
      </c>
      <c r="M42" s="155"/>
      <c r="N42" s="81"/>
      <c r="O42" s="19"/>
      <c r="P42" s="171"/>
      <c r="Q42" s="171"/>
      <c r="R42" s="171"/>
    </row>
    <row r="43" spans="1:18" x14ac:dyDescent="0.25">
      <c r="A43" s="19">
        <v>39600</v>
      </c>
      <c r="B43" s="262">
        <v>347296</v>
      </c>
      <c r="C43" s="165">
        <f t="shared" si="0"/>
        <v>6.2811571406275343E-2</v>
      </c>
      <c r="D43" s="165">
        <f t="shared" si="1"/>
        <v>5.8049949605233832E-2</v>
      </c>
      <c r="E43" s="165">
        <f t="shared" si="1"/>
        <v>5.8361669658344419E-2</v>
      </c>
      <c r="F43" s="20"/>
      <c r="G43" s="214">
        <v>272916</v>
      </c>
      <c r="H43" s="81">
        <f t="shared" si="3"/>
        <v>5.9357823805235535E-2</v>
      </c>
      <c r="I43" s="81"/>
      <c r="J43" s="214">
        <v>74224</v>
      </c>
      <c r="K43" s="81">
        <f t="shared" si="2"/>
        <v>7.5663376954625161E-2</v>
      </c>
      <c r="M43" s="155"/>
      <c r="N43" s="81"/>
      <c r="O43" s="19"/>
      <c r="P43" s="172"/>
      <c r="Q43" s="172"/>
      <c r="R43" s="172"/>
    </row>
    <row r="44" spans="1:18" x14ac:dyDescent="0.25">
      <c r="A44" s="19">
        <v>39692</v>
      </c>
      <c r="B44" s="262">
        <v>353466</v>
      </c>
      <c r="C44" s="165">
        <f t="shared" si="0"/>
        <v>7.1830140276185797E-2</v>
      </c>
      <c r="D44" s="165">
        <f t="shared" si="1"/>
        <v>5.8049949605233832E-2</v>
      </c>
      <c r="E44" s="165">
        <f t="shared" si="1"/>
        <v>5.8361669658344419E-2</v>
      </c>
      <c r="F44" s="20"/>
      <c r="G44" s="214">
        <v>277542</v>
      </c>
      <c r="H44" s="81">
        <f t="shared" si="3"/>
        <v>6.8356788716780095E-2</v>
      </c>
      <c r="I44" s="81"/>
      <c r="J44" s="214">
        <v>75785</v>
      </c>
      <c r="K44" s="81">
        <f t="shared" si="2"/>
        <v>8.5045457799412985E-2</v>
      </c>
      <c r="M44" s="155"/>
      <c r="N44" s="81"/>
      <c r="O44" s="19"/>
      <c r="P44" s="172"/>
      <c r="Q44" s="172"/>
      <c r="R44" s="172"/>
    </row>
    <row r="45" spans="1:18" x14ac:dyDescent="0.25">
      <c r="A45" s="19">
        <v>39783</v>
      </c>
      <c r="B45" s="262">
        <v>358660</v>
      </c>
      <c r="C45" s="165">
        <f t="shared" si="0"/>
        <v>7.843019339940345E-2</v>
      </c>
      <c r="D45" s="165">
        <f t="shared" si="1"/>
        <v>5.8049949605233832E-2</v>
      </c>
      <c r="E45" s="165">
        <f t="shared" si="1"/>
        <v>5.8361669658344419E-2</v>
      </c>
      <c r="F45" s="20"/>
      <c r="G45" s="214">
        <v>281612</v>
      </c>
      <c r="H45" s="81">
        <f t="shared" si="3"/>
        <v>7.5824024693999181E-2</v>
      </c>
      <c r="I45" s="81"/>
      <c r="J45" s="214">
        <v>76927</v>
      </c>
      <c r="K45" s="81">
        <f t="shared" si="2"/>
        <v>8.8599892451815584E-2</v>
      </c>
      <c r="M45" s="155"/>
      <c r="N45" s="81"/>
      <c r="O45" s="19"/>
      <c r="P45" s="172"/>
      <c r="Q45" s="172"/>
      <c r="R45" s="172"/>
    </row>
    <row r="46" spans="1:18" x14ac:dyDescent="0.25">
      <c r="A46" s="19">
        <v>39873</v>
      </c>
      <c r="B46" s="262">
        <v>366893</v>
      </c>
      <c r="C46" s="165">
        <f t="shared" si="0"/>
        <v>7.6677700696082915E-2</v>
      </c>
      <c r="D46" s="165">
        <f t="shared" si="1"/>
        <v>5.8049949605233832E-2</v>
      </c>
      <c r="E46" s="165">
        <f t="shared" si="1"/>
        <v>5.8361669658344419E-2</v>
      </c>
      <c r="F46" s="20"/>
      <c r="G46" s="214">
        <v>288061</v>
      </c>
      <c r="H46" s="81">
        <f t="shared" si="3"/>
        <v>7.4970799079004821E-2</v>
      </c>
      <c r="I46" s="81"/>
      <c r="J46" s="214">
        <v>78722</v>
      </c>
      <c r="K46" s="81">
        <f t="shared" si="2"/>
        <v>8.3698136064535675E-2</v>
      </c>
      <c r="M46" s="155"/>
      <c r="N46" s="81"/>
      <c r="O46" s="19"/>
      <c r="P46" s="172"/>
      <c r="Q46" s="172"/>
      <c r="R46" s="172"/>
    </row>
    <row r="47" spans="1:18" x14ac:dyDescent="0.25">
      <c r="A47" s="19">
        <v>39965</v>
      </c>
      <c r="B47" s="262">
        <v>370081</v>
      </c>
      <c r="C47" s="165">
        <f t="shared" si="0"/>
        <v>6.5606859854418137E-2</v>
      </c>
      <c r="D47" s="165">
        <f t="shared" si="1"/>
        <v>5.8049949605233832E-2</v>
      </c>
      <c r="E47" s="165">
        <f t="shared" si="1"/>
        <v>5.8361669658344419E-2</v>
      </c>
      <c r="F47" s="20"/>
      <c r="G47" s="214">
        <v>290743</v>
      </c>
      <c r="H47" s="81">
        <f t="shared" si="3"/>
        <v>6.5320464904952441E-2</v>
      </c>
      <c r="I47" s="81"/>
      <c r="J47" s="214">
        <v>79234</v>
      </c>
      <c r="K47" s="81">
        <f t="shared" si="2"/>
        <v>6.7498383272256948E-2</v>
      </c>
      <c r="M47" s="155"/>
      <c r="N47" s="81"/>
      <c r="O47" s="19"/>
      <c r="P47" s="172"/>
      <c r="Q47" s="172"/>
      <c r="R47" s="172"/>
    </row>
    <row r="48" spans="1:18" x14ac:dyDescent="0.25">
      <c r="A48" s="19">
        <v>40057</v>
      </c>
      <c r="B48" s="262">
        <v>374899</v>
      </c>
      <c r="C48" s="165">
        <f t="shared" si="0"/>
        <v>6.0636666610084135E-2</v>
      </c>
      <c r="D48" s="165">
        <f t="shared" si="1"/>
        <v>5.8049949605233832E-2</v>
      </c>
      <c r="E48" s="165">
        <f t="shared" si="1"/>
        <v>5.8361669658344419E-2</v>
      </c>
      <c r="F48" s="20"/>
      <c r="G48" s="214">
        <v>294593</v>
      </c>
      <c r="H48" s="81">
        <f t="shared" si="3"/>
        <v>6.1435746661766509E-2</v>
      </c>
      <c r="I48" s="81"/>
      <c r="J48" s="214">
        <v>80206</v>
      </c>
      <c r="K48" s="81">
        <f t="shared" si="2"/>
        <v>5.8336082338193575E-2</v>
      </c>
      <c r="M48" s="155"/>
      <c r="N48" s="81"/>
      <c r="O48" s="19"/>
      <c r="P48" s="172"/>
      <c r="Q48" s="172"/>
      <c r="R48" s="172"/>
    </row>
    <row r="49" spans="1:21" x14ac:dyDescent="0.25">
      <c r="A49" s="19">
        <v>40148</v>
      </c>
      <c r="B49" s="262">
        <v>378921</v>
      </c>
      <c r="C49" s="165">
        <f t="shared" si="0"/>
        <v>5.6490826967043994E-2</v>
      </c>
      <c r="D49" s="165">
        <f t="shared" si="1"/>
        <v>5.8049949605233832E-2</v>
      </c>
      <c r="E49" s="165">
        <f t="shared" si="1"/>
        <v>5.8361669658344419E-2</v>
      </c>
      <c r="F49" s="20"/>
      <c r="G49" s="214">
        <v>297860</v>
      </c>
      <c r="H49" s="81">
        <f t="shared" si="3"/>
        <v>5.7696404982742214E-2</v>
      </c>
      <c r="I49" s="81"/>
      <c r="J49" s="214">
        <v>80966</v>
      </c>
      <c r="K49" s="81">
        <f t="shared" si="2"/>
        <v>5.2504322279563739E-2</v>
      </c>
      <c r="M49" s="155"/>
      <c r="N49" s="81"/>
      <c r="O49" s="19"/>
      <c r="P49" s="172"/>
      <c r="Q49" s="172"/>
      <c r="R49" s="172"/>
    </row>
    <row r="50" spans="1:21" x14ac:dyDescent="0.25">
      <c r="A50" s="19">
        <v>40238</v>
      </c>
      <c r="B50" s="262">
        <v>384868</v>
      </c>
      <c r="C50" s="165">
        <f t="shared" si="0"/>
        <v>4.899248554755746E-2</v>
      </c>
      <c r="D50" s="165">
        <f t="shared" si="1"/>
        <v>5.8049949605233832E-2</v>
      </c>
      <c r="E50" s="165">
        <f t="shared" si="1"/>
        <v>5.8361669658344419E-2</v>
      </c>
      <c r="F50" s="20"/>
      <c r="G50" s="214">
        <v>302514</v>
      </c>
      <c r="H50" s="81">
        <f t="shared" si="3"/>
        <v>5.0173400772752993E-2</v>
      </c>
      <c r="I50" s="81"/>
      <c r="J50" s="214">
        <v>82272</v>
      </c>
      <c r="K50" s="81">
        <f t="shared" si="2"/>
        <v>4.5095398999009169E-2</v>
      </c>
      <c r="M50" s="155"/>
      <c r="N50" s="81"/>
      <c r="O50" s="19"/>
      <c r="P50" s="172"/>
      <c r="Q50" s="172"/>
      <c r="R50" s="172"/>
    </row>
    <row r="51" spans="1:21" x14ac:dyDescent="0.25">
      <c r="A51" s="19">
        <v>40330</v>
      </c>
      <c r="B51" s="262">
        <v>388569</v>
      </c>
      <c r="C51" s="165">
        <f t="shared" si="0"/>
        <v>4.9956631115890847E-2</v>
      </c>
      <c r="D51" s="165">
        <f t="shared" si="1"/>
        <v>5.8049949605233832E-2</v>
      </c>
      <c r="E51" s="165">
        <f t="shared" si="1"/>
        <v>5.8361669658344419E-2</v>
      </c>
      <c r="F51" s="20"/>
      <c r="G51" s="214">
        <v>305376</v>
      </c>
      <c r="H51" s="81">
        <f t="shared" si="3"/>
        <v>5.0329672597448603E-2</v>
      </c>
      <c r="I51" s="81"/>
      <c r="J51" s="214">
        <v>83116</v>
      </c>
      <c r="K51" s="81">
        <f t="shared" si="2"/>
        <v>4.8994118686422498E-2</v>
      </c>
      <c r="M51" s="155"/>
      <c r="N51" s="81"/>
      <c r="O51" s="19">
        <v>40603</v>
      </c>
      <c r="P51" s="172">
        <v>0.17886357156955196</v>
      </c>
      <c r="Q51" s="172">
        <v>7.4437926291857304E-2</v>
      </c>
      <c r="R51" s="172">
        <v>0.55194544725230643</v>
      </c>
    </row>
    <row r="52" spans="1:21" ht="13.5" customHeight="1" x14ac:dyDescent="0.25">
      <c r="A52" s="19">
        <v>40422</v>
      </c>
      <c r="B52" s="262">
        <v>394704</v>
      </c>
      <c r="C52" s="165">
        <f>(B52-B48)/B48</f>
        <v>5.2827561556579236E-2</v>
      </c>
      <c r="D52" s="165">
        <f t="shared" si="1"/>
        <v>5.8049949605233832E-2</v>
      </c>
      <c r="E52" s="165">
        <f t="shared" si="1"/>
        <v>5.8361669658344419E-2</v>
      </c>
      <c r="F52" s="20"/>
      <c r="G52" s="214">
        <v>310199</v>
      </c>
      <c r="H52" s="81">
        <f t="shared" si="3"/>
        <v>5.2974782157077731E-2</v>
      </c>
      <c r="I52" s="81"/>
      <c r="J52" s="214">
        <v>84432</v>
      </c>
      <c r="K52" s="81">
        <f t="shared" si="2"/>
        <v>5.2689324988155498E-2</v>
      </c>
      <c r="M52" s="155"/>
      <c r="N52" s="81"/>
      <c r="O52" s="19">
        <v>40695</v>
      </c>
      <c r="P52" s="172">
        <v>0.20754466889348391</v>
      </c>
      <c r="Q52" s="172">
        <v>9.6644061902277867E-2</v>
      </c>
      <c r="R52" s="172">
        <v>0.56317609010817438</v>
      </c>
    </row>
    <row r="53" spans="1:21" x14ac:dyDescent="0.25">
      <c r="A53" s="19">
        <v>40513</v>
      </c>
      <c r="B53" s="262">
        <v>400138</v>
      </c>
      <c r="C53" s="165">
        <f t="shared" si="0"/>
        <v>5.5993201749177268E-2</v>
      </c>
      <c r="D53" s="165">
        <f t="shared" si="1"/>
        <v>5.8049949605233832E-2</v>
      </c>
      <c r="E53" s="165">
        <f t="shared" si="1"/>
        <v>5.8361669658344419E-2</v>
      </c>
      <c r="F53" s="20"/>
      <c r="G53" s="214">
        <v>314574</v>
      </c>
      <c r="H53" s="81">
        <f t="shared" si="3"/>
        <v>5.6113610421003157E-2</v>
      </c>
      <c r="I53" s="81"/>
      <c r="J53" s="214">
        <v>85499</v>
      </c>
      <c r="K53" s="81">
        <f t="shared" si="2"/>
        <v>5.5986463453795418E-2</v>
      </c>
      <c r="M53" s="155"/>
      <c r="N53" s="81"/>
      <c r="O53" s="19">
        <v>40787</v>
      </c>
      <c r="P53" s="172">
        <v>0.20704985709749127</v>
      </c>
      <c r="Q53" s="172">
        <v>0.10376478815781806</v>
      </c>
      <c r="R53" s="172">
        <v>0.56992219492219487</v>
      </c>
    </row>
    <row r="54" spans="1:21" x14ac:dyDescent="0.25">
      <c r="A54" s="19">
        <v>40603</v>
      </c>
      <c r="B54" s="262">
        <v>407564</v>
      </c>
      <c r="C54" s="165">
        <f t="shared" si="0"/>
        <v>5.897086793394099E-2</v>
      </c>
      <c r="D54" s="165">
        <f t="shared" si="1"/>
        <v>5.8049949605233832E-2</v>
      </c>
      <c r="E54" s="165">
        <f t="shared" si="1"/>
        <v>5.8361669658344419E-2</v>
      </c>
      <c r="F54" s="20"/>
      <c r="G54" s="214">
        <v>320626</v>
      </c>
      <c r="H54" s="81">
        <f t="shared" si="3"/>
        <v>5.9871609247836466E-2</v>
      </c>
      <c r="I54" s="81"/>
      <c r="J54" s="214">
        <v>86879</v>
      </c>
      <c r="K54" s="81">
        <f t="shared" si="2"/>
        <v>5.5997180085569816E-2</v>
      </c>
      <c r="M54" s="155"/>
      <c r="N54" s="81"/>
      <c r="O54" s="19">
        <v>40878</v>
      </c>
      <c r="P54" s="172">
        <v>0.20959126246005627</v>
      </c>
      <c r="Q54" s="172">
        <v>0.10647053404170377</v>
      </c>
      <c r="R54" s="172">
        <v>0.56792231352043543</v>
      </c>
    </row>
    <row r="55" spans="1:21" x14ac:dyDescent="0.25">
      <c r="A55" s="19">
        <v>40695</v>
      </c>
      <c r="B55" s="262">
        <v>411423</v>
      </c>
      <c r="C55" s="165">
        <f t="shared" si="0"/>
        <v>5.8815808775275431E-2</v>
      </c>
      <c r="D55" s="165">
        <f t="shared" si="1"/>
        <v>5.8049949605233832E-2</v>
      </c>
      <c r="E55" s="165">
        <f t="shared" si="1"/>
        <v>5.8361669658344419E-2</v>
      </c>
      <c r="F55" s="20"/>
      <c r="G55" s="214">
        <v>323511</v>
      </c>
      <c r="H55" s="81">
        <f t="shared" si="3"/>
        <v>5.9385806350204337E-2</v>
      </c>
      <c r="I55" s="81"/>
      <c r="J55" s="214">
        <v>87858</v>
      </c>
      <c r="K55" s="81">
        <f t="shared" si="2"/>
        <v>5.7052793685932912E-2</v>
      </c>
      <c r="M55" s="155"/>
      <c r="N55" s="81"/>
      <c r="O55" s="19">
        <v>40969</v>
      </c>
      <c r="P55" s="172">
        <v>0.19031239427089208</v>
      </c>
      <c r="Q55" s="172">
        <v>9.5802269813381455E-2</v>
      </c>
      <c r="R55" s="172">
        <v>0.54944063514976538</v>
      </c>
      <c r="U55" s="158"/>
    </row>
    <row r="56" spans="1:21" x14ac:dyDescent="0.25">
      <c r="A56" s="19">
        <v>40787</v>
      </c>
      <c r="B56" s="262">
        <v>419670</v>
      </c>
      <c r="C56" s="165">
        <f t="shared" si="0"/>
        <v>6.3252462604888732E-2</v>
      </c>
      <c r="D56" s="165">
        <f t="shared" si="1"/>
        <v>5.8049949605233832E-2</v>
      </c>
      <c r="E56" s="165">
        <f t="shared" si="1"/>
        <v>5.8361669658344419E-2</v>
      </c>
      <c r="F56" s="20"/>
      <c r="G56" s="214">
        <v>330130</v>
      </c>
      <c r="H56" s="81">
        <f t="shared" si="3"/>
        <v>6.4252302554166835E-2</v>
      </c>
      <c r="I56" s="81"/>
      <c r="J56" s="214">
        <v>89465</v>
      </c>
      <c r="K56" s="81">
        <f t="shared" si="2"/>
        <v>5.9610100435853706E-2</v>
      </c>
      <c r="M56" s="155"/>
      <c r="N56" s="81"/>
      <c r="O56" s="19">
        <v>41061</v>
      </c>
      <c r="P56" s="172">
        <v>0.20945589617774515</v>
      </c>
      <c r="Q56" s="172">
        <v>0.10364046009723704</v>
      </c>
      <c r="R56" s="172">
        <v>0.57069122558445506</v>
      </c>
      <c r="U56" s="158"/>
    </row>
    <row r="57" spans="1:21" x14ac:dyDescent="0.25">
      <c r="A57" s="19">
        <v>40878</v>
      </c>
      <c r="B57" s="262">
        <v>425843</v>
      </c>
      <c r="C57" s="165">
        <f t="shared" si="0"/>
        <v>6.424033708370612E-2</v>
      </c>
      <c r="D57" s="165">
        <f>D58</f>
        <v>5.8049949605233832E-2</v>
      </c>
      <c r="E57" s="165">
        <f t="shared" si="1"/>
        <v>5.8361669658344419E-2</v>
      </c>
      <c r="F57" s="20"/>
      <c r="G57" s="214">
        <v>335497</v>
      </c>
      <c r="H57" s="81">
        <f>(G57-G53)/G53</f>
        <v>6.6512172016759172E-2</v>
      </c>
      <c r="I57" s="81"/>
      <c r="J57" s="214">
        <v>90279</v>
      </c>
      <c r="K57" s="81">
        <f>(J57-J53)/J53</f>
        <v>5.5907086632592196E-2</v>
      </c>
      <c r="M57" s="155"/>
      <c r="N57" s="81"/>
      <c r="O57" s="19">
        <v>41153</v>
      </c>
      <c r="P57" s="172">
        <v>0.22233655053196963</v>
      </c>
      <c r="Q57" s="172">
        <v>0.12003345880384776</v>
      </c>
      <c r="R57" s="172">
        <v>0.60094805069168999</v>
      </c>
      <c r="U57" s="158"/>
    </row>
    <row r="58" spans="1:21" x14ac:dyDescent="0.25">
      <c r="A58" s="19">
        <v>40969</v>
      </c>
      <c r="B58" s="262">
        <v>438236</v>
      </c>
      <c r="C58" s="165">
        <f t="shared" si="0"/>
        <v>7.5256892169082643E-2</v>
      </c>
      <c r="D58" s="165">
        <f t="shared" si="1"/>
        <v>5.8049949605233832E-2</v>
      </c>
      <c r="E58" s="165">
        <f t="shared" si="1"/>
        <v>5.8361669658344419E-2</v>
      </c>
      <c r="G58" s="214">
        <v>345941</v>
      </c>
      <c r="H58" s="81">
        <f>(G58-G54)/G54</f>
        <v>7.8954919438847748E-2</v>
      </c>
      <c r="I58" s="81"/>
      <c r="J58" s="214">
        <v>92227</v>
      </c>
      <c r="K58" s="81">
        <f>(J58-J54)/J54</f>
        <v>6.1556877956698397E-2</v>
      </c>
      <c r="M58" s="155"/>
      <c r="N58" s="81"/>
      <c r="O58" s="19">
        <v>41244</v>
      </c>
      <c r="P58" s="172">
        <v>0.21698606271777005</v>
      </c>
      <c r="Q58" s="172">
        <v>0.11333631684940702</v>
      </c>
      <c r="R58" s="172">
        <v>0.58143194335169157</v>
      </c>
      <c r="U58" s="158"/>
    </row>
    <row r="59" spans="1:21" x14ac:dyDescent="0.25">
      <c r="A59" s="19">
        <v>41061</v>
      </c>
      <c r="B59" s="262">
        <v>443895</v>
      </c>
      <c r="C59" s="165">
        <f t="shared" si="0"/>
        <v>7.8926068790514878E-2</v>
      </c>
      <c r="D59" s="165">
        <f t="shared" si="1"/>
        <v>5.8049949605233832E-2</v>
      </c>
      <c r="E59" s="165">
        <f t="shared" si="1"/>
        <v>5.8361669658344419E-2</v>
      </c>
      <c r="G59" s="214">
        <v>350454</v>
      </c>
      <c r="H59" s="81">
        <f>(G59-G55)/G55</f>
        <v>8.3283103202054953E-2</v>
      </c>
      <c r="I59" s="81"/>
      <c r="J59" s="214">
        <v>93376</v>
      </c>
      <c r="K59" s="81">
        <f>(J59-J55)/J55</f>
        <v>6.2805891324637486E-2</v>
      </c>
      <c r="O59" s="19">
        <v>41334</v>
      </c>
      <c r="P59" s="172">
        <v>0.18797780629303645</v>
      </c>
      <c r="Q59" s="172">
        <v>9.26321045941529E-2</v>
      </c>
      <c r="R59" s="172">
        <v>0.56053215077605323</v>
      </c>
      <c r="U59" s="158"/>
    </row>
    <row r="60" spans="1:21" x14ac:dyDescent="0.25">
      <c r="A60" s="19">
        <v>41153</v>
      </c>
      <c r="B60" s="262">
        <v>451862</v>
      </c>
      <c r="C60" s="165">
        <f t="shared" si="0"/>
        <v>7.6707889532251536E-2</v>
      </c>
      <c r="D60" s="165">
        <f t="shared" si="1"/>
        <v>5.8049949605233832E-2</v>
      </c>
      <c r="E60" s="165">
        <f>E61</f>
        <v>5.8361669658344419E-2</v>
      </c>
      <c r="G60" s="214">
        <v>357235</v>
      </c>
      <c r="H60" s="81">
        <f>(G60-G56)/G56</f>
        <v>8.2104019628631147E-2</v>
      </c>
      <c r="I60" s="81"/>
      <c r="J60" s="214">
        <v>94564</v>
      </c>
      <c r="K60" s="81">
        <f>(J60-J56)/J56</f>
        <v>5.699435533448835E-2</v>
      </c>
      <c r="O60" s="19">
        <v>41426</v>
      </c>
      <c r="P60" s="172">
        <v>0.21935345290516595</v>
      </c>
      <c r="Q60" s="172">
        <v>0.1108660896411048</v>
      </c>
      <c r="R60" s="172">
        <v>0.60231585092925954</v>
      </c>
      <c r="U60" s="158"/>
    </row>
    <row r="61" spans="1:21" x14ac:dyDescent="0.25">
      <c r="A61" s="19">
        <v>41244</v>
      </c>
      <c r="B61" s="262">
        <v>457894</v>
      </c>
      <c r="C61" s="165">
        <f t="shared" si="0"/>
        <v>7.5264827647748112E-2</v>
      </c>
      <c r="D61" s="165">
        <f t="shared" si="1"/>
        <v>5.8049949605233832E-2</v>
      </c>
      <c r="E61" s="165">
        <f t="shared" si="1"/>
        <v>5.8361669658344419E-2</v>
      </c>
      <c r="G61" s="214">
        <v>362364</v>
      </c>
      <c r="H61" s="81">
        <f>(G61-G57)/G57</f>
        <v>8.0081192976390256E-2</v>
      </c>
      <c r="I61" s="81"/>
      <c r="J61" s="214">
        <v>95469</v>
      </c>
      <c r="K61" s="81">
        <f>(J61-J57)/J57</f>
        <v>5.7488452464028179E-2</v>
      </c>
      <c r="O61" s="19">
        <v>41518</v>
      </c>
      <c r="P61" s="172">
        <v>0.20865721050095329</v>
      </c>
      <c r="Q61" s="172">
        <v>0.10127256269634205</v>
      </c>
      <c r="R61" s="172">
        <v>0.60538998721353399</v>
      </c>
      <c r="U61" s="158"/>
    </row>
    <row r="62" spans="1:21" s="82" customFormat="1" x14ac:dyDescent="0.25">
      <c r="A62" s="19">
        <v>41334</v>
      </c>
      <c r="B62" s="262">
        <v>468555</v>
      </c>
      <c r="C62" s="165">
        <f>(B62-B58)/B58</f>
        <v>6.9184183864401824E-2</v>
      </c>
      <c r="D62" s="165">
        <f t="shared" si="1"/>
        <v>5.8049949605233832E-2</v>
      </c>
      <c r="E62" s="165">
        <f t="shared" si="1"/>
        <v>5.8361669658344419E-2</v>
      </c>
      <c r="G62" s="214">
        <v>371334</v>
      </c>
      <c r="H62" s="165">
        <f t="shared" ref="H62:H73" si="4">(G62-G58)/G58</f>
        <v>7.3402690054084369E-2</v>
      </c>
      <c r="I62" s="165"/>
      <c r="J62" s="214">
        <v>97165</v>
      </c>
      <c r="K62" s="165">
        <f t="shared" ref="K62:K74" si="5">(J62-J58)/J58</f>
        <v>5.3541804460732756E-2</v>
      </c>
      <c r="L62" s="38"/>
      <c r="O62" s="19">
        <v>41609</v>
      </c>
      <c r="P62" s="172">
        <v>0.20606227962105442</v>
      </c>
      <c r="Q62" s="172">
        <v>9.9526066350710901E-2</v>
      </c>
      <c r="R62" s="172">
        <v>0.58346198379004244</v>
      </c>
      <c r="S62"/>
      <c r="T62"/>
      <c r="U62" s="158"/>
    </row>
    <row r="63" spans="1:21" s="82" customFormat="1" x14ac:dyDescent="0.25">
      <c r="A63" s="19">
        <v>41426</v>
      </c>
      <c r="B63" s="262">
        <v>472321</v>
      </c>
      <c r="C63" s="165">
        <f>(B63-B59)/B59</f>
        <v>6.4037666565291335E-2</v>
      </c>
      <c r="D63" s="165">
        <f t="shared" si="1"/>
        <v>5.8049949605233832E-2</v>
      </c>
      <c r="E63" s="165">
        <f t="shared" si="1"/>
        <v>5.8361669658344419E-2</v>
      </c>
      <c r="G63" s="214">
        <v>374739</v>
      </c>
      <c r="H63" s="165">
        <f t="shared" si="4"/>
        <v>6.9295827697786305E-2</v>
      </c>
      <c r="I63" s="165"/>
      <c r="J63" s="214">
        <v>97526</v>
      </c>
      <c r="K63" s="165">
        <f t="shared" si="5"/>
        <v>4.4443968471555857E-2</v>
      </c>
      <c r="L63" s="38"/>
      <c r="O63" s="19">
        <v>41699</v>
      </c>
      <c r="P63" s="172">
        <v>0.17836605708957157</v>
      </c>
      <c r="Q63" s="172">
        <v>8.1345301178760682E-2</v>
      </c>
      <c r="R63" s="172">
        <v>0.56261778310776078</v>
      </c>
      <c r="S63"/>
      <c r="T63"/>
      <c r="U63" s="158"/>
    </row>
    <row r="64" spans="1:21" s="82" customFormat="1" x14ac:dyDescent="0.25">
      <c r="A64" s="19">
        <v>41518</v>
      </c>
      <c r="B64" s="262">
        <v>478651</v>
      </c>
      <c r="C64" s="165">
        <f t="shared" ref="C64:C74" si="6">(B64-B60)/B60</f>
        <v>5.9285799646794819E-2</v>
      </c>
      <c r="D64" s="165">
        <f t="shared" si="1"/>
        <v>5.8049949605233832E-2</v>
      </c>
      <c r="E64" s="165">
        <f t="shared" si="1"/>
        <v>5.8361669658344419E-2</v>
      </c>
      <c r="G64" s="214">
        <v>379784</v>
      </c>
      <c r="H64" s="165">
        <f t="shared" si="4"/>
        <v>6.3120914803980577E-2</v>
      </c>
      <c r="I64" s="165"/>
      <c r="J64" s="214">
        <v>98814</v>
      </c>
      <c r="K64" s="165">
        <f t="shared" si="5"/>
        <v>4.4943107313565413E-2</v>
      </c>
      <c r="L64" s="38"/>
      <c r="O64" s="19">
        <v>41791</v>
      </c>
      <c r="P64" s="172">
        <v>0.22632097285261626</v>
      </c>
      <c r="Q64" s="172">
        <v>0.11709008835429799</v>
      </c>
      <c r="R64" s="172">
        <v>0.6087501204587068</v>
      </c>
      <c r="S64"/>
      <c r="T64"/>
      <c r="U64" s="158"/>
    </row>
    <row r="65" spans="1:21" s="82" customFormat="1" x14ac:dyDescent="0.25">
      <c r="A65" s="19">
        <v>41609</v>
      </c>
      <c r="B65" s="262">
        <v>483851</v>
      </c>
      <c r="C65" s="165">
        <f t="shared" si="6"/>
        <v>5.6687792371160138E-2</v>
      </c>
      <c r="D65" s="165">
        <f t="shared" si="1"/>
        <v>5.8049949605233832E-2</v>
      </c>
      <c r="E65" s="165">
        <f t="shared" si="1"/>
        <v>5.8361669658344419E-2</v>
      </c>
      <c r="G65" s="214">
        <v>384091</v>
      </c>
      <c r="H65" s="165">
        <f t="shared" si="4"/>
        <v>5.9959046704418761E-2</v>
      </c>
      <c r="I65" s="165"/>
      <c r="J65" s="214">
        <v>99708</v>
      </c>
      <c r="K65" s="165">
        <f t="shared" si="5"/>
        <v>4.4401847720202371E-2</v>
      </c>
      <c r="L65" s="38"/>
      <c r="O65" s="19">
        <v>41883</v>
      </c>
      <c r="P65" s="172">
        <v>0.20870264371996861</v>
      </c>
      <c r="Q65" s="172">
        <v>0.10056820917802282</v>
      </c>
      <c r="R65" s="172">
        <v>0.62832850602634771</v>
      </c>
      <c r="S65"/>
      <c r="T65"/>
      <c r="U65" s="158"/>
    </row>
    <row r="66" spans="1:21" s="82" customFormat="1" x14ac:dyDescent="0.25">
      <c r="A66" s="19">
        <v>41699</v>
      </c>
      <c r="B66" s="262">
        <v>493835</v>
      </c>
      <c r="C66" s="165">
        <f t="shared" si="6"/>
        <v>5.3953111160909603E-2</v>
      </c>
      <c r="D66" s="165">
        <f t="shared" si="1"/>
        <v>5.8049949605233832E-2</v>
      </c>
      <c r="E66" s="165">
        <f t="shared" si="1"/>
        <v>5.8361669658344419E-2</v>
      </c>
      <c r="G66" s="214">
        <v>392373</v>
      </c>
      <c r="H66" s="165">
        <f t="shared" si="4"/>
        <v>5.6657887508280956E-2</v>
      </c>
      <c r="I66" s="165"/>
      <c r="J66" s="214">
        <v>101410</v>
      </c>
      <c r="K66" s="165">
        <f t="shared" si="5"/>
        <v>4.3688570987495498E-2</v>
      </c>
      <c r="L66" s="38"/>
      <c r="O66" s="19">
        <v>41974</v>
      </c>
      <c r="P66" s="172">
        <v>0.22231879370982738</v>
      </c>
      <c r="Q66" s="172">
        <v>0.11136639388698144</v>
      </c>
      <c r="R66" s="172">
        <v>0.62261339294029994</v>
      </c>
      <c r="S66"/>
      <c r="T66"/>
      <c r="U66" s="158"/>
    </row>
    <row r="67" spans="1:21" s="82" customFormat="1" x14ac:dyDescent="0.25">
      <c r="A67" s="19">
        <v>41791</v>
      </c>
      <c r="B67" s="262">
        <v>497264</v>
      </c>
      <c r="C67" s="165">
        <f t="shared" si="6"/>
        <v>5.2809424099288405E-2</v>
      </c>
      <c r="D67" s="165">
        <f t="shared" si="1"/>
        <v>5.8049949605233832E-2</v>
      </c>
      <c r="E67" s="165">
        <f t="shared" si="1"/>
        <v>5.8361669658344419E-2</v>
      </c>
      <c r="G67" s="214">
        <v>395016</v>
      </c>
      <c r="H67" s="165">
        <f t="shared" si="4"/>
        <v>5.4109660323585218E-2</v>
      </c>
      <c r="I67" s="165"/>
      <c r="J67" s="214">
        <v>102199</v>
      </c>
      <c r="K67" s="165">
        <f t="shared" si="5"/>
        <v>4.7915427680823575E-2</v>
      </c>
      <c r="L67" s="38"/>
      <c r="O67" s="19">
        <v>42064</v>
      </c>
      <c r="P67" s="172">
        <v>0.18324668399653402</v>
      </c>
      <c r="Q67" s="172">
        <v>8.4829721362229105E-2</v>
      </c>
      <c r="R67" s="172">
        <v>0.59565819062445946</v>
      </c>
      <c r="S67"/>
      <c r="T67"/>
      <c r="U67" s="158"/>
    </row>
    <row r="68" spans="1:21" s="82" customFormat="1" x14ac:dyDescent="0.25">
      <c r="A68" s="19">
        <v>41883</v>
      </c>
      <c r="B68" s="262">
        <v>503105</v>
      </c>
      <c r="C68" s="165">
        <f t="shared" si="6"/>
        <v>5.108941587921053E-2</v>
      </c>
      <c r="D68" s="165">
        <f t="shared" si="1"/>
        <v>5.8049949605233832E-2</v>
      </c>
      <c r="E68" s="165">
        <f t="shared" si="1"/>
        <v>5.8361669658344419E-2</v>
      </c>
      <c r="G68" s="214">
        <v>399708</v>
      </c>
      <c r="H68" s="165">
        <f t="shared" si="4"/>
        <v>5.2461399111073663E-2</v>
      </c>
      <c r="I68" s="165"/>
      <c r="J68" s="214">
        <v>103350</v>
      </c>
      <c r="K68" s="165">
        <f t="shared" si="5"/>
        <v>4.5904426498269479E-2</v>
      </c>
      <c r="L68" s="38"/>
      <c r="O68" s="19">
        <v>42156</v>
      </c>
      <c r="P68" s="172">
        <v>0.21968326251804265</v>
      </c>
      <c r="Q68" s="172">
        <v>0.10582933944571786</v>
      </c>
      <c r="R68" s="172">
        <v>0.62452533111049369</v>
      </c>
      <c r="S68"/>
      <c r="T68"/>
      <c r="U68" s="158"/>
    </row>
    <row r="69" spans="1:21" s="82" customFormat="1" x14ac:dyDescent="0.25">
      <c r="A69" s="19">
        <v>41974</v>
      </c>
      <c r="B69" s="262">
        <v>508069</v>
      </c>
      <c r="C69" s="165">
        <f t="shared" si="6"/>
        <v>5.0052598837245353E-2</v>
      </c>
      <c r="D69" s="165">
        <f t="shared" si="1"/>
        <v>5.8049949605233832E-2</v>
      </c>
      <c r="E69" s="165">
        <f t="shared" si="1"/>
        <v>5.8361669658344419E-2</v>
      </c>
      <c r="G69" s="214">
        <v>403866</v>
      </c>
      <c r="H69" s="165">
        <f t="shared" si="4"/>
        <v>5.1485194914746762E-2</v>
      </c>
      <c r="I69" s="165"/>
      <c r="J69" s="214">
        <v>104158</v>
      </c>
      <c r="K69" s="165">
        <f t="shared" si="5"/>
        <v>4.4630320535965017E-2</v>
      </c>
      <c r="L69" s="38"/>
      <c r="O69" s="19">
        <v>42248</v>
      </c>
      <c r="P69" s="172">
        <v>0.19510728988305584</v>
      </c>
      <c r="Q69" s="172">
        <v>8.9015194921275187E-2</v>
      </c>
      <c r="R69" s="172">
        <v>0.60603639591655567</v>
      </c>
      <c r="S69"/>
      <c r="T69"/>
      <c r="U69" s="131"/>
    </row>
    <row r="70" spans="1:21" s="82" customFormat="1" x14ac:dyDescent="0.25">
      <c r="A70" s="19">
        <v>42064</v>
      </c>
      <c r="B70" s="262">
        <v>517508</v>
      </c>
      <c r="C70" s="165">
        <f t="shared" si="6"/>
        <v>4.7937063999109013E-2</v>
      </c>
      <c r="D70" s="165">
        <f t="shared" si="1"/>
        <v>5.8049949605233832E-2</v>
      </c>
      <c r="E70" s="165">
        <f t="shared" si="1"/>
        <v>5.8361669658344419E-2</v>
      </c>
      <c r="G70" s="214">
        <v>412212</v>
      </c>
      <c r="H70" s="165">
        <f t="shared" si="4"/>
        <v>5.0561582983538619E-2</v>
      </c>
      <c r="I70" s="165"/>
      <c r="J70" s="214">
        <v>105252</v>
      </c>
      <c r="K70" s="165">
        <f t="shared" si="5"/>
        <v>3.7885810077901587E-2</v>
      </c>
      <c r="L70" s="38"/>
      <c r="O70" s="19">
        <v>42339</v>
      </c>
      <c r="P70" s="172">
        <v>0.19221282925084254</v>
      </c>
      <c r="Q70" s="172">
        <v>8.631002025497439E-2</v>
      </c>
      <c r="R70" s="172">
        <v>0.59086831718693933</v>
      </c>
      <c r="S70"/>
      <c r="T70"/>
      <c r="U70" s="131"/>
    </row>
    <row r="71" spans="1:21" s="82" customFormat="1" x14ac:dyDescent="0.25">
      <c r="A71" s="19">
        <v>42156</v>
      </c>
      <c r="B71" s="262">
        <v>520209</v>
      </c>
      <c r="C71" s="165">
        <f t="shared" si="6"/>
        <v>4.6142491714662635E-2</v>
      </c>
      <c r="D71" s="165">
        <f t="shared" si="1"/>
        <v>5.8049949605233832E-2</v>
      </c>
      <c r="E71" s="165">
        <f t="shared" si="1"/>
        <v>5.8361669658344419E-2</v>
      </c>
      <c r="G71" s="214">
        <v>414330</v>
      </c>
      <c r="H71" s="165">
        <f t="shared" si="4"/>
        <v>4.8894222006197217E-2</v>
      </c>
      <c r="J71" s="214">
        <v>105836</v>
      </c>
      <c r="K71" s="165">
        <f t="shared" si="5"/>
        <v>3.558743236235188E-2</v>
      </c>
      <c r="L71" s="38"/>
      <c r="O71" s="19">
        <v>42430</v>
      </c>
      <c r="P71" s="131">
        <v>0.1533290705490794</v>
      </c>
      <c r="Q71" s="131">
        <v>6.3793449869399235E-2</v>
      </c>
      <c r="R71" s="131">
        <v>0.55038759689922478</v>
      </c>
      <c r="S71"/>
      <c r="T71"/>
      <c r="U71" s="131"/>
    </row>
    <row r="72" spans="1:21" x14ac:dyDescent="0.25">
      <c r="A72" s="19">
        <v>42248</v>
      </c>
      <c r="B72" s="262">
        <v>525296</v>
      </c>
      <c r="C72" s="165">
        <f t="shared" si="6"/>
        <v>4.4108088768746084E-2</v>
      </c>
      <c r="D72" s="165">
        <f t="shared" ref="D72:E73" si="7">D73</f>
        <v>5.8049949605233832E-2</v>
      </c>
      <c r="E72" s="165">
        <f t="shared" si="7"/>
        <v>5.8361669658344419E-2</v>
      </c>
      <c r="G72" s="17">
        <v>418498</v>
      </c>
      <c r="H72" s="165">
        <f t="shared" si="4"/>
        <v>4.7009316801264925E-2</v>
      </c>
      <c r="J72" s="17">
        <v>106756</v>
      </c>
      <c r="K72" s="165">
        <f t="shared" si="5"/>
        <v>3.2955974842767292E-2</v>
      </c>
      <c r="O72" s="19"/>
      <c r="P72" s="131"/>
      <c r="Q72" s="131"/>
      <c r="R72" s="131"/>
      <c r="U72" s="158"/>
    </row>
    <row r="73" spans="1:21" x14ac:dyDescent="0.25">
      <c r="A73" s="19">
        <v>42339</v>
      </c>
      <c r="B73" s="262">
        <v>529166</v>
      </c>
      <c r="C73" s="165">
        <f t="shared" si="6"/>
        <v>4.1523887503469019E-2</v>
      </c>
      <c r="D73" s="165">
        <f t="shared" si="7"/>
        <v>5.8049949605233832E-2</v>
      </c>
      <c r="E73" s="165">
        <f t="shared" si="7"/>
        <v>5.8361669658344419E-2</v>
      </c>
      <c r="G73" s="17">
        <v>422563</v>
      </c>
      <c r="H73" s="165">
        <f t="shared" si="4"/>
        <v>4.6295058261898746E-2</v>
      </c>
      <c r="J73" s="17">
        <v>106562</v>
      </c>
      <c r="K73" s="165">
        <f t="shared" si="5"/>
        <v>2.3080320282647518E-2</v>
      </c>
      <c r="U73" s="158"/>
    </row>
    <row r="74" spans="1:21" x14ac:dyDescent="0.25">
      <c r="A74" s="19">
        <v>42430</v>
      </c>
      <c r="B74" s="262">
        <v>533925</v>
      </c>
      <c r="C74" s="165">
        <f t="shared" si="6"/>
        <v>3.1723181090920337E-2</v>
      </c>
      <c r="D74" s="165">
        <f>AVERAGE(C55:C74)</f>
        <v>5.8049949605233832E-2</v>
      </c>
      <c r="E74" s="165">
        <f>AVERAGE(C35:C74)</f>
        <v>5.8361669658344419E-2</v>
      </c>
      <c r="G74" s="17">
        <v>427243</v>
      </c>
      <c r="H74" s="165">
        <f>(G74-G70)/G70</f>
        <v>3.6464246552744703E-2</v>
      </c>
      <c r="J74" s="17">
        <v>106627</v>
      </c>
      <c r="K74" s="165">
        <f t="shared" si="5"/>
        <v>1.3063884771785808E-2</v>
      </c>
      <c r="U74" s="158"/>
    </row>
    <row r="75" spans="1:21" x14ac:dyDescent="0.25">
      <c r="U75" s="158"/>
    </row>
  </sheetData>
  <sortState ref="F128:I178">
    <sortCondition ref="F128:F178"/>
  </sortState>
  <phoneticPr fontId="4" type="noConversion"/>
  <hyperlinks>
    <hyperlink ref="U1" location="Contents!A1" display="Contents page"/>
    <hyperlink ref="B3" location="'Figure 4'!A1" display="Figure 4"/>
    <hyperlink ref="O3" location="'Figure 8'!A1" display="Figure 8"/>
    <hyperlink ref="E1" location="Contents!A1" display="Contents page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ColWidth="9.125" defaultRowHeight="22.5" customHeight="1" x14ac:dyDescent="0.2"/>
  <cols>
    <col min="1" max="10" width="9" customWidth="1"/>
    <col min="11" max="11" width="14.875" customWidth="1"/>
    <col min="12" max="12" width="4" customWidth="1"/>
    <col min="13" max="13" width="12.75" customWidth="1"/>
    <col min="14" max="14" width="9" customWidth="1"/>
    <col min="15" max="16384" width="9.125" style="76"/>
  </cols>
  <sheetData>
    <row r="1" spans="1:13" ht="28.5" customHeight="1" x14ac:dyDescent="0.2">
      <c r="A1" s="202" t="s">
        <v>339</v>
      </c>
      <c r="K1" s="194" t="s">
        <v>367</v>
      </c>
      <c r="L1" s="201"/>
      <c r="M1" s="194" t="s">
        <v>374</v>
      </c>
    </row>
  </sheetData>
  <hyperlinks>
    <hyperlink ref="K1" location="Contents!A1" display="Contents page"/>
    <hyperlink ref="M1" location="'Fig 1 source'!A1" display="Data source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R204"/>
  <sheetViews>
    <sheetView tabSelected="1" workbookViewId="0">
      <pane ySplit="5" topLeftCell="A6" activePane="bottomLeft" state="frozen"/>
      <selection activeCell="B5" sqref="B5"/>
      <selection pane="bottomLeft" activeCell="K26" sqref="K26"/>
    </sheetView>
  </sheetViews>
  <sheetFormatPr defaultColWidth="8" defaultRowHeight="10.199999999999999" x14ac:dyDescent="0.2"/>
  <cols>
    <col min="1" max="1" width="8" style="4"/>
    <col min="2" max="2" width="8.25" style="92" bestFit="1" customWidth="1"/>
    <col min="3" max="3" width="10.625" style="92" customWidth="1"/>
    <col min="4" max="4" width="9.875" style="92" customWidth="1"/>
    <col min="5" max="5" width="8.25" style="92" bestFit="1" customWidth="1"/>
    <col min="6" max="7" width="9.875" customWidth="1"/>
    <col min="8" max="8" width="10.875" style="4" customWidth="1"/>
    <col min="9" max="11" width="8" style="4"/>
    <col min="12" max="12" width="18.125" style="4" customWidth="1"/>
    <col min="13" max="13" width="14.75" style="4" customWidth="1"/>
    <col min="14" max="14" width="8" style="4"/>
    <col min="15" max="15" width="12.125" style="4" customWidth="1"/>
    <col min="16" max="16" width="8" style="4"/>
    <col min="17" max="17" width="16.625" style="4" customWidth="1"/>
    <col min="18" max="18" width="8.75" style="4" bestFit="1" customWidth="1"/>
    <col min="19" max="16384" width="8" style="4"/>
  </cols>
  <sheetData>
    <row r="1" spans="1:18" ht="26.25" customHeight="1" x14ac:dyDescent="0.25">
      <c r="A1" s="18" t="s">
        <v>420</v>
      </c>
    </row>
    <row r="2" spans="1:18" ht="30.75" customHeight="1" x14ac:dyDescent="0.3">
      <c r="A2" s="88" t="s">
        <v>430</v>
      </c>
      <c r="D2" s="4"/>
      <c r="L2" s="88" t="s">
        <v>431</v>
      </c>
      <c r="M2" s="173"/>
      <c r="N2" s="173"/>
      <c r="O2" s="173"/>
      <c r="P2" s="173"/>
      <c r="Q2" s="194" t="s">
        <v>367</v>
      </c>
      <c r="R2" s="173"/>
    </row>
    <row r="3" spans="1:18" ht="30.75" customHeight="1" x14ac:dyDescent="0.25">
      <c r="A3" s="180" t="s">
        <v>328</v>
      </c>
      <c r="D3" s="160"/>
      <c r="L3" s="181" t="s">
        <v>141</v>
      </c>
      <c r="M3" s="173"/>
      <c r="N3" s="173"/>
      <c r="O3" s="173"/>
      <c r="P3" s="173"/>
      <c r="R3" s="173"/>
    </row>
    <row r="4" spans="1:18" ht="15.75" customHeight="1" x14ac:dyDescent="0.25">
      <c r="B4" s="296" t="s">
        <v>369</v>
      </c>
      <c r="C4" s="296"/>
      <c r="D4" s="141"/>
      <c r="E4" s="295" t="s">
        <v>370</v>
      </c>
      <c r="F4" s="295"/>
      <c r="G4" s="58"/>
      <c r="L4" s="173"/>
      <c r="M4" s="173"/>
      <c r="N4" s="173"/>
      <c r="O4" s="173"/>
      <c r="P4" s="173"/>
      <c r="Q4" s="173"/>
      <c r="R4" s="173"/>
    </row>
    <row r="5" spans="1:18" ht="41.25" customHeight="1" x14ac:dyDescent="0.25">
      <c r="A5" s="183" t="s">
        <v>421</v>
      </c>
      <c r="B5" s="184" t="s">
        <v>296</v>
      </c>
      <c r="C5" s="185" t="s">
        <v>294</v>
      </c>
      <c r="D5" s="185"/>
      <c r="E5" s="184" t="s">
        <v>296</v>
      </c>
      <c r="F5" s="186" t="s">
        <v>294</v>
      </c>
      <c r="G5" s="186"/>
      <c r="H5" s="186" t="s">
        <v>340</v>
      </c>
      <c r="K5" s="188" t="s">
        <v>422</v>
      </c>
      <c r="L5" s="187" t="s">
        <v>432</v>
      </c>
      <c r="M5" s="187" t="s">
        <v>433</v>
      </c>
      <c r="N5" s="173"/>
      <c r="O5" s="173"/>
      <c r="P5" s="173"/>
      <c r="Q5" s="173"/>
      <c r="R5" s="173"/>
    </row>
    <row r="6" spans="1:18" ht="13.2" x14ac:dyDescent="0.25">
      <c r="A6" s="3">
        <v>36404</v>
      </c>
      <c r="B6" s="91">
        <f>C6/100</f>
        <v>4.0756999999999995E-2</v>
      </c>
      <c r="C6" s="142">
        <v>4.0756999999999994</v>
      </c>
      <c r="D6" s="142"/>
      <c r="E6" s="91"/>
      <c r="F6" s="45">
        <v>4.5</v>
      </c>
      <c r="G6" s="45"/>
      <c r="K6" s="19">
        <v>40603</v>
      </c>
      <c r="L6" s="163">
        <v>6008.1467164710666</v>
      </c>
      <c r="M6" s="10">
        <v>0.29052642109975568</v>
      </c>
      <c r="N6" s="173"/>
      <c r="O6" s="173"/>
      <c r="P6" s="173"/>
      <c r="Q6" s="173"/>
      <c r="R6" s="173"/>
    </row>
    <row r="7" spans="1:18" ht="13.2" x14ac:dyDescent="0.25">
      <c r="A7" s="3">
        <v>36434</v>
      </c>
      <c r="B7" s="91">
        <f t="shared" ref="B7:B70" si="0">C7/100</f>
        <v>4.0854000000000001E-2</v>
      </c>
      <c r="C7" s="142">
        <v>4.0853999999999999</v>
      </c>
      <c r="D7" s="142"/>
      <c r="E7" s="91"/>
      <c r="F7" s="45"/>
      <c r="G7" s="45"/>
      <c r="K7" s="19">
        <v>40695</v>
      </c>
      <c r="L7" s="163">
        <v>6645.706739639113</v>
      </c>
      <c r="M7" s="10">
        <v>0.29625875967435461</v>
      </c>
      <c r="N7" s="173"/>
      <c r="O7" s="173"/>
      <c r="P7" s="173"/>
      <c r="Q7" s="173"/>
      <c r="R7" s="173"/>
    </row>
    <row r="8" spans="1:18" ht="13.2" x14ac:dyDescent="0.25">
      <c r="A8" s="3">
        <v>36465</v>
      </c>
      <c r="B8" s="91">
        <f t="shared" si="0"/>
        <v>4.0628666666666674E-2</v>
      </c>
      <c r="C8" s="142">
        <v>4.0628666666666673</v>
      </c>
      <c r="D8" s="142"/>
      <c r="E8" s="91"/>
      <c r="F8" s="45"/>
      <c r="G8" s="45"/>
      <c r="K8" s="19">
        <v>40787</v>
      </c>
      <c r="L8" s="163">
        <v>6862.4153525911825</v>
      </c>
      <c r="M8" s="10">
        <v>0.29456766975645549</v>
      </c>
      <c r="N8" s="173"/>
      <c r="O8" s="173"/>
      <c r="P8" s="173"/>
      <c r="Q8" s="173"/>
      <c r="R8" s="173"/>
    </row>
    <row r="9" spans="1:18" ht="13.2" x14ac:dyDescent="0.25">
      <c r="A9" s="3">
        <v>36495</v>
      </c>
      <c r="B9" s="91">
        <f t="shared" si="0"/>
        <v>4.0393666666666668E-2</v>
      </c>
      <c r="C9" s="142">
        <v>4.039366666666667</v>
      </c>
      <c r="D9" s="142"/>
      <c r="E9" s="91"/>
      <c r="F9" s="45">
        <v>3.4</v>
      </c>
      <c r="G9" s="45"/>
      <c r="K9" s="19">
        <v>40878</v>
      </c>
      <c r="L9" s="163">
        <v>5996.1183537417419</v>
      </c>
      <c r="M9" s="10">
        <v>0.27952538023130874</v>
      </c>
      <c r="N9" s="173"/>
      <c r="O9" s="173"/>
      <c r="P9" s="173"/>
      <c r="Q9" s="173"/>
      <c r="R9" s="173"/>
    </row>
    <row r="10" spans="1:18" ht="13.2" x14ac:dyDescent="0.25">
      <c r="A10" s="3">
        <v>36526</v>
      </c>
      <c r="B10" s="91">
        <f t="shared" si="0"/>
        <v>4.0197333333333335E-2</v>
      </c>
      <c r="C10" s="142">
        <v>4.0197333333333338</v>
      </c>
      <c r="D10" s="142"/>
      <c r="E10" s="91"/>
      <c r="F10" s="45"/>
      <c r="G10" s="45"/>
      <c r="K10" s="19">
        <v>40969</v>
      </c>
      <c r="L10" s="163">
        <v>5753.1337740380386</v>
      </c>
      <c r="M10" s="10">
        <v>0.2820202140203002</v>
      </c>
      <c r="N10" s="173"/>
      <c r="O10" s="173"/>
      <c r="P10" s="173"/>
      <c r="Q10" s="173"/>
      <c r="R10" s="173"/>
    </row>
    <row r="11" spans="1:18" ht="13.2" x14ac:dyDescent="0.25">
      <c r="A11" s="3">
        <v>36557</v>
      </c>
      <c r="B11" s="91">
        <f t="shared" si="0"/>
        <v>3.9909666666666656E-2</v>
      </c>
      <c r="C11" s="142">
        <v>3.9909666666666657</v>
      </c>
      <c r="D11" s="142"/>
      <c r="E11" s="91"/>
      <c r="F11" s="45"/>
      <c r="G11" s="45"/>
      <c r="K11" s="19">
        <v>41061</v>
      </c>
      <c r="L11" s="163">
        <v>6206.9778788047806</v>
      </c>
      <c r="M11" s="10">
        <v>0.28308285539099054</v>
      </c>
      <c r="N11" s="173"/>
      <c r="O11" s="173"/>
      <c r="P11" s="173"/>
      <c r="Q11" s="173"/>
      <c r="R11" s="173"/>
    </row>
    <row r="12" spans="1:18" ht="13.2" x14ac:dyDescent="0.25">
      <c r="A12" s="3">
        <v>36586</v>
      </c>
      <c r="B12" s="91">
        <f t="shared" si="0"/>
        <v>3.938033333333333E-2</v>
      </c>
      <c r="C12" s="142">
        <v>3.9380333333333328</v>
      </c>
      <c r="D12" s="142"/>
      <c r="E12" s="91"/>
      <c r="F12" s="45">
        <v>2.8</v>
      </c>
      <c r="G12" s="45"/>
      <c r="K12" s="19">
        <v>41153</v>
      </c>
      <c r="L12" s="163">
        <v>6326.6127196023626</v>
      </c>
      <c r="M12" s="10">
        <v>0.28110670033848351</v>
      </c>
      <c r="N12" s="173"/>
      <c r="O12" s="173"/>
      <c r="P12" s="173"/>
      <c r="Q12" s="173"/>
      <c r="R12" s="173"/>
    </row>
    <row r="13" spans="1:18" ht="13.2" x14ac:dyDescent="0.25">
      <c r="A13" s="3">
        <v>36617</v>
      </c>
      <c r="B13" s="91">
        <f t="shared" si="0"/>
        <v>3.8509999999999996E-2</v>
      </c>
      <c r="C13" s="142">
        <v>3.8509999999999995</v>
      </c>
      <c r="D13" s="142"/>
      <c r="E13" s="91"/>
      <c r="F13" s="45"/>
      <c r="G13" s="45"/>
      <c r="K13" s="19">
        <v>41244</v>
      </c>
      <c r="L13" s="163">
        <v>6272.9903326862732</v>
      </c>
      <c r="M13" s="10">
        <v>0.28954965669081739</v>
      </c>
      <c r="N13" s="173"/>
      <c r="O13" s="173"/>
      <c r="P13" s="173"/>
      <c r="Q13" s="173"/>
      <c r="R13" s="173"/>
    </row>
    <row r="14" spans="1:18" ht="13.2" x14ac:dyDescent="0.25">
      <c r="A14" s="3">
        <v>36647</v>
      </c>
      <c r="B14" s="91">
        <f t="shared" si="0"/>
        <v>3.7363E-2</v>
      </c>
      <c r="C14" s="142">
        <v>3.7363</v>
      </c>
      <c r="D14" s="142"/>
      <c r="E14" s="91"/>
      <c r="F14" s="45"/>
      <c r="G14" s="45"/>
      <c r="K14" s="19">
        <v>41334</v>
      </c>
      <c r="L14" s="163">
        <v>6342.8993951347647</v>
      </c>
      <c r="M14" s="10">
        <v>0.30054511857574656</v>
      </c>
      <c r="N14" s="173"/>
      <c r="O14" s="173"/>
      <c r="P14" s="173"/>
      <c r="Q14" s="173"/>
      <c r="R14" s="173"/>
    </row>
    <row r="15" spans="1:18" ht="13.2" x14ac:dyDescent="0.25">
      <c r="A15" s="3">
        <v>36678</v>
      </c>
      <c r="B15" s="91">
        <f t="shared" si="0"/>
        <v>3.6205333333333332E-2</v>
      </c>
      <c r="C15" s="142">
        <v>3.6205333333333329</v>
      </c>
      <c r="D15" s="142"/>
      <c r="E15" s="91"/>
      <c r="F15" s="45">
        <v>3.2</v>
      </c>
      <c r="G15" s="45"/>
      <c r="K15" s="19">
        <v>41426</v>
      </c>
      <c r="L15" s="163">
        <v>7110.4556502046789</v>
      </c>
      <c r="M15" s="10">
        <v>0.30079002387060433</v>
      </c>
      <c r="N15" s="173"/>
      <c r="O15" s="173"/>
      <c r="P15" s="173"/>
      <c r="Q15" s="173"/>
      <c r="R15" s="173"/>
    </row>
    <row r="16" spans="1:18" ht="13.2" x14ac:dyDescent="0.25">
      <c r="A16" s="3">
        <v>36708</v>
      </c>
      <c r="B16" s="91">
        <f t="shared" si="0"/>
        <v>3.5332666666666665E-2</v>
      </c>
      <c r="C16" s="142">
        <v>3.5332666666666666</v>
      </c>
      <c r="D16" s="142"/>
      <c r="E16" s="91"/>
      <c r="F16" s="45"/>
      <c r="G16" s="45"/>
      <c r="K16" s="19">
        <v>41518</v>
      </c>
      <c r="L16" s="163">
        <v>7734.6556159346164</v>
      </c>
      <c r="M16" s="10">
        <v>0.30198376097247859</v>
      </c>
      <c r="N16" s="173"/>
      <c r="O16" s="173"/>
      <c r="P16" s="173"/>
      <c r="Q16" s="173"/>
      <c r="R16" s="173"/>
    </row>
    <row r="17" spans="1:18" ht="13.2" x14ac:dyDescent="0.25">
      <c r="A17" s="3">
        <v>36739</v>
      </c>
      <c r="B17" s="91">
        <f t="shared" si="0"/>
        <v>3.4906666666666669E-2</v>
      </c>
      <c r="C17" s="142">
        <v>3.4906666666666668</v>
      </c>
      <c r="D17" s="142"/>
      <c r="E17" s="91"/>
      <c r="F17" s="45"/>
      <c r="G17" s="45"/>
      <c r="K17" s="19">
        <v>41609</v>
      </c>
      <c r="L17" s="163">
        <v>8019.4181363606876</v>
      </c>
      <c r="M17" s="10">
        <v>0.31627759091377811</v>
      </c>
      <c r="N17" s="173"/>
      <c r="O17" s="173"/>
      <c r="P17" s="173"/>
      <c r="Q17" s="173"/>
      <c r="R17" s="173"/>
    </row>
    <row r="18" spans="1:18" ht="13.2" x14ac:dyDescent="0.25">
      <c r="A18" s="3">
        <v>36770</v>
      </c>
      <c r="B18" s="91">
        <f t="shared" si="0"/>
        <v>3.4849333333333329E-2</v>
      </c>
      <c r="C18" s="142">
        <v>3.4849333333333332</v>
      </c>
      <c r="D18" s="142"/>
      <c r="E18" s="91"/>
      <c r="F18" s="45"/>
      <c r="G18" s="45"/>
      <c r="K18" s="19">
        <v>41699</v>
      </c>
      <c r="L18" s="163">
        <v>7887.4112188471017</v>
      </c>
      <c r="M18" s="10">
        <v>0.32370006747367591</v>
      </c>
      <c r="N18" s="173"/>
      <c r="O18" s="173"/>
      <c r="P18" s="173"/>
      <c r="Q18" s="173"/>
      <c r="R18" s="173"/>
    </row>
    <row r="19" spans="1:18" ht="13.2" x14ac:dyDescent="0.25">
      <c r="A19" s="3">
        <v>36800</v>
      </c>
      <c r="B19" s="91">
        <f t="shared" si="0"/>
        <v>3.4879999999999994E-2</v>
      </c>
      <c r="C19" s="142">
        <v>3.4879999999999995</v>
      </c>
      <c r="D19" s="142"/>
      <c r="E19" s="91"/>
      <c r="F19" s="45"/>
      <c r="G19" s="45"/>
      <c r="K19" s="19">
        <v>41791</v>
      </c>
      <c r="L19" s="163">
        <v>8841.771839282339</v>
      </c>
      <c r="M19" s="10">
        <v>0.33090437349828478</v>
      </c>
      <c r="N19" s="173"/>
      <c r="O19" s="173"/>
      <c r="P19" s="173"/>
      <c r="Q19" s="173"/>
      <c r="R19" s="173"/>
    </row>
    <row r="20" spans="1:18" ht="13.2" x14ac:dyDescent="0.25">
      <c r="A20" s="3">
        <v>36831</v>
      </c>
      <c r="B20" s="91">
        <f t="shared" si="0"/>
        <v>3.4737999999999998E-2</v>
      </c>
      <c r="C20" s="142">
        <v>3.4737999999999998</v>
      </c>
      <c r="D20" s="142"/>
      <c r="E20" s="91"/>
      <c r="F20" s="45"/>
      <c r="G20" s="45"/>
      <c r="K20" s="19">
        <v>41883</v>
      </c>
      <c r="L20" s="163">
        <v>9685.763135673893</v>
      </c>
      <c r="M20" s="10">
        <v>0.33497438977192701</v>
      </c>
      <c r="N20" s="173"/>
      <c r="O20" s="173"/>
      <c r="P20" s="173"/>
      <c r="Q20" s="173"/>
      <c r="R20" s="173"/>
    </row>
    <row r="21" spans="1:18" ht="13.2" x14ac:dyDescent="0.25">
      <c r="A21" s="3">
        <v>36861</v>
      </c>
      <c r="B21" s="91">
        <f t="shared" si="0"/>
        <v>3.4397333333333335E-2</v>
      </c>
      <c r="C21" s="142">
        <v>3.4397333333333333</v>
      </c>
      <c r="D21" s="142"/>
      <c r="E21" s="91"/>
      <c r="F21" s="45">
        <v>5.3</v>
      </c>
      <c r="G21" s="45"/>
      <c r="K21" s="19">
        <v>41974</v>
      </c>
      <c r="L21" s="163">
        <v>9678.7926098513635</v>
      </c>
      <c r="M21" s="10">
        <v>0.33754666219138757</v>
      </c>
      <c r="N21" s="173"/>
      <c r="O21" s="173"/>
      <c r="P21" s="173"/>
      <c r="Q21" s="173"/>
      <c r="R21" s="173"/>
    </row>
    <row r="22" spans="1:18" x14ac:dyDescent="0.2">
      <c r="A22" s="3">
        <v>36892</v>
      </c>
      <c r="B22" s="91">
        <f t="shared" si="0"/>
        <v>3.4009333333333336E-2</v>
      </c>
      <c r="C22" s="142">
        <v>3.4009333333333336</v>
      </c>
      <c r="D22" s="142"/>
      <c r="E22" s="91"/>
      <c r="F22" s="45"/>
      <c r="G22" s="45"/>
      <c r="K22" s="19">
        <v>42064</v>
      </c>
      <c r="L22" s="163">
        <v>9899.7713728327089</v>
      </c>
      <c r="M22" s="10">
        <v>0.34728317909126538</v>
      </c>
      <c r="N22"/>
      <c r="O22"/>
      <c r="P22" s="19"/>
      <c r="Q22" s="46"/>
      <c r="R22" s="46"/>
    </row>
    <row r="23" spans="1:18" ht="13.2" x14ac:dyDescent="0.25">
      <c r="A23" s="3">
        <v>36923</v>
      </c>
      <c r="B23" s="91">
        <f t="shared" si="0"/>
        <v>3.3833333333333326E-2</v>
      </c>
      <c r="C23" s="142">
        <v>3.3833333333333329</v>
      </c>
      <c r="D23" s="142"/>
      <c r="E23" s="91"/>
      <c r="F23" s="45"/>
      <c r="G23" s="45"/>
      <c r="K23" s="19">
        <v>42156</v>
      </c>
      <c r="L23" s="163">
        <v>11067.194013988797</v>
      </c>
      <c r="M23" s="10">
        <v>0.34879585704874649</v>
      </c>
      <c r="N23" s="174"/>
      <c r="O23"/>
      <c r="P23" s="19"/>
      <c r="Q23" s="46"/>
      <c r="R23" s="46"/>
    </row>
    <row r="24" spans="1:18" ht="13.2" x14ac:dyDescent="0.25">
      <c r="A24" s="3">
        <v>36951</v>
      </c>
      <c r="B24" s="91">
        <f t="shared" si="0"/>
        <v>3.4130000000000001E-2</v>
      </c>
      <c r="C24" s="142">
        <v>3.4130000000000003</v>
      </c>
      <c r="D24" s="142"/>
      <c r="E24" s="91"/>
      <c r="F24" s="45">
        <v>2.6</v>
      </c>
      <c r="G24" s="45"/>
      <c r="K24" s="19">
        <v>42248</v>
      </c>
      <c r="L24" s="163">
        <v>10409.786210005577</v>
      </c>
      <c r="M24" s="10">
        <v>0.30692736748211102</v>
      </c>
      <c r="N24" s="174"/>
      <c r="O24"/>
      <c r="P24" s="19"/>
      <c r="Q24" s="46"/>
      <c r="R24" s="46"/>
    </row>
    <row r="25" spans="1:18" ht="13.2" x14ac:dyDescent="0.25">
      <c r="A25" s="3">
        <v>36982</v>
      </c>
      <c r="B25" s="91">
        <f t="shared" si="0"/>
        <v>3.5186666666666665E-2</v>
      </c>
      <c r="C25" s="142">
        <v>3.5186666666666664</v>
      </c>
      <c r="D25" s="142"/>
      <c r="E25" s="91"/>
      <c r="F25" s="45"/>
      <c r="G25" s="45"/>
      <c r="K25" s="19">
        <v>42339</v>
      </c>
      <c r="L25" s="163">
        <v>9224.0466191246542</v>
      </c>
      <c r="M25" s="10">
        <v>0.2747513655828982</v>
      </c>
      <c r="N25" s="174"/>
      <c r="O25"/>
      <c r="P25" s="19"/>
      <c r="Q25" s="46"/>
      <c r="R25" s="46"/>
    </row>
    <row r="26" spans="1:18" ht="13.2" x14ac:dyDescent="0.25">
      <c r="A26" s="3">
        <v>37012</v>
      </c>
      <c r="B26" s="91">
        <f t="shared" si="0"/>
        <v>3.7122000000000002E-2</v>
      </c>
      <c r="C26" s="142">
        <v>3.7122000000000002</v>
      </c>
      <c r="D26" s="142"/>
      <c r="E26" s="91"/>
      <c r="F26" s="45"/>
      <c r="G26" s="45"/>
      <c r="K26" s="19">
        <v>42430</v>
      </c>
      <c r="L26" s="163">
        <v>8982.755314</v>
      </c>
      <c r="M26" s="10">
        <v>0.28502099555967114</v>
      </c>
      <c r="N26" s="174"/>
      <c r="O26" s="174"/>
      <c r="P26" s="19"/>
      <c r="Q26" s="46"/>
      <c r="R26" s="46"/>
    </row>
    <row r="27" spans="1:18" ht="13.2" x14ac:dyDescent="0.25">
      <c r="A27" s="3">
        <v>37043</v>
      </c>
      <c r="B27" s="91">
        <f t="shared" si="0"/>
        <v>3.9753333333333328E-2</v>
      </c>
      <c r="C27" s="142">
        <v>3.9753333333333329</v>
      </c>
      <c r="D27" s="142"/>
      <c r="E27" s="91"/>
      <c r="F27" s="45" t="s">
        <v>295</v>
      </c>
      <c r="G27" s="45"/>
      <c r="K27" s="19"/>
      <c r="L27" s="213"/>
      <c r="M27" s="175"/>
      <c r="N27" s="174"/>
      <c r="O27" s="174"/>
      <c r="P27" s="19"/>
      <c r="Q27" s="46"/>
      <c r="R27" s="46"/>
    </row>
    <row r="28" spans="1:18" ht="13.2" x14ac:dyDescent="0.25">
      <c r="A28" s="3">
        <v>37073</v>
      </c>
      <c r="B28" s="91">
        <f t="shared" si="0"/>
        <v>4.2699000000000001E-2</v>
      </c>
      <c r="C28" s="142">
        <v>4.2698999999999998</v>
      </c>
      <c r="D28" s="142"/>
      <c r="E28" s="91"/>
      <c r="F28" s="45"/>
      <c r="G28" s="45"/>
      <c r="L28" s="107"/>
      <c r="M28" s="175"/>
      <c r="N28" s="174"/>
      <c r="O28" s="174"/>
      <c r="P28" s="19"/>
      <c r="Q28" s="46"/>
      <c r="R28" s="46"/>
    </row>
    <row r="29" spans="1:18" ht="13.2" x14ac:dyDescent="0.25">
      <c r="A29" s="3">
        <v>37104</v>
      </c>
      <c r="B29" s="91">
        <f t="shared" si="0"/>
        <v>4.5444666666666675E-2</v>
      </c>
      <c r="C29" s="142">
        <v>4.5444666666666675</v>
      </c>
      <c r="D29" s="142"/>
      <c r="E29" s="91"/>
      <c r="F29" s="45"/>
      <c r="G29" s="45"/>
      <c r="L29" s="107"/>
      <c r="N29" s="174"/>
      <c r="O29" s="174"/>
      <c r="P29" s="19"/>
      <c r="Q29" s="46"/>
      <c r="R29" s="46"/>
    </row>
    <row r="30" spans="1:18" ht="13.2" x14ac:dyDescent="0.25">
      <c r="A30" s="3">
        <v>37135</v>
      </c>
      <c r="B30" s="91">
        <f t="shared" si="0"/>
        <v>4.745566666666666E-2</v>
      </c>
      <c r="C30" s="142">
        <v>4.745566666666666</v>
      </c>
      <c r="D30" s="142"/>
      <c r="E30" s="91"/>
      <c r="F30" s="45">
        <v>2.2000000000000002</v>
      </c>
      <c r="G30" s="45"/>
      <c r="L30" s="107"/>
      <c r="N30" s="174"/>
      <c r="O30" s="174"/>
      <c r="P30" s="19"/>
      <c r="Q30" s="46"/>
      <c r="R30" s="46"/>
    </row>
    <row r="31" spans="1:18" ht="13.2" x14ac:dyDescent="0.25">
      <c r="A31" s="3">
        <v>37165</v>
      </c>
      <c r="B31" s="91">
        <f t="shared" si="0"/>
        <v>4.8194333333333325E-2</v>
      </c>
      <c r="C31" s="142">
        <v>4.8194333333333326</v>
      </c>
      <c r="D31" s="142"/>
      <c r="E31" s="91"/>
      <c r="F31" s="45"/>
      <c r="G31" s="45"/>
      <c r="N31" s="174"/>
      <c r="O31" s="174"/>
      <c r="P31" s="19"/>
      <c r="Q31" s="46"/>
      <c r="R31" s="46"/>
    </row>
    <row r="32" spans="1:18" ht="13.2" x14ac:dyDescent="0.25">
      <c r="A32" s="3">
        <v>37196</v>
      </c>
      <c r="B32" s="91">
        <f t="shared" si="0"/>
        <v>4.7379333333333336E-2</v>
      </c>
      <c r="C32" s="78">
        <v>4.7379333333333333</v>
      </c>
      <c r="D32" s="79"/>
      <c r="E32" s="91"/>
      <c r="F32" s="45"/>
      <c r="G32" s="45"/>
      <c r="N32" s="174"/>
      <c r="O32" s="174"/>
      <c r="P32" s="19"/>
      <c r="Q32" s="46"/>
      <c r="R32" s="46"/>
    </row>
    <row r="33" spans="1:18" ht="13.2" x14ac:dyDescent="0.25">
      <c r="A33" s="3">
        <v>37226</v>
      </c>
      <c r="B33" s="91">
        <f t="shared" si="0"/>
        <v>4.5154333333333331E-2</v>
      </c>
      <c r="C33" s="78">
        <v>4.5154333333333332</v>
      </c>
      <c r="D33" s="79"/>
      <c r="E33" s="91"/>
      <c r="F33" s="45"/>
      <c r="G33" s="45"/>
      <c r="N33" s="174"/>
      <c r="O33" s="174"/>
      <c r="P33" s="19"/>
      <c r="Q33" s="46"/>
      <c r="R33" s="46"/>
    </row>
    <row r="34" spans="1:18" ht="13.2" x14ac:dyDescent="0.25">
      <c r="A34" s="3">
        <v>37257</v>
      </c>
      <c r="B34" s="91">
        <f t="shared" si="0"/>
        <v>4.2108666666666669E-2</v>
      </c>
      <c r="C34" s="78">
        <v>4.210866666666667</v>
      </c>
      <c r="D34" s="79"/>
      <c r="E34" s="91"/>
      <c r="F34" s="45"/>
      <c r="G34" s="45"/>
      <c r="N34" s="174"/>
      <c r="O34" s="174"/>
      <c r="P34" s="19"/>
      <c r="Q34" s="46"/>
      <c r="R34" s="46"/>
    </row>
    <row r="35" spans="1:18" ht="13.2" x14ac:dyDescent="0.25">
      <c r="A35" s="3">
        <v>37288</v>
      </c>
      <c r="B35" s="91">
        <f t="shared" si="0"/>
        <v>3.9073999999999998E-2</v>
      </c>
      <c r="C35" s="78">
        <v>3.9074</v>
      </c>
      <c r="D35" s="79"/>
      <c r="E35" s="91"/>
      <c r="F35" s="45"/>
      <c r="G35" s="45"/>
      <c r="N35" s="174"/>
      <c r="O35" s="174"/>
      <c r="P35" s="19"/>
      <c r="Q35" s="46"/>
      <c r="R35" s="46"/>
    </row>
    <row r="36" spans="1:18" ht="13.2" x14ac:dyDescent="0.25">
      <c r="A36" s="3">
        <v>37316</v>
      </c>
      <c r="B36" s="91">
        <f t="shared" si="0"/>
        <v>3.6824999999999997E-2</v>
      </c>
      <c r="C36" s="78">
        <v>3.6824999999999997</v>
      </c>
      <c r="D36" s="79"/>
      <c r="E36" s="91"/>
      <c r="F36" s="45">
        <v>1.7</v>
      </c>
      <c r="G36" s="45"/>
      <c r="N36" s="174"/>
      <c r="O36" s="174"/>
      <c r="P36" s="19"/>
      <c r="Q36" s="46"/>
      <c r="R36" s="46"/>
    </row>
    <row r="37" spans="1:18" ht="13.2" x14ac:dyDescent="0.25">
      <c r="A37" s="3">
        <v>37347</v>
      </c>
      <c r="B37" s="91">
        <f t="shared" si="0"/>
        <v>3.6022666666666668E-2</v>
      </c>
      <c r="C37" s="78">
        <v>3.6022666666666665</v>
      </c>
      <c r="D37" s="79"/>
      <c r="E37" s="91"/>
      <c r="F37" s="45"/>
      <c r="G37" s="45"/>
      <c r="N37" s="174"/>
      <c r="O37" s="174"/>
      <c r="P37" s="19"/>
      <c r="Q37" s="46"/>
      <c r="R37" s="46"/>
    </row>
    <row r="38" spans="1:18" ht="13.2" x14ac:dyDescent="0.25">
      <c r="A38" s="3">
        <v>37377</v>
      </c>
      <c r="B38" s="91">
        <f t="shared" si="0"/>
        <v>3.683366666666666E-2</v>
      </c>
      <c r="C38" s="78">
        <v>3.6833666666666662</v>
      </c>
      <c r="D38" s="79"/>
      <c r="E38" s="91"/>
      <c r="F38" s="45"/>
      <c r="G38" s="45"/>
      <c r="N38" s="174"/>
      <c r="O38" s="174"/>
      <c r="P38" s="19"/>
      <c r="Q38" s="46"/>
      <c r="R38" s="46"/>
    </row>
    <row r="39" spans="1:18" ht="13.2" x14ac:dyDescent="0.25">
      <c r="A39" s="3">
        <v>37408</v>
      </c>
      <c r="B39" s="91">
        <f t="shared" si="0"/>
        <v>3.8638666666666661E-2</v>
      </c>
      <c r="C39" s="78">
        <v>3.8638666666666661</v>
      </c>
      <c r="D39" s="79"/>
      <c r="E39" s="91"/>
      <c r="F39" s="45">
        <v>3.3</v>
      </c>
      <c r="G39" s="45"/>
      <c r="N39" s="174"/>
      <c r="O39" s="174"/>
      <c r="P39" s="19"/>
      <c r="Q39" s="46"/>
      <c r="R39" s="46"/>
    </row>
    <row r="40" spans="1:18" ht="13.2" x14ac:dyDescent="0.25">
      <c r="A40" s="3">
        <v>37438</v>
      </c>
      <c r="B40" s="91">
        <f t="shared" si="0"/>
        <v>4.049733333333333E-2</v>
      </c>
      <c r="C40" s="78">
        <v>4.0497333333333332</v>
      </c>
      <c r="D40" s="79"/>
      <c r="E40" s="91"/>
      <c r="F40" s="45"/>
      <c r="G40" s="45"/>
      <c r="N40" s="174"/>
      <c r="O40" s="174"/>
      <c r="P40" s="19"/>
      <c r="Q40" s="46"/>
      <c r="R40" s="46"/>
    </row>
    <row r="41" spans="1:18" ht="13.2" x14ac:dyDescent="0.25">
      <c r="A41" s="3">
        <v>37469</v>
      </c>
      <c r="B41" s="91">
        <f t="shared" si="0"/>
        <v>4.1629333333333331E-2</v>
      </c>
      <c r="C41" s="78">
        <v>4.1629333333333332</v>
      </c>
      <c r="D41" s="79"/>
      <c r="E41" s="91"/>
      <c r="F41" s="45"/>
      <c r="G41" s="45"/>
      <c r="N41" s="174"/>
      <c r="O41" s="174"/>
      <c r="P41" s="19"/>
      <c r="Q41" s="46"/>
      <c r="R41" s="46"/>
    </row>
    <row r="42" spans="1:18" ht="13.2" x14ac:dyDescent="0.25">
      <c r="A42" s="3">
        <v>37500</v>
      </c>
      <c r="B42" s="91">
        <f t="shared" si="0"/>
        <v>4.1870999999999992E-2</v>
      </c>
      <c r="C42" s="78">
        <v>4.1870999999999992</v>
      </c>
      <c r="D42" s="79"/>
      <c r="E42" s="91">
        <f t="shared" ref="E42:E70" si="1">F42/100</f>
        <v>1.8395999999999999E-2</v>
      </c>
      <c r="F42" s="45">
        <v>1.8395999999999999</v>
      </c>
      <c r="G42" s="45"/>
      <c r="H42" s="8">
        <f>F42-C42</f>
        <v>-2.3474999999999993</v>
      </c>
      <c r="N42" s="174"/>
      <c r="O42" s="174"/>
      <c r="P42" s="19"/>
      <c r="Q42" s="46"/>
      <c r="R42" s="46"/>
    </row>
    <row r="43" spans="1:18" ht="13.2" x14ac:dyDescent="0.25">
      <c r="A43" s="3">
        <v>37530</v>
      </c>
      <c r="B43" s="91">
        <f t="shared" si="0"/>
        <v>4.1393999999999986E-2</v>
      </c>
      <c r="C43" s="78">
        <v>4.1393999999999984</v>
      </c>
      <c r="D43" s="79"/>
      <c r="E43" s="91">
        <f t="shared" si="1"/>
        <v>2.0888999999999998E-2</v>
      </c>
      <c r="F43" s="45">
        <v>2.0888999999999998</v>
      </c>
      <c r="G43" s="45"/>
      <c r="H43" s="8">
        <f t="shared" ref="H43:H106" si="2">F43-C43</f>
        <v>-2.0504999999999987</v>
      </c>
      <c r="N43" s="174"/>
      <c r="O43" s="174"/>
      <c r="P43" s="19"/>
      <c r="Q43" s="46"/>
      <c r="R43" s="46"/>
    </row>
    <row r="44" spans="1:18" ht="13.2" x14ac:dyDescent="0.25">
      <c r="A44" s="3">
        <v>37561</v>
      </c>
      <c r="B44" s="91">
        <f t="shared" si="0"/>
        <v>4.0607333333333336E-2</v>
      </c>
      <c r="C44" s="78">
        <v>4.0607333333333333</v>
      </c>
      <c r="D44" s="79"/>
      <c r="E44" s="91">
        <f t="shared" si="1"/>
        <v>2.2027999999999999E-2</v>
      </c>
      <c r="F44" s="45">
        <v>2.2027999999999999</v>
      </c>
      <c r="G44" s="45"/>
      <c r="H44" s="8">
        <f t="shared" si="2"/>
        <v>-1.8579333333333334</v>
      </c>
      <c r="N44" s="174"/>
      <c r="O44" s="174"/>
      <c r="P44" s="19"/>
      <c r="Q44" s="46"/>
      <c r="R44" s="46"/>
    </row>
    <row r="45" spans="1:18" ht="13.2" x14ac:dyDescent="0.25">
      <c r="A45" s="3">
        <v>37591</v>
      </c>
      <c r="B45" s="91">
        <f t="shared" si="0"/>
        <v>3.9823333333333336E-2</v>
      </c>
      <c r="C45" s="78">
        <v>3.9823333333333335</v>
      </c>
      <c r="D45" s="79"/>
      <c r="E45" s="91">
        <f t="shared" si="1"/>
        <v>2.2098E-2</v>
      </c>
      <c r="F45" s="45">
        <v>2.2098</v>
      </c>
      <c r="G45" s="45"/>
      <c r="H45" s="8">
        <f t="shared" si="2"/>
        <v>-1.7725333333333335</v>
      </c>
      <c r="N45" s="174"/>
      <c r="O45" s="174"/>
      <c r="P45" s="19"/>
      <c r="Q45" s="46"/>
      <c r="R45" s="46"/>
    </row>
    <row r="46" spans="1:18" ht="13.2" x14ac:dyDescent="0.25">
      <c r="A46" s="3">
        <v>37622</v>
      </c>
      <c r="B46" s="91">
        <f t="shared" si="0"/>
        <v>3.9292999999999995E-2</v>
      </c>
      <c r="C46" s="78">
        <v>3.9292999999999996</v>
      </c>
      <c r="D46" s="79"/>
      <c r="E46" s="91">
        <f t="shared" si="1"/>
        <v>2.1211000000000001E-2</v>
      </c>
      <c r="F46" s="45">
        <v>2.1211000000000002</v>
      </c>
      <c r="G46" s="45"/>
      <c r="H46" s="8">
        <f t="shared" si="2"/>
        <v>-1.8081999999999994</v>
      </c>
      <c r="N46" s="174"/>
      <c r="O46" s="174"/>
      <c r="P46" s="19"/>
      <c r="Q46" s="46"/>
      <c r="R46" s="46"/>
    </row>
    <row r="47" spans="1:18" ht="13.2" x14ac:dyDescent="0.25">
      <c r="A47" s="3">
        <v>37653</v>
      </c>
      <c r="B47" s="91">
        <f t="shared" si="0"/>
        <v>3.9102666666666661E-2</v>
      </c>
      <c r="C47" s="78">
        <v>3.9102666666666663</v>
      </c>
      <c r="D47" s="79"/>
      <c r="E47" s="91">
        <f t="shared" si="1"/>
        <v>1.9819000000000003E-2</v>
      </c>
      <c r="F47" s="45">
        <v>1.9819000000000004</v>
      </c>
      <c r="G47" s="45"/>
      <c r="H47" s="8">
        <f t="shared" si="2"/>
        <v>-1.9283666666666659</v>
      </c>
      <c r="N47" s="174"/>
      <c r="O47" s="174"/>
      <c r="P47" s="19"/>
      <c r="Q47" s="46"/>
      <c r="R47" s="46"/>
    </row>
    <row r="48" spans="1:18" ht="13.2" x14ac:dyDescent="0.25">
      <c r="A48" s="3">
        <v>37681</v>
      </c>
      <c r="B48" s="91">
        <f t="shared" si="0"/>
        <v>3.9040999999999999E-2</v>
      </c>
      <c r="C48" s="78">
        <v>3.9041000000000001</v>
      </c>
      <c r="D48" s="79"/>
      <c r="E48" s="91">
        <f t="shared" si="1"/>
        <v>1.9675999999999999E-2</v>
      </c>
      <c r="F48" s="45">
        <v>1.9676</v>
      </c>
      <c r="G48" s="45"/>
      <c r="H48" s="8">
        <f t="shared" si="2"/>
        <v>-1.9365000000000001</v>
      </c>
      <c r="N48" s="174"/>
      <c r="O48" s="174"/>
      <c r="P48" s="19"/>
      <c r="Q48" s="46"/>
      <c r="R48" s="46"/>
    </row>
    <row r="49" spans="1:18" ht="13.2" x14ac:dyDescent="0.25">
      <c r="A49" s="3">
        <v>37712</v>
      </c>
      <c r="B49" s="91">
        <f t="shared" si="0"/>
        <v>3.8810999999999998E-2</v>
      </c>
      <c r="C49" s="78">
        <v>3.8811</v>
      </c>
      <c r="D49" s="79"/>
      <c r="E49" s="91">
        <f t="shared" si="1"/>
        <v>2.0750999999999999E-2</v>
      </c>
      <c r="F49" s="45">
        <v>2.0750999999999999</v>
      </c>
      <c r="G49" s="45"/>
      <c r="H49" s="8">
        <f t="shared" si="2"/>
        <v>-1.806</v>
      </c>
      <c r="N49" s="174"/>
      <c r="O49" s="174"/>
      <c r="P49" s="19"/>
      <c r="Q49" s="46"/>
      <c r="R49" s="46"/>
    </row>
    <row r="50" spans="1:18" ht="13.2" x14ac:dyDescent="0.25">
      <c r="A50" s="3">
        <v>37742</v>
      </c>
      <c r="B50" s="91">
        <f t="shared" si="0"/>
        <v>3.8329000000000002E-2</v>
      </c>
      <c r="C50" s="78">
        <v>3.8329</v>
      </c>
      <c r="D50" s="79"/>
      <c r="E50" s="91">
        <f t="shared" si="1"/>
        <v>2.1991999999999998E-2</v>
      </c>
      <c r="F50" s="45">
        <v>2.1991999999999998</v>
      </c>
      <c r="G50" s="45"/>
      <c r="H50" s="8">
        <f t="shared" si="2"/>
        <v>-1.6337000000000002</v>
      </c>
      <c r="N50" s="174"/>
      <c r="O50" s="174"/>
      <c r="P50" s="19"/>
      <c r="Q50" s="46"/>
      <c r="R50" s="46"/>
    </row>
    <row r="51" spans="1:18" ht="13.2" x14ac:dyDescent="0.25">
      <c r="A51" s="3">
        <v>37773</v>
      </c>
      <c r="B51" s="91">
        <f t="shared" si="0"/>
        <v>3.7828999999999995E-2</v>
      </c>
      <c r="C51" s="78">
        <v>3.7828999999999993</v>
      </c>
      <c r="D51" s="79"/>
      <c r="E51" s="91">
        <f t="shared" si="1"/>
        <v>2.3132000000000007E-2</v>
      </c>
      <c r="F51" s="45">
        <v>2.3132000000000006</v>
      </c>
      <c r="G51" s="45"/>
      <c r="H51" s="8">
        <f t="shared" si="2"/>
        <v>-1.4696999999999987</v>
      </c>
      <c r="N51" s="174"/>
      <c r="O51" s="174"/>
      <c r="P51" s="19"/>
      <c r="Q51" s="46"/>
      <c r="R51" s="46"/>
    </row>
    <row r="52" spans="1:18" ht="13.2" x14ac:dyDescent="0.25">
      <c r="A52" s="3">
        <v>37803</v>
      </c>
      <c r="B52" s="91">
        <f t="shared" si="0"/>
        <v>3.7469999999999996E-2</v>
      </c>
      <c r="C52" s="78">
        <v>3.7469999999999999</v>
      </c>
      <c r="D52" s="79"/>
      <c r="E52" s="91">
        <f t="shared" si="1"/>
        <v>2.3738000000000002E-2</v>
      </c>
      <c r="F52" s="45">
        <v>2.3738000000000001</v>
      </c>
      <c r="G52" s="45"/>
      <c r="H52" s="8">
        <f t="shared" si="2"/>
        <v>-1.3731999999999998</v>
      </c>
      <c r="N52" s="174"/>
      <c r="O52" s="174"/>
      <c r="P52" s="19"/>
      <c r="Q52" s="46"/>
      <c r="R52" s="46"/>
    </row>
    <row r="53" spans="1:18" ht="13.2" x14ac:dyDescent="0.25">
      <c r="A53" s="3">
        <v>37834</v>
      </c>
      <c r="B53" s="91">
        <f t="shared" si="0"/>
        <v>3.7267999999999996E-2</v>
      </c>
      <c r="C53" s="78">
        <v>3.7267999999999994</v>
      </c>
      <c r="D53" s="79"/>
      <c r="E53" s="91">
        <f t="shared" si="1"/>
        <v>2.3727999999999999E-2</v>
      </c>
      <c r="F53" s="45">
        <v>2.3727999999999998</v>
      </c>
      <c r="G53" s="45"/>
      <c r="H53" s="8">
        <f t="shared" si="2"/>
        <v>-1.3539999999999996</v>
      </c>
      <c r="N53" s="174"/>
      <c r="O53" s="174"/>
      <c r="P53" s="19"/>
      <c r="Q53" s="46"/>
      <c r="R53" s="46"/>
    </row>
    <row r="54" spans="1:18" ht="13.2" x14ac:dyDescent="0.25">
      <c r="A54" s="3">
        <v>37865</v>
      </c>
      <c r="B54" s="91">
        <f t="shared" si="0"/>
        <v>3.7325999999999998E-2</v>
      </c>
      <c r="C54" s="78">
        <v>3.7326000000000001</v>
      </c>
      <c r="D54" s="79"/>
      <c r="E54" s="91">
        <f t="shared" si="1"/>
        <v>2.3162000000000002E-2</v>
      </c>
      <c r="F54" s="45">
        <v>2.3162000000000003</v>
      </c>
      <c r="G54" s="45"/>
      <c r="H54" s="8">
        <f t="shared" si="2"/>
        <v>-1.4163999999999999</v>
      </c>
      <c r="N54" s="174"/>
      <c r="O54" s="174"/>
      <c r="P54" s="19"/>
      <c r="Q54" s="46"/>
      <c r="R54" s="46"/>
    </row>
    <row r="55" spans="1:18" ht="13.2" x14ac:dyDescent="0.25">
      <c r="A55" s="3">
        <v>37895</v>
      </c>
      <c r="B55" s="91">
        <f t="shared" si="0"/>
        <v>3.7568000000000004E-2</v>
      </c>
      <c r="C55" s="78">
        <v>3.7568000000000001</v>
      </c>
      <c r="D55" s="79"/>
      <c r="E55" s="91">
        <f t="shared" si="1"/>
        <v>2.2572000000000005E-2</v>
      </c>
      <c r="F55" s="45">
        <v>2.2572000000000005</v>
      </c>
      <c r="G55" s="45"/>
      <c r="H55" s="8">
        <f t="shared" si="2"/>
        <v>-1.4995999999999996</v>
      </c>
      <c r="N55" s="174"/>
      <c r="O55" s="174"/>
      <c r="P55" s="19"/>
      <c r="Q55" s="46"/>
      <c r="R55" s="46"/>
    </row>
    <row r="56" spans="1:18" ht="13.2" x14ac:dyDescent="0.25">
      <c r="A56" s="3">
        <v>37926</v>
      </c>
      <c r="B56" s="91">
        <f t="shared" si="0"/>
        <v>3.7906000000000002E-2</v>
      </c>
      <c r="C56" s="78">
        <v>3.7906</v>
      </c>
      <c r="D56" s="79"/>
      <c r="E56" s="91">
        <f t="shared" si="1"/>
        <v>2.2350000000000002E-2</v>
      </c>
      <c r="F56" s="45">
        <v>2.2350000000000003</v>
      </c>
      <c r="G56" s="45"/>
      <c r="H56" s="8">
        <f t="shared" si="2"/>
        <v>-1.5555999999999996</v>
      </c>
      <c r="N56" s="174"/>
      <c r="O56" s="174"/>
      <c r="P56" s="19"/>
      <c r="Q56" s="46"/>
      <c r="R56" s="46"/>
    </row>
    <row r="57" spans="1:18" ht="13.2" x14ac:dyDescent="0.25">
      <c r="A57" s="3">
        <v>37956</v>
      </c>
      <c r="B57" s="91">
        <f t="shared" si="0"/>
        <v>3.8027000000000005E-2</v>
      </c>
      <c r="C57" s="78">
        <v>3.8027000000000002</v>
      </c>
      <c r="D57" s="79"/>
      <c r="E57" s="91">
        <f t="shared" si="1"/>
        <v>2.2599000000000001E-2</v>
      </c>
      <c r="F57" s="45">
        <v>2.2599</v>
      </c>
      <c r="G57" s="45"/>
      <c r="H57" s="8">
        <f t="shared" si="2"/>
        <v>-1.5428000000000002</v>
      </c>
      <c r="N57" s="174"/>
      <c r="O57" s="174"/>
      <c r="P57" s="19"/>
      <c r="Q57" s="46"/>
      <c r="R57" s="46"/>
    </row>
    <row r="58" spans="1:18" ht="13.2" x14ac:dyDescent="0.25">
      <c r="A58" s="3">
        <v>37987</v>
      </c>
      <c r="B58" s="91">
        <f t="shared" si="0"/>
        <v>3.7751E-2</v>
      </c>
      <c r="C58" s="78">
        <v>3.7751000000000001</v>
      </c>
      <c r="D58" s="79"/>
      <c r="E58" s="91">
        <f t="shared" si="1"/>
        <v>2.3294000000000002E-2</v>
      </c>
      <c r="F58" s="45">
        <v>2.3294000000000001</v>
      </c>
      <c r="G58" s="45"/>
      <c r="H58" s="8">
        <f t="shared" si="2"/>
        <v>-1.4457</v>
      </c>
      <c r="N58" s="174"/>
      <c r="O58" s="174"/>
      <c r="P58" s="19"/>
      <c r="Q58" s="173"/>
      <c r="R58" s="173"/>
    </row>
    <row r="59" spans="1:18" ht="13.2" x14ac:dyDescent="0.25">
      <c r="A59" s="3">
        <v>38018</v>
      </c>
      <c r="B59" s="91">
        <f t="shared" si="0"/>
        <v>3.7118999999999992E-2</v>
      </c>
      <c r="C59" s="78">
        <v>3.7118999999999995</v>
      </c>
      <c r="D59" s="79"/>
      <c r="E59" s="91">
        <f t="shared" si="1"/>
        <v>2.4210000000000002E-2</v>
      </c>
      <c r="F59" s="45">
        <v>2.4210000000000003</v>
      </c>
      <c r="G59" s="45"/>
      <c r="H59" s="8">
        <f t="shared" si="2"/>
        <v>-1.2908999999999993</v>
      </c>
      <c r="N59" s="174"/>
      <c r="O59" s="174"/>
      <c r="P59" s="173"/>
      <c r="Q59" s="173"/>
      <c r="R59" s="173"/>
    </row>
    <row r="60" spans="1:18" ht="13.2" x14ac:dyDescent="0.25">
      <c r="A60" s="3">
        <v>38047</v>
      </c>
      <c r="B60" s="91">
        <f t="shared" si="0"/>
        <v>3.6308999999999994E-2</v>
      </c>
      <c r="C60" s="78">
        <v>3.6308999999999996</v>
      </c>
      <c r="D60" s="79"/>
      <c r="E60" s="91">
        <f t="shared" si="1"/>
        <v>2.5174999999999999E-2</v>
      </c>
      <c r="F60" s="45">
        <v>2.5175000000000001</v>
      </c>
      <c r="G60" s="45"/>
      <c r="H60" s="8">
        <f t="shared" si="2"/>
        <v>-1.1133999999999995</v>
      </c>
      <c r="N60" s="174"/>
      <c r="O60" s="174"/>
      <c r="P60" s="173"/>
      <c r="Q60" s="173"/>
      <c r="R60" s="173"/>
    </row>
    <row r="61" spans="1:18" ht="13.2" x14ac:dyDescent="0.25">
      <c r="A61" s="3">
        <v>38078</v>
      </c>
      <c r="B61" s="91">
        <f t="shared" si="0"/>
        <v>3.5733000000000008E-2</v>
      </c>
      <c r="C61" s="78">
        <v>3.5733000000000006</v>
      </c>
      <c r="D61" s="79"/>
      <c r="E61" s="91">
        <f t="shared" si="1"/>
        <v>2.5901999999999998E-2</v>
      </c>
      <c r="F61" s="45">
        <v>2.5901999999999998</v>
      </c>
      <c r="G61" s="45"/>
      <c r="H61" s="8">
        <f t="shared" si="2"/>
        <v>-0.98310000000000075</v>
      </c>
      <c r="N61" s="174"/>
      <c r="O61" s="174"/>
      <c r="P61" s="173"/>
      <c r="Q61" s="173"/>
      <c r="R61" s="173"/>
    </row>
    <row r="62" spans="1:18" ht="13.2" x14ac:dyDescent="0.25">
      <c r="A62" s="3">
        <v>38108</v>
      </c>
      <c r="B62" s="91">
        <f t="shared" si="0"/>
        <v>3.5457000000000002E-2</v>
      </c>
      <c r="C62" s="78">
        <v>3.5457000000000001</v>
      </c>
      <c r="D62" s="79"/>
      <c r="E62" s="91">
        <f t="shared" si="1"/>
        <v>2.6225000000000002E-2</v>
      </c>
      <c r="F62" s="45">
        <v>2.6225000000000001</v>
      </c>
      <c r="G62" s="45"/>
      <c r="H62" s="8">
        <f t="shared" si="2"/>
        <v>-0.92320000000000002</v>
      </c>
      <c r="N62" s="174"/>
      <c r="O62" s="174"/>
      <c r="P62" s="173"/>
      <c r="Q62" s="173"/>
      <c r="R62" s="173"/>
    </row>
    <row r="63" spans="1:18" ht="13.2" x14ac:dyDescent="0.25">
      <c r="A63" s="3">
        <v>38139</v>
      </c>
      <c r="B63" s="91">
        <f t="shared" si="0"/>
        <v>3.5210999999999999E-2</v>
      </c>
      <c r="C63" s="78">
        <v>3.5210999999999997</v>
      </c>
      <c r="D63" s="79"/>
      <c r="E63" s="91">
        <f t="shared" si="1"/>
        <v>2.6123000000000004E-2</v>
      </c>
      <c r="F63" s="45">
        <v>2.6123000000000003</v>
      </c>
      <c r="G63" s="45"/>
      <c r="H63" s="8">
        <f t="shared" si="2"/>
        <v>-0.90879999999999939</v>
      </c>
      <c r="N63" s="174"/>
      <c r="O63" s="174"/>
      <c r="P63" s="173"/>
      <c r="Q63" s="173"/>
      <c r="R63" s="173"/>
    </row>
    <row r="64" spans="1:18" ht="13.2" x14ac:dyDescent="0.25">
      <c r="A64" s="3">
        <v>38169</v>
      </c>
      <c r="B64" s="91">
        <f t="shared" si="0"/>
        <v>3.4879E-2</v>
      </c>
      <c r="C64" s="78">
        <v>3.4878999999999998</v>
      </c>
      <c r="D64" s="79"/>
      <c r="E64" s="91">
        <f t="shared" si="1"/>
        <v>2.5604000000000002E-2</v>
      </c>
      <c r="F64" s="45">
        <v>2.5604</v>
      </c>
      <c r="G64" s="45"/>
      <c r="H64" s="8">
        <f t="shared" si="2"/>
        <v>-0.92749999999999977</v>
      </c>
      <c r="N64" s="174"/>
      <c r="O64" s="174"/>
      <c r="P64" s="173"/>
      <c r="Q64" s="173"/>
      <c r="R64" s="173"/>
    </row>
    <row r="65" spans="1:18" ht="13.2" x14ac:dyDescent="0.25">
      <c r="A65" s="3">
        <v>38200</v>
      </c>
      <c r="B65" s="91">
        <f t="shared" si="0"/>
        <v>3.4583207520687741E-2</v>
      </c>
      <c r="C65" s="78">
        <v>3.458320752068774</v>
      </c>
      <c r="D65" s="79"/>
      <c r="E65" s="91">
        <f t="shared" si="1"/>
        <v>2.4670660378841466E-2</v>
      </c>
      <c r="F65" s="45">
        <v>2.4670660378841465</v>
      </c>
      <c r="G65" s="45"/>
      <c r="H65" s="8">
        <f t="shared" si="2"/>
        <v>-0.99125471418462752</v>
      </c>
      <c r="N65" s="173"/>
      <c r="O65" s="173"/>
      <c r="P65" s="173"/>
      <c r="Q65" s="173"/>
      <c r="R65" s="173"/>
    </row>
    <row r="66" spans="1:18" ht="13.2" x14ac:dyDescent="0.25">
      <c r="A66" s="3">
        <v>38231</v>
      </c>
      <c r="B66" s="91">
        <f t="shared" si="0"/>
        <v>3.4372042662066143E-2</v>
      </c>
      <c r="C66" s="78">
        <v>3.437204266206614</v>
      </c>
      <c r="D66" s="79"/>
      <c r="E66" s="91">
        <f t="shared" si="1"/>
        <v>2.3246815295134792E-2</v>
      </c>
      <c r="F66" s="45">
        <v>2.3246815295134793</v>
      </c>
      <c r="G66" s="45"/>
      <c r="H66" s="8">
        <f t="shared" si="2"/>
        <v>-1.1125227366931347</v>
      </c>
      <c r="N66" s="173"/>
      <c r="O66" s="173"/>
      <c r="P66" s="173"/>
      <c r="Q66" s="173"/>
      <c r="R66" s="173"/>
    </row>
    <row r="67" spans="1:18" x14ac:dyDescent="0.2">
      <c r="A67" s="3">
        <v>38261</v>
      </c>
      <c r="B67" s="91">
        <f t="shared" si="0"/>
        <v>3.4118999999999997E-2</v>
      </c>
      <c r="C67" s="78">
        <v>3.4118999999999997</v>
      </c>
      <c r="D67" s="79"/>
      <c r="E67" s="91">
        <f t="shared" si="1"/>
        <v>2.1645999999999995E-2</v>
      </c>
      <c r="F67" s="45">
        <v>2.1645999999999996</v>
      </c>
      <c r="G67" s="45"/>
      <c r="H67" s="8">
        <f t="shared" si="2"/>
        <v>-1.2473000000000001</v>
      </c>
    </row>
    <row r="68" spans="1:18" x14ac:dyDescent="0.2">
      <c r="A68" s="3">
        <v>38292</v>
      </c>
      <c r="B68" s="91">
        <f t="shared" si="0"/>
        <v>3.3527846184632039E-2</v>
      </c>
      <c r="C68" s="78">
        <v>3.352784618463204</v>
      </c>
      <c r="D68" s="79"/>
      <c r="E68" s="91">
        <f t="shared" si="1"/>
        <v>2.0164257564652024E-2</v>
      </c>
      <c r="F68" s="45">
        <v>2.0164257564652024</v>
      </c>
      <c r="G68" s="45"/>
      <c r="H68" s="8">
        <f t="shared" si="2"/>
        <v>-1.3363588619980016</v>
      </c>
    </row>
    <row r="69" spans="1:18" x14ac:dyDescent="0.2">
      <c r="A69" s="3">
        <v>38322</v>
      </c>
      <c r="B69" s="91">
        <f t="shared" si="0"/>
        <v>3.2317395805826037E-2</v>
      </c>
      <c r="C69" s="78">
        <v>3.2317395805826039</v>
      </c>
      <c r="D69" s="79"/>
      <c r="E69" s="91">
        <f t="shared" si="1"/>
        <v>1.9372628715760908E-2</v>
      </c>
      <c r="F69" s="45">
        <v>1.9372628715760907</v>
      </c>
      <c r="G69" s="45"/>
      <c r="H69" s="8">
        <f t="shared" si="2"/>
        <v>-1.2944767090065132</v>
      </c>
    </row>
    <row r="70" spans="1:18" x14ac:dyDescent="0.2">
      <c r="A70" s="3">
        <v>38353</v>
      </c>
      <c r="B70" s="91">
        <f t="shared" si="0"/>
        <v>3.0570987818974795E-2</v>
      </c>
      <c r="C70" s="78">
        <v>3.0570987818974795</v>
      </c>
      <c r="D70" s="79"/>
      <c r="E70" s="91">
        <f t="shared" si="1"/>
        <v>1.9472419385032781E-2</v>
      </c>
      <c r="F70" s="45">
        <v>1.947241938503278</v>
      </c>
      <c r="G70" s="45"/>
      <c r="H70" s="8">
        <f t="shared" si="2"/>
        <v>-1.1098568433942015</v>
      </c>
    </row>
    <row r="71" spans="1:18" x14ac:dyDescent="0.2">
      <c r="A71" s="3">
        <v>38384</v>
      </c>
      <c r="B71" s="91">
        <f t="shared" ref="B71:B108" si="3">C71/100</f>
        <v>2.8510057972979203E-2</v>
      </c>
      <c r="C71" s="78">
        <v>2.8510057972979204</v>
      </c>
      <c r="D71" s="79"/>
      <c r="E71" s="91">
        <f t="shared" ref="E71:E108" si="4">F71/100</f>
        <v>2.0284078492505839E-2</v>
      </c>
      <c r="F71" s="45">
        <v>2.0284078492505837</v>
      </c>
      <c r="G71" s="45"/>
      <c r="H71" s="8">
        <f t="shared" si="2"/>
        <v>-0.82259794804733666</v>
      </c>
    </row>
    <row r="72" spans="1:18" x14ac:dyDescent="0.2">
      <c r="A72" s="3">
        <v>38412</v>
      </c>
      <c r="B72" s="91">
        <f t="shared" si="3"/>
        <v>2.652334398218768E-2</v>
      </c>
      <c r="C72" s="78">
        <v>2.6523343982187679</v>
      </c>
      <c r="D72" s="79"/>
      <c r="E72" s="91">
        <f t="shared" si="4"/>
        <v>2.1677539229048571E-2</v>
      </c>
      <c r="F72" s="45">
        <v>2.1677539229048572</v>
      </c>
      <c r="G72" s="45"/>
      <c r="H72" s="8">
        <f t="shared" si="2"/>
        <v>-0.48458047531391069</v>
      </c>
    </row>
    <row r="73" spans="1:18" x14ac:dyDescent="0.2">
      <c r="A73" s="3">
        <v>38443</v>
      </c>
      <c r="B73" s="91">
        <f t="shared" si="3"/>
        <v>2.4953656233943446E-2</v>
      </c>
      <c r="C73" s="78">
        <v>2.4953656233943446</v>
      </c>
      <c r="D73" s="79"/>
      <c r="E73" s="91">
        <f t="shared" si="4"/>
        <v>2.3259668118281313E-2</v>
      </c>
      <c r="F73" s="45">
        <v>2.3259668118281311</v>
      </c>
      <c r="G73" s="45"/>
      <c r="H73" s="8">
        <f t="shared" si="2"/>
        <v>-0.1693988115662135</v>
      </c>
    </row>
    <row r="74" spans="1:18" x14ac:dyDescent="0.2">
      <c r="A74" s="3">
        <v>38473</v>
      </c>
      <c r="B74" s="91">
        <f t="shared" si="3"/>
        <v>2.400755654056292E-2</v>
      </c>
      <c r="C74" s="78">
        <v>2.400755654056292</v>
      </c>
      <c r="D74" s="79"/>
      <c r="E74" s="91">
        <f t="shared" si="4"/>
        <v>2.461665368246202E-2</v>
      </c>
      <c r="F74" s="45">
        <v>2.461665368246202</v>
      </c>
      <c r="G74" s="45"/>
      <c r="H74" s="8">
        <f t="shared" si="2"/>
        <v>6.090971418990998E-2</v>
      </c>
    </row>
    <row r="75" spans="1:18" x14ac:dyDescent="0.2">
      <c r="A75" s="3">
        <v>38504</v>
      </c>
      <c r="B75" s="91">
        <f t="shared" si="3"/>
        <v>2.3737265871883226E-2</v>
      </c>
      <c r="C75" s="78">
        <v>2.3737265871883224</v>
      </c>
      <c r="D75" s="79"/>
      <c r="E75" s="91">
        <f t="shared" si="4"/>
        <v>2.5543198284986329E-2</v>
      </c>
      <c r="F75" s="45">
        <v>2.5543198284986328</v>
      </c>
      <c r="G75" s="45"/>
      <c r="H75" s="8">
        <f t="shared" si="2"/>
        <v>0.1805932413103104</v>
      </c>
    </row>
    <row r="76" spans="1:18" x14ac:dyDescent="0.2">
      <c r="A76" s="3">
        <v>38534</v>
      </c>
      <c r="B76" s="91">
        <f t="shared" si="3"/>
        <v>2.3668033327677036E-2</v>
      </c>
      <c r="C76" s="78">
        <v>2.3668033327677036</v>
      </c>
      <c r="D76" s="79"/>
      <c r="E76" s="91">
        <f t="shared" si="4"/>
        <v>2.5901938119941327E-2</v>
      </c>
      <c r="F76" s="45">
        <v>2.5901938119941326</v>
      </c>
      <c r="G76" s="45"/>
      <c r="H76" s="8">
        <f t="shared" si="2"/>
        <v>0.22339047922642896</v>
      </c>
    </row>
    <row r="77" spans="1:18" x14ac:dyDescent="0.2">
      <c r="A77" s="3">
        <v>38565</v>
      </c>
      <c r="B77" s="91">
        <f t="shared" si="3"/>
        <v>2.3308249460559899E-2</v>
      </c>
      <c r="C77" s="78">
        <v>2.3308249460559898</v>
      </c>
      <c r="D77" s="79"/>
      <c r="E77" s="91">
        <f t="shared" si="4"/>
        <v>2.5917770021542875E-2</v>
      </c>
      <c r="F77" s="45">
        <v>2.5917770021542874</v>
      </c>
      <c r="G77" s="45"/>
      <c r="H77" s="8">
        <f t="shared" si="2"/>
        <v>0.26095205609829764</v>
      </c>
    </row>
    <row r="78" spans="1:18" x14ac:dyDescent="0.2">
      <c r="A78" s="3">
        <v>38596</v>
      </c>
      <c r="B78" s="91">
        <f t="shared" si="3"/>
        <v>2.2621167499447422E-2</v>
      </c>
      <c r="C78" s="78">
        <v>2.2621167499447421</v>
      </c>
      <c r="D78" s="79"/>
      <c r="E78" s="91">
        <f t="shared" si="4"/>
        <v>2.5776506091030427E-2</v>
      </c>
      <c r="F78" s="45">
        <v>2.5776506091030429</v>
      </c>
      <c r="G78" s="45"/>
      <c r="H78" s="8">
        <f t="shared" si="2"/>
        <v>0.31553385915830079</v>
      </c>
    </row>
    <row r="79" spans="1:18" x14ac:dyDescent="0.2">
      <c r="A79" s="3">
        <v>38626</v>
      </c>
      <c r="B79" s="91">
        <f t="shared" si="3"/>
        <v>2.1780314655000906E-2</v>
      </c>
      <c r="C79" s="78">
        <v>2.1780314655000907</v>
      </c>
      <c r="D79" s="79"/>
      <c r="E79" s="91">
        <f t="shared" si="4"/>
        <v>2.5572023262575218E-2</v>
      </c>
      <c r="F79" s="45">
        <v>2.5572023262575216</v>
      </c>
      <c r="G79" s="45"/>
      <c r="H79" s="8">
        <f t="shared" si="2"/>
        <v>0.37917086075743089</v>
      </c>
    </row>
    <row r="80" spans="1:18" x14ac:dyDescent="0.2">
      <c r="A80" s="3">
        <v>38657</v>
      </c>
      <c r="B80" s="91">
        <f t="shared" si="3"/>
        <v>2.0938122617337122E-2</v>
      </c>
      <c r="C80" s="78">
        <v>2.0938122617337123</v>
      </c>
      <c r="D80" s="79"/>
      <c r="E80" s="91">
        <f t="shared" si="4"/>
        <v>2.5275542489659152E-2</v>
      </c>
      <c r="F80" s="45">
        <v>2.5275542489659153</v>
      </c>
      <c r="G80" s="45"/>
      <c r="H80" s="8">
        <f t="shared" si="2"/>
        <v>0.43374198723220303</v>
      </c>
      <c r="L80" s="107"/>
    </row>
    <row r="81" spans="1:10" x14ac:dyDescent="0.2">
      <c r="A81" s="3">
        <v>38687</v>
      </c>
      <c r="B81" s="91">
        <f t="shared" si="3"/>
        <v>2.0115197136628144E-2</v>
      </c>
      <c r="C81" s="78">
        <v>2.0115197136628145</v>
      </c>
      <c r="D81" s="79"/>
      <c r="E81" s="91">
        <f t="shared" si="4"/>
        <v>2.4953047792389257E-2</v>
      </c>
      <c r="F81" s="45">
        <v>2.4953047792389258</v>
      </c>
      <c r="G81" s="45"/>
      <c r="H81" s="8">
        <f t="shared" si="2"/>
        <v>0.48378506557611134</v>
      </c>
    </row>
    <row r="82" spans="1:10" x14ac:dyDescent="0.2">
      <c r="A82" s="3">
        <v>38718</v>
      </c>
      <c r="B82" s="91">
        <f t="shared" si="3"/>
        <v>1.9288610043398203E-2</v>
      </c>
      <c r="C82" s="78">
        <v>1.9288610043398202</v>
      </c>
      <c r="D82" s="79"/>
      <c r="E82" s="91">
        <f t="shared" si="4"/>
        <v>2.453971512536993E-2</v>
      </c>
      <c r="F82" s="45">
        <v>2.453971512536993</v>
      </c>
      <c r="G82" s="45"/>
      <c r="H82" s="8">
        <f t="shared" si="2"/>
        <v>0.52511050819717275</v>
      </c>
    </row>
    <row r="83" spans="1:10" x14ac:dyDescent="0.2">
      <c r="A83" s="3">
        <v>38749</v>
      </c>
      <c r="B83" s="91">
        <f t="shared" si="3"/>
        <v>1.8478031225776115E-2</v>
      </c>
      <c r="C83" s="78">
        <v>1.8478031225776115</v>
      </c>
      <c r="D83" s="79"/>
      <c r="E83" s="91">
        <f t="shared" si="4"/>
        <v>2.4063213892309837E-2</v>
      </c>
      <c r="F83" s="45">
        <v>2.4063213892309836</v>
      </c>
      <c r="G83" s="45"/>
      <c r="H83" s="8">
        <f t="shared" si="2"/>
        <v>0.55851826665337212</v>
      </c>
    </row>
    <row r="84" spans="1:10" x14ac:dyDescent="0.2">
      <c r="A84" s="3">
        <v>38777</v>
      </c>
      <c r="B84" s="91">
        <f t="shared" si="3"/>
        <v>1.7800373411169596E-2</v>
      </c>
      <c r="C84" s="78">
        <v>1.7800373411169597</v>
      </c>
      <c r="D84" s="79"/>
      <c r="E84" s="91">
        <f t="shared" si="4"/>
        <v>2.3883954704725291E-2</v>
      </c>
      <c r="F84" s="45">
        <v>2.388395470472529</v>
      </c>
      <c r="G84" s="45"/>
      <c r="H84" s="8">
        <f t="shared" si="2"/>
        <v>0.60835812935556932</v>
      </c>
    </row>
    <row r="85" spans="1:10" x14ac:dyDescent="0.2">
      <c r="A85" s="3">
        <v>38808</v>
      </c>
      <c r="B85" s="91">
        <f t="shared" si="3"/>
        <v>1.7313635224179069E-2</v>
      </c>
      <c r="C85" s="78">
        <v>1.7313635224179069</v>
      </c>
      <c r="D85" s="79"/>
      <c r="E85" s="91">
        <f t="shared" si="4"/>
        <v>2.4118278921997246E-2</v>
      </c>
      <c r="F85" s="45">
        <v>2.4118278921997245</v>
      </c>
      <c r="G85" s="45"/>
      <c r="H85" s="8">
        <f t="shared" si="2"/>
        <v>0.68046436978181757</v>
      </c>
    </row>
    <row r="86" spans="1:10" x14ac:dyDescent="0.2">
      <c r="A86" s="3">
        <v>38838</v>
      </c>
      <c r="B86" s="91">
        <f t="shared" si="3"/>
        <v>1.6998785551950012E-2</v>
      </c>
      <c r="C86" s="78">
        <v>1.6998785551950011</v>
      </c>
      <c r="D86" s="79"/>
      <c r="E86" s="91">
        <f t="shared" si="4"/>
        <v>2.4499447252136083E-2</v>
      </c>
      <c r="F86" s="45">
        <v>2.4499447252136082</v>
      </c>
      <c r="G86" s="45"/>
      <c r="H86" s="8">
        <f t="shared" si="2"/>
        <v>0.75006617001860709</v>
      </c>
    </row>
    <row r="87" spans="1:10" x14ac:dyDescent="0.2">
      <c r="A87" s="3">
        <v>38869</v>
      </c>
      <c r="B87" s="91">
        <f t="shared" si="3"/>
        <v>1.6640238081094102E-2</v>
      </c>
      <c r="C87" s="78">
        <v>1.6640238081094103</v>
      </c>
      <c r="D87" s="79"/>
      <c r="E87" s="91">
        <f t="shared" si="4"/>
        <v>2.4676917017882341E-2</v>
      </c>
      <c r="F87" s="45">
        <v>2.467691701788234</v>
      </c>
      <c r="G87" s="45"/>
      <c r="H87" s="8">
        <f t="shared" si="2"/>
        <v>0.80366789367882374</v>
      </c>
    </row>
    <row r="88" spans="1:10" x14ac:dyDescent="0.2">
      <c r="A88" s="3">
        <v>38899</v>
      </c>
      <c r="B88" s="91">
        <f t="shared" si="3"/>
        <v>1.6261063844784131E-2</v>
      </c>
      <c r="C88" s="78">
        <v>1.6261063844784129</v>
      </c>
      <c r="D88" s="79"/>
      <c r="E88" s="91">
        <f t="shared" si="4"/>
        <v>2.516672290070765E-2</v>
      </c>
      <c r="F88" s="45">
        <v>2.516672290070765</v>
      </c>
      <c r="G88" s="45"/>
      <c r="H88" s="8">
        <f t="shared" si="2"/>
        <v>0.89056590559235205</v>
      </c>
    </row>
    <row r="89" spans="1:10" x14ac:dyDescent="0.2">
      <c r="A89" s="3">
        <v>38930</v>
      </c>
      <c r="B89" s="91">
        <f t="shared" si="3"/>
        <v>1.5919347129467694E-2</v>
      </c>
      <c r="C89" s="78">
        <v>1.5919347129467694</v>
      </c>
      <c r="D89" s="79"/>
      <c r="E89" s="91">
        <f t="shared" si="4"/>
        <v>2.6394072690437718E-2</v>
      </c>
      <c r="F89" s="45">
        <v>2.639407269043772</v>
      </c>
      <c r="G89" s="45"/>
      <c r="H89" s="8">
        <f t="shared" si="2"/>
        <v>1.0474725560970026</v>
      </c>
    </row>
    <row r="90" spans="1:10" x14ac:dyDescent="0.2">
      <c r="A90" s="3">
        <v>38961</v>
      </c>
      <c r="B90" s="91">
        <f t="shared" si="3"/>
        <v>1.5595165988062027E-2</v>
      </c>
      <c r="C90" s="78">
        <v>1.5595165988062027</v>
      </c>
      <c r="D90" s="79"/>
      <c r="E90" s="91">
        <f t="shared" si="4"/>
        <v>2.8089153446806674E-2</v>
      </c>
      <c r="F90" s="45">
        <v>2.8089153446806674</v>
      </c>
      <c r="G90" s="45"/>
      <c r="H90" s="8">
        <f t="shared" si="2"/>
        <v>1.2493987458744646</v>
      </c>
    </row>
    <row r="91" spans="1:10" x14ac:dyDescent="0.2">
      <c r="A91" s="3">
        <v>38991</v>
      </c>
      <c r="B91" s="91">
        <f t="shared" si="3"/>
        <v>1.5133932544825555E-2</v>
      </c>
      <c r="C91" s="78">
        <v>1.5133932544825555</v>
      </c>
      <c r="D91" s="79"/>
      <c r="E91" s="91">
        <f t="shared" si="4"/>
        <v>2.956579907659183E-2</v>
      </c>
      <c r="F91" s="45">
        <v>2.956579907659183</v>
      </c>
      <c r="G91" s="45"/>
      <c r="H91" s="8">
        <f t="shared" si="2"/>
        <v>1.4431866531766275</v>
      </c>
    </row>
    <row r="92" spans="1:10" x14ac:dyDescent="0.2">
      <c r="A92" s="3">
        <v>39022</v>
      </c>
      <c r="B92" s="91">
        <f t="shared" si="3"/>
        <v>1.4512335753577315E-2</v>
      </c>
      <c r="C92" s="78">
        <v>1.4512335753577315</v>
      </c>
      <c r="D92" s="79"/>
      <c r="E92" s="91">
        <f t="shared" si="4"/>
        <v>3.0335283803395251E-2</v>
      </c>
      <c r="F92" s="45">
        <v>3.0335283803395252</v>
      </c>
      <c r="G92" s="45"/>
      <c r="H92" s="8">
        <f t="shared" si="2"/>
        <v>1.5822948049817938</v>
      </c>
    </row>
    <row r="93" spans="1:10" x14ac:dyDescent="0.2">
      <c r="A93" s="3">
        <v>39052</v>
      </c>
      <c r="B93" s="91">
        <f t="shared" si="3"/>
        <v>1.3829308242436878E-2</v>
      </c>
      <c r="C93" s="78">
        <v>1.3829308242436877</v>
      </c>
      <c r="D93" s="78"/>
      <c r="E93" s="91">
        <f t="shared" si="4"/>
        <v>3.0133529502673503E-2</v>
      </c>
      <c r="F93" s="45">
        <v>3.0133529502673504</v>
      </c>
      <c r="G93" s="77"/>
      <c r="H93" s="8">
        <f t="shared" si="2"/>
        <v>1.6304221260236627</v>
      </c>
    </row>
    <row r="94" spans="1:10" x14ac:dyDescent="0.2">
      <c r="A94" s="3">
        <v>39083</v>
      </c>
      <c r="B94" s="91">
        <f t="shared" si="3"/>
        <v>1.319967840307556E-2</v>
      </c>
      <c r="C94" s="78">
        <v>1.3199678403075561</v>
      </c>
      <c r="D94" s="78"/>
      <c r="E94" s="91">
        <f t="shared" si="4"/>
        <v>2.8942374157161912E-2</v>
      </c>
      <c r="F94" s="45">
        <v>2.8942374157161912</v>
      </c>
      <c r="G94" s="77"/>
      <c r="H94" s="8">
        <f t="shared" si="2"/>
        <v>1.5742695754086351</v>
      </c>
    </row>
    <row r="95" spans="1:10" x14ac:dyDescent="0.2">
      <c r="A95" s="3">
        <v>39114</v>
      </c>
      <c r="B95" s="91">
        <f t="shared" si="3"/>
        <v>1.2819603416210711E-2</v>
      </c>
      <c r="C95" s="78">
        <v>1.281960341621071</v>
      </c>
      <c r="D95" s="78"/>
      <c r="E95" s="91">
        <f t="shared" si="4"/>
        <v>2.7090214421008892E-2</v>
      </c>
      <c r="F95" s="45">
        <v>2.7090214421008891</v>
      </c>
      <c r="G95" s="77"/>
      <c r="H95" s="8">
        <f t="shared" si="2"/>
        <v>1.4270611004798182</v>
      </c>
      <c r="I95" s="7"/>
      <c r="J95" s="7"/>
    </row>
    <row r="96" spans="1:10" x14ac:dyDescent="0.2">
      <c r="A96" s="3">
        <v>39142</v>
      </c>
      <c r="B96" s="91">
        <f t="shared" si="3"/>
        <v>1.2866341861964906E-2</v>
      </c>
      <c r="C96" s="78">
        <v>1.2866341861964905</v>
      </c>
      <c r="D96" s="78"/>
      <c r="E96" s="91">
        <f t="shared" si="4"/>
        <v>2.5194784318326065E-2</v>
      </c>
      <c r="F96" s="45">
        <v>2.5194784318326064</v>
      </c>
      <c r="G96" s="77"/>
      <c r="H96" s="8">
        <f t="shared" si="2"/>
        <v>1.2328442456361159</v>
      </c>
    </row>
    <row r="97" spans="1:10" x14ac:dyDescent="0.2">
      <c r="A97" s="3">
        <v>39173</v>
      </c>
      <c r="B97" s="91">
        <f t="shared" si="3"/>
        <v>1.3178222960247945E-2</v>
      </c>
      <c r="C97" s="78">
        <v>1.3178222960247945</v>
      </c>
      <c r="D97" s="78"/>
      <c r="E97" s="91">
        <f t="shared" si="4"/>
        <v>2.4044648243773347E-2</v>
      </c>
      <c r="F97" s="45">
        <v>2.4044648243773348</v>
      </c>
      <c r="G97" s="77"/>
      <c r="H97" s="8">
        <f t="shared" si="2"/>
        <v>1.0866425283525403</v>
      </c>
    </row>
    <row r="98" spans="1:10" x14ac:dyDescent="0.2">
      <c r="A98" s="3">
        <v>39203</v>
      </c>
      <c r="B98" s="91">
        <f t="shared" si="3"/>
        <v>1.3688434251710815E-2</v>
      </c>
      <c r="C98" s="78">
        <v>1.3688434251710815</v>
      </c>
      <c r="D98" s="78"/>
      <c r="E98" s="91">
        <f t="shared" si="4"/>
        <v>2.4036108312705116E-2</v>
      </c>
      <c r="F98" s="45">
        <v>2.4036108312705116</v>
      </c>
      <c r="G98" s="77"/>
      <c r="H98" s="8">
        <f t="shared" si="2"/>
        <v>1.0347674060994301</v>
      </c>
    </row>
    <row r="99" spans="1:10" x14ac:dyDescent="0.2">
      <c r="A99" s="3">
        <v>39234</v>
      </c>
      <c r="B99" s="91">
        <f t="shared" si="3"/>
        <v>1.4162818334149469E-2</v>
      </c>
      <c r="C99" s="78">
        <v>1.416281833414947</v>
      </c>
      <c r="D99" s="78"/>
      <c r="E99" s="91">
        <f t="shared" si="4"/>
        <v>2.4638474842122216E-2</v>
      </c>
      <c r="F99" s="45">
        <v>2.4638474842122218</v>
      </c>
      <c r="G99" s="77"/>
      <c r="H99" s="8">
        <f t="shared" si="2"/>
        <v>1.0475656507972748</v>
      </c>
    </row>
    <row r="100" spans="1:10" x14ac:dyDescent="0.2">
      <c r="A100" s="3">
        <v>39264</v>
      </c>
      <c r="B100" s="91">
        <f t="shared" si="3"/>
        <v>1.4381653826692764E-2</v>
      </c>
      <c r="C100" s="78">
        <v>1.4381653826692764</v>
      </c>
      <c r="D100" s="78"/>
      <c r="E100" s="91">
        <f t="shared" si="4"/>
        <v>2.4923037193382437E-2</v>
      </c>
      <c r="F100" s="45">
        <v>2.4923037193382438</v>
      </c>
      <c r="G100" s="77"/>
      <c r="H100" s="8">
        <f t="shared" si="2"/>
        <v>1.0541383366689674</v>
      </c>
    </row>
    <row r="101" spans="1:10" x14ac:dyDescent="0.2">
      <c r="A101" s="3">
        <v>39295</v>
      </c>
      <c r="B101" s="91">
        <f t="shared" si="3"/>
        <v>1.4381553452320521E-2</v>
      </c>
      <c r="C101" s="78">
        <v>1.4381553452320521</v>
      </c>
      <c r="D101" s="78"/>
      <c r="E101" s="91">
        <f t="shared" si="4"/>
        <v>2.4383714932243575E-2</v>
      </c>
      <c r="F101" s="45">
        <v>2.4383714932243574</v>
      </c>
      <c r="G101" s="77"/>
      <c r="H101" s="8">
        <f t="shared" si="2"/>
        <v>1.0002161479923053</v>
      </c>
    </row>
    <row r="102" spans="1:10" x14ac:dyDescent="0.2">
      <c r="A102" s="3">
        <v>39326</v>
      </c>
      <c r="B102" s="91">
        <f t="shared" si="3"/>
        <v>1.4368651746363785E-2</v>
      </c>
      <c r="C102" s="78">
        <v>1.4368651746363785</v>
      </c>
      <c r="D102" s="78"/>
      <c r="E102" s="91">
        <f t="shared" si="4"/>
        <v>2.3312673744667733E-2</v>
      </c>
      <c r="F102" s="45">
        <v>2.3312673744667731</v>
      </c>
      <c r="G102" s="77"/>
      <c r="H102" s="8">
        <f t="shared" si="2"/>
        <v>0.8944021998303946</v>
      </c>
    </row>
    <row r="103" spans="1:10" x14ac:dyDescent="0.2">
      <c r="A103" s="3">
        <v>39356</v>
      </c>
      <c r="B103" s="91">
        <f t="shared" si="3"/>
        <v>1.4265075810386316E-2</v>
      </c>
      <c r="C103" s="78">
        <v>1.4265075810386316</v>
      </c>
      <c r="D103" s="78"/>
      <c r="E103" s="91">
        <f t="shared" si="4"/>
        <v>2.2187908950078241E-2</v>
      </c>
      <c r="F103" s="45">
        <v>2.2187908950078241</v>
      </c>
      <c r="G103" s="77"/>
      <c r="H103" s="8">
        <f t="shared" si="2"/>
        <v>0.79228331396919249</v>
      </c>
    </row>
    <row r="104" spans="1:10" x14ac:dyDescent="0.2">
      <c r="A104" s="3">
        <v>39387</v>
      </c>
      <c r="B104" s="91">
        <f t="shared" si="3"/>
        <v>1.3923601399670107E-2</v>
      </c>
      <c r="C104" s="78">
        <v>1.3923601399670107</v>
      </c>
      <c r="D104" s="78"/>
      <c r="E104" s="91">
        <f t="shared" si="4"/>
        <v>2.1255687069227869E-2</v>
      </c>
      <c r="F104" s="45">
        <v>2.1255687069227869</v>
      </c>
      <c r="G104" s="77"/>
      <c r="H104" s="8">
        <f t="shared" si="2"/>
        <v>0.73320856695577619</v>
      </c>
    </row>
    <row r="105" spans="1:10" x14ac:dyDescent="0.2">
      <c r="A105" s="3">
        <v>39417</v>
      </c>
      <c r="B105" s="91">
        <f t="shared" si="3"/>
        <v>1.325115326774187E-2</v>
      </c>
      <c r="C105" s="78">
        <v>1.3251153267741871</v>
      </c>
      <c r="D105" s="78"/>
      <c r="E105" s="91">
        <f t="shared" si="4"/>
        <v>2.0632133268345943E-2</v>
      </c>
      <c r="F105" s="45">
        <v>2.0632133268345942</v>
      </c>
      <c r="G105" s="77"/>
      <c r="H105" s="8">
        <f t="shared" si="2"/>
        <v>0.73809800006040716</v>
      </c>
    </row>
    <row r="106" spans="1:10" x14ac:dyDescent="0.2">
      <c r="A106" s="3">
        <v>39448</v>
      </c>
      <c r="B106" s="91">
        <f t="shared" si="3"/>
        <v>1.2255163837187026E-2</v>
      </c>
      <c r="C106" s="78">
        <v>1.2255163837187026</v>
      </c>
      <c r="D106" s="78"/>
      <c r="E106" s="91">
        <f t="shared" si="4"/>
        <v>2.0560645708465723E-2</v>
      </c>
      <c r="F106" s="45">
        <v>2.0560645708465723</v>
      </c>
      <c r="G106" s="77"/>
      <c r="H106" s="8">
        <f t="shared" si="2"/>
        <v>0.83054818712786971</v>
      </c>
    </row>
    <row r="107" spans="1:10" x14ac:dyDescent="0.2">
      <c r="A107" s="3">
        <v>39479</v>
      </c>
      <c r="B107" s="91">
        <f t="shared" si="3"/>
        <v>1.1098329009229781E-2</v>
      </c>
      <c r="C107" s="78">
        <v>1.1098329009229781</v>
      </c>
      <c r="D107" s="78"/>
      <c r="E107" s="91">
        <f t="shared" si="4"/>
        <v>2.0954289946653583E-2</v>
      </c>
      <c r="F107" s="45">
        <v>2.0954289946653581</v>
      </c>
      <c r="G107" s="77"/>
      <c r="H107" s="8">
        <f t="shared" ref="H107:H155" si="5">F107-C107</f>
        <v>0.98559609374238</v>
      </c>
    </row>
    <row r="108" spans="1:10" x14ac:dyDescent="0.2">
      <c r="A108" s="3">
        <v>39508</v>
      </c>
      <c r="B108" s="91">
        <f t="shared" si="3"/>
        <v>1.0173831614908034E-2</v>
      </c>
      <c r="C108" s="78">
        <v>1.0173831614908033</v>
      </c>
      <c r="D108" s="78"/>
      <c r="E108" s="91">
        <f t="shared" si="4"/>
        <v>2.1527518726856279E-2</v>
      </c>
      <c r="F108" s="45">
        <v>2.1527518726856281</v>
      </c>
      <c r="G108" s="77"/>
      <c r="H108" s="8">
        <f t="shared" si="5"/>
        <v>1.1353687111948247</v>
      </c>
    </row>
    <row r="109" spans="1:10" x14ac:dyDescent="0.2">
      <c r="A109" s="3">
        <v>39539</v>
      </c>
      <c r="B109" s="91">
        <f>C109/100</f>
        <v>9.8446395228243225E-3</v>
      </c>
      <c r="C109" s="78">
        <v>0.98446395228243233</v>
      </c>
      <c r="D109" s="78"/>
      <c r="E109" s="91">
        <f>F109/100</f>
        <v>2.2066394016160128E-2</v>
      </c>
      <c r="F109" s="45">
        <v>2.2066394016160129</v>
      </c>
      <c r="G109" s="77"/>
      <c r="H109" s="8">
        <f t="shared" si="5"/>
        <v>1.2221754493335806</v>
      </c>
    </row>
    <row r="110" spans="1:10" x14ac:dyDescent="0.2">
      <c r="A110" s="3">
        <v>39569</v>
      </c>
      <c r="B110" s="91">
        <f>C110/100</f>
        <v>1.0172092249332269E-2</v>
      </c>
      <c r="C110" s="78">
        <v>1.017209224933227</v>
      </c>
      <c r="D110" s="78"/>
      <c r="E110" s="91">
        <f>F110/100</f>
        <v>2.2208654085665174E-2</v>
      </c>
      <c r="F110" s="45">
        <v>2.2208654085665174</v>
      </c>
      <c r="G110" s="77"/>
      <c r="H110" s="8">
        <f t="shared" si="5"/>
        <v>1.2036561836332904</v>
      </c>
      <c r="J110" s="48"/>
    </row>
    <row r="111" spans="1:10" x14ac:dyDescent="0.2">
      <c r="A111" s="3">
        <v>39600</v>
      </c>
      <c r="B111" s="91">
        <f>C111/100</f>
        <v>1.0873395208658527E-2</v>
      </c>
      <c r="C111" s="78">
        <v>1.0873395208658527</v>
      </c>
      <c r="D111" s="78"/>
      <c r="E111" s="91">
        <f>F111/100</f>
        <v>2.1807543715826511E-2</v>
      </c>
      <c r="F111" s="45">
        <v>2.1807543715826512</v>
      </c>
      <c r="G111" s="77"/>
      <c r="H111" s="8">
        <f t="shared" si="5"/>
        <v>1.0934148507167984</v>
      </c>
      <c r="J111" s="48"/>
    </row>
    <row r="112" spans="1:10" x14ac:dyDescent="0.2">
      <c r="A112" s="3">
        <v>39630</v>
      </c>
      <c r="B112" s="91">
        <f>C112/100</f>
        <v>1.1609944501750669E-2</v>
      </c>
      <c r="C112" s="78">
        <v>1.1609944501750669</v>
      </c>
      <c r="D112" s="78"/>
      <c r="E112" s="91">
        <f>F112/100</f>
        <v>2.0853003041381143E-2</v>
      </c>
      <c r="F112" s="45">
        <v>2.0853003041381144</v>
      </c>
      <c r="G112" s="77"/>
      <c r="H112" s="8">
        <f t="shared" si="5"/>
        <v>0.92430585396304754</v>
      </c>
      <c r="J112" s="49"/>
    </row>
    <row r="113" spans="1:10" x14ac:dyDescent="0.2">
      <c r="A113" s="3">
        <v>39661</v>
      </c>
      <c r="B113" s="91">
        <f>C113/100</f>
        <v>1.1990178220645535E-2</v>
      </c>
      <c r="C113" s="78">
        <v>1.1990178220645535</v>
      </c>
      <c r="D113" s="78"/>
      <c r="E113" s="91">
        <f>F113/100</f>
        <v>1.9746512015382679E-2</v>
      </c>
      <c r="F113" s="45">
        <v>1.9746512015382678</v>
      </c>
      <c r="G113" s="77"/>
      <c r="H113" s="8">
        <f t="shared" si="5"/>
        <v>0.77563337947371425</v>
      </c>
      <c r="J113" s="49"/>
    </row>
    <row r="114" spans="1:10" x14ac:dyDescent="0.2">
      <c r="A114" s="3">
        <v>39692</v>
      </c>
      <c r="B114" s="91">
        <f t="shared" ref="B114:B126" si="6">C114/100</f>
        <v>1.2055893268660215E-2</v>
      </c>
      <c r="C114" s="78">
        <v>1.2055893268660216</v>
      </c>
      <c r="D114" s="78"/>
      <c r="E114" s="91">
        <f t="shared" ref="E114:E132" si="7">F114/100</f>
        <v>1.8589082431167903E-2</v>
      </c>
      <c r="F114" s="45">
        <v>1.8589082431167903</v>
      </c>
      <c r="G114" s="77"/>
      <c r="H114" s="8">
        <f t="shared" si="5"/>
        <v>0.65331891625076866</v>
      </c>
      <c r="J114" s="49"/>
    </row>
    <row r="115" spans="1:10" x14ac:dyDescent="0.2">
      <c r="A115" s="3">
        <v>39722</v>
      </c>
      <c r="B115" s="91">
        <f t="shared" si="6"/>
        <v>1.2072462843782947E-2</v>
      </c>
      <c r="C115" s="78">
        <v>1.2072462843782947</v>
      </c>
      <c r="D115" s="78"/>
      <c r="E115" s="91">
        <f t="shared" si="7"/>
        <v>1.745447158405343E-2</v>
      </c>
      <c r="F115" s="45">
        <v>1.7454471584053428</v>
      </c>
      <c r="G115" s="77"/>
      <c r="H115" s="8">
        <f t="shared" si="5"/>
        <v>0.53820087402704808</v>
      </c>
      <c r="J115" s="49"/>
    </row>
    <row r="116" spans="1:10" x14ac:dyDescent="0.2">
      <c r="A116" s="3">
        <v>39753</v>
      </c>
      <c r="B116" s="91">
        <f t="shared" si="6"/>
        <v>1.2201239644132564E-2</v>
      </c>
      <c r="C116" s="78">
        <v>1.2201239644132564</v>
      </c>
      <c r="D116" s="78"/>
      <c r="E116" s="91">
        <f t="shared" si="7"/>
        <v>1.6666224420678971E-2</v>
      </c>
      <c r="F116" s="45">
        <v>1.666622442067897</v>
      </c>
      <c r="G116" s="77"/>
      <c r="H116" s="8">
        <f t="shared" si="5"/>
        <v>0.44649847765464057</v>
      </c>
      <c r="J116" s="49"/>
    </row>
    <row r="117" spans="1:10" x14ac:dyDescent="0.2">
      <c r="A117" s="3">
        <v>39783</v>
      </c>
      <c r="B117" s="91">
        <f t="shared" si="6"/>
        <v>1.2498601433137847E-2</v>
      </c>
      <c r="C117" s="78">
        <v>1.2498601433137846</v>
      </c>
      <c r="D117" s="78"/>
      <c r="E117" s="91">
        <f t="shared" si="7"/>
        <v>1.6573505097196291E-2</v>
      </c>
      <c r="F117" s="45">
        <v>1.6573505097196291</v>
      </c>
      <c r="G117" s="77"/>
      <c r="H117" s="8">
        <f t="shared" si="5"/>
        <v>0.40749036640584446</v>
      </c>
      <c r="J117" s="49"/>
    </row>
    <row r="118" spans="1:10" x14ac:dyDescent="0.2">
      <c r="A118" s="3">
        <v>39814</v>
      </c>
      <c r="B118" s="91">
        <f t="shared" si="6"/>
        <v>1.2991942156432559E-2</v>
      </c>
      <c r="C118" s="78">
        <v>1.2991942156432559</v>
      </c>
      <c r="D118" s="78"/>
      <c r="E118" s="91">
        <f t="shared" si="7"/>
        <v>1.6990384497041836E-2</v>
      </c>
      <c r="F118" s="45">
        <v>1.6990384497041837</v>
      </c>
      <c r="G118" s="77"/>
      <c r="H118" s="8">
        <f t="shared" si="5"/>
        <v>0.39984423406092784</v>
      </c>
      <c r="J118" s="8"/>
    </row>
    <row r="119" spans="1:10" x14ac:dyDescent="0.2">
      <c r="A119" s="3">
        <v>39845</v>
      </c>
      <c r="B119" s="91">
        <f t="shared" si="6"/>
        <v>1.3490665305232741E-2</v>
      </c>
      <c r="C119" s="78">
        <v>1.3490665305232741</v>
      </c>
      <c r="D119" s="78"/>
      <c r="E119" s="91">
        <f t="shared" si="7"/>
        <v>1.7620892319524784E-2</v>
      </c>
      <c r="F119" s="45">
        <v>1.7620892319524786</v>
      </c>
      <c r="G119" s="77"/>
      <c r="H119" s="8">
        <f t="shared" si="5"/>
        <v>0.4130227014292045</v>
      </c>
      <c r="J119" s="8"/>
    </row>
    <row r="120" spans="1:10" x14ac:dyDescent="0.2">
      <c r="A120" s="3">
        <v>39873</v>
      </c>
      <c r="B120" s="91">
        <f t="shared" si="6"/>
        <v>1.3756805136415116E-2</v>
      </c>
      <c r="C120" s="78">
        <v>1.3756805136415116</v>
      </c>
      <c r="D120" s="78"/>
      <c r="E120" s="91">
        <f t="shared" si="7"/>
        <v>1.7992827690598727E-2</v>
      </c>
      <c r="F120" s="45">
        <v>1.7992827690598727</v>
      </c>
      <c r="G120" s="77"/>
      <c r="H120" s="8">
        <f t="shared" si="5"/>
        <v>0.42360225541836116</v>
      </c>
    </row>
    <row r="121" spans="1:10" x14ac:dyDescent="0.2">
      <c r="A121" s="3">
        <v>39904</v>
      </c>
      <c r="B121" s="91">
        <f t="shared" si="6"/>
        <v>1.373520695851883E-2</v>
      </c>
      <c r="C121" s="78">
        <v>1.3735206958518831</v>
      </c>
      <c r="D121" s="78"/>
      <c r="E121" s="91">
        <f t="shared" si="7"/>
        <v>1.7705602178450741E-2</v>
      </c>
      <c r="F121" s="45">
        <v>1.7705602178450741</v>
      </c>
      <c r="G121" s="77"/>
      <c r="H121" s="8">
        <f t="shared" si="5"/>
        <v>0.39703952199319104</v>
      </c>
    </row>
    <row r="122" spans="1:10" x14ac:dyDescent="0.2">
      <c r="A122" s="3">
        <v>39934</v>
      </c>
      <c r="B122" s="91">
        <f t="shared" si="6"/>
        <v>1.3546687622372188E-2</v>
      </c>
      <c r="C122" s="78">
        <v>1.3546687622372189</v>
      </c>
      <c r="D122" s="78"/>
      <c r="E122" s="91">
        <f t="shared" si="7"/>
        <v>1.6706582969428497E-2</v>
      </c>
      <c r="F122" s="45">
        <v>1.6706582969428496</v>
      </c>
      <c r="G122" s="77"/>
      <c r="H122" s="8">
        <f t="shared" si="5"/>
        <v>0.31598953470563074</v>
      </c>
    </row>
    <row r="123" spans="1:10" x14ac:dyDescent="0.2">
      <c r="A123" s="3">
        <v>39965</v>
      </c>
      <c r="B123" s="91">
        <f t="shared" si="6"/>
        <v>1.331714216486931E-2</v>
      </c>
      <c r="C123" s="78">
        <v>1.3317142164869309</v>
      </c>
      <c r="D123" s="78"/>
      <c r="E123" s="91">
        <f t="shared" si="7"/>
        <v>1.5030512429657755E-2</v>
      </c>
      <c r="F123" s="45">
        <v>1.5030512429657754</v>
      </c>
      <c r="G123" s="77"/>
      <c r="H123" s="8">
        <f t="shared" si="5"/>
        <v>0.17133702647884452</v>
      </c>
    </row>
    <row r="124" spans="1:10" x14ac:dyDescent="0.2">
      <c r="A124" s="3">
        <v>39995</v>
      </c>
      <c r="B124" s="91">
        <f t="shared" si="6"/>
        <v>1.3246415195799272E-2</v>
      </c>
      <c r="C124" s="78">
        <v>1.3246415195799273</v>
      </c>
      <c r="D124" s="78"/>
      <c r="E124" s="91">
        <f t="shared" si="7"/>
        <v>1.2956601970107387E-2</v>
      </c>
      <c r="F124" s="45">
        <v>1.2956601970107386</v>
      </c>
      <c r="G124" s="77"/>
      <c r="H124" s="8">
        <f t="shared" si="5"/>
        <v>-2.8981322569188617E-2</v>
      </c>
    </row>
    <row r="125" spans="1:10" x14ac:dyDescent="0.2">
      <c r="A125" s="3">
        <v>40026</v>
      </c>
      <c r="B125" s="91">
        <f t="shared" si="6"/>
        <v>1.3377719538978823E-2</v>
      </c>
      <c r="C125" s="78">
        <v>1.3377719538978823</v>
      </c>
      <c r="D125" s="78"/>
      <c r="E125" s="91">
        <f t="shared" si="7"/>
        <v>1.1165935512526252E-2</v>
      </c>
      <c r="F125" s="45">
        <v>1.1165935512526253</v>
      </c>
      <c r="G125" s="77"/>
      <c r="H125" s="8">
        <f t="shared" si="5"/>
        <v>-0.22117840264525701</v>
      </c>
    </row>
    <row r="126" spans="1:10" x14ac:dyDescent="0.2">
      <c r="A126" s="3">
        <v>40057</v>
      </c>
      <c r="B126" s="91">
        <f t="shared" si="6"/>
        <v>1.3711696273430935E-2</v>
      </c>
      <c r="C126" s="78">
        <v>1.3711696273430936</v>
      </c>
      <c r="D126" s="78"/>
      <c r="E126" s="91">
        <f t="shared" si="7"/>
        <v>1.0081539648340571E-2</v>
      </c>
      <c r="F126" s="45">
        <v>1.0081539648340572</v>
      </c>
      <c r="G126" s="77"/>
      <c r="H126" s="8">
        <f t="shared" si="5"/>
        <v>-0.36301566250903639</v>
      </c>
    </row>
    <row r="127" spans="1:10" x14ac:dyDescent="0.2">
      <c r="A127" s="3">
        <v>40087</v>
      </c>
      <c r="B127" s="91">
        <f t="shared" ref="B127:B132" si="8">C127/100</f>
        <v>1.4177749111761929E-2</v>
      </c>
      <c r="C127" s="78">
        <v>1.417774911176193</v>
      </c>
      <c r="D127" s="78"/>
      <c r="E127" s="91">
        <f t="shared" si="7"/>
        <v>9.7146960551970796E-3</v>
      </c>
      <c r="F127" s="45">
        <v>0.97146960551970796</v>
      </c>
      <c r="G127" s="77"/>
      <c r="H127" s="8">
        <f t="shared" si="5"/>
        <v>-0.44630530565648507</v>
      </c>
    </row>
    <row r="128" spans="1:10" x14ac:dyDescent="0.2">
      <c r="A128" s="3">
        <v>40118</v>
      </c>
      <c r="B128" s="91">
        <f t="shared" si="8"/>
        <v>1.4655961891961911E-2</v>
      </c>
      <c r="C128" s="78">
        <v>1.4655961891961911</v>
      </c>
      <c r="D128" s="78"/>
      <c r="E128" s="91">
        <f t="shared" si="7"/>
        <v>9.7727179207116686E-3</v>
      </c>
      <c r="F128" s="45">
        <v>0.97727179207116688</v>
      </c>
      <c r="G128" s="77"/>
      <c r="H128" s="8">
        <f t="shared" si="5"/>
        <v>-0.48832439712502418</v>
      </c>
    </row>
    <row r="129" spans="1:10" x14ac:dyDescent="0.2">
      <c r="A129" s="3">
        <v>40148</v>
      </c>
      <c r="B129" s="91">
        <f t="shared" si="8"/>
        <v>1.5107009795654502E-2</v>
      </c>
      <c r="C129" s="78">
        <v>1.5107009795654502</v>
      </c>
      <c r="D129" s="78"/>
      <c r="E129" s="91">
        <f t="shared" si="7"/>
        <v>1.0041266979854569E-2</v>
      </c>
      <c r="F129" s="45">
        <v>1.0041266979854568</v>
      </c>
      <c r="G129" s="77"/>
      <c r="H129" s="8">
        <f t="shared" si="5"/>
        <v>-0.5065742815799934</v>
      </c>
    </row>
    <row r="130" spans="1:10" x14ac:dyDescent="0.2">
      <c r="A130" s="3">
        <v>40179</v>
      </c>
      <c r="B130" s="91">
        <f t="shared" si="8"/>
        <v>1.5450238474373346E-2</v>
      </c>
      <c r="C130" s="78">
        <v>1.5450238474373346</v>
      </c>
      <c r="D130" s="78"/>
      <c r="E130" s="91">
        <f t="shared" si="7"/>
        <v>1.0498233635681049E-2</v>
      </c>
      <c r="F130" s="45">
        <v>1.0498233635681049</v>
      </c>
      <c r="G130" s="77"/>
      <c r="H130" s="8">
        <f t="shared" si="5"/>
        <v>-0.49520048386922966</v>
      </c>
    </row>
    <row r="131" spans="1:10" x14ac:dyDescent="0.2">
      <c r="A131" s="3">
        <v>40210</v>
      </c>
      <c r="B131" s="91">
        <f t="shared" si="8"/>
        <v>1.5660969495109093E-2</v>
      </c>
      <c r="C131" s="78">
        <v>1.5660969495109094</v>
      </c>
      <c r="D131" s="78"/>
      <c r="E131" s="91">
        <f t="shared" si="7"/>
        <v>1.085704404195907E-2</v>
      </c>
      <c r="F131" s="45">
        <v>1.085704404195907</v>
      </c>
      <c r="G131" s="77"/>
      <c r="H131" s="8">
        <f t="shared" si="5"/>
        <v>-0.48039254531500242</v>
      </c>
    </row>
    <row r="132" spans="1:10" x14ac:dyDescent="0.2">
      <c r="A132" s="3">
        <v>40238</v>
      </c>
      <c r="B132" s="91">
        <f t="shared" si="8"/>
        <v>1.5868031828951745E-2</v>
      </c>
      <c r="C132" s="78">
        <v>1.5868031828951745</v>
      </c>
      <c r="D132" s="78"/>
      <c r="E132" s="91">
        <f t="shared" si="7"/>
        <v>1.102274633194418E-2</v>
      </c>
      <c r="F132" s="45">
        <v>1.102274633194418</v>
      </c>
      <c r="G132" s="77"/>
      <c r="H132" s="8">
        <f t="shared" si="5"/>
        <v>-0.48452854970075654</v>
      </c>
      <c r="J132" s="9"/>
    </row>
    <row r="133" spans="1:10" x14ac:dyDescent="0.2">
      <c r="A133" s="3">
        <v>40269</v>
      </c>
      <c r="B133" s="91">
        <f>C133/100</f>
        <v>1.6099138569557758E-2</v>
      </c>
      <c r="C133" s="78">
        <v>1.6099138569557756</v>
      </c>
      <c r="D133" s="78"/>
      <c r="E133" s="91">
        <f t="shared" ref="E133:E143" si="9">F133/100</f>
        <v>1.0957566708453867E-2</v>
      </c>
      <c r="F133" s="45">
        <v>1.0957566708453867</v>
      </c>
      <c r="G133" s="77"/>
      <c r="H133" s="8">
        <f t="shared" si="5"/>
        <v>-0.51415718611038885</v>
      </c>
      <c r="J133" s="9"/>
    </row>
    <row r="134" spans="1:10" x14ac:dyDescent="0.2">
      <c r="A134" s="3">
        <v>40299</v>
      </c>
      <c r="B134" s="91">
        <f t="shared" ref="B134:B155" si="10">C134/100</f>
        <v>1.6223879296126051E-2</v>
      </c>
      <c r="C134" s="78">
        <v>1.6223879296126049</v>
      </c>
      <c r="D134" s="78"/>
      <c r="E134" s="91">
        <f t="shared" si="9"/>
        <v>1.0620468432198129E-2</v>
      </c>
      <c r="F134" s="45">
        <v>1.0620468432198129</v>
      </c>
      <c r="G134" s="77"/>
      <c r="H134" s="8">
        <f t="shared" si="5"/>
        <v>-0.56034108639279201</v>
      </c>
      <c r="J134" s="9"/>
    </row>
    <row r="135" spans="1:10" x14ac:dyDescent="0.2">
      <c r="A135" s="3">
        <v>40330</v>
      </c>
      <c r="B135" s="91">
        <f t="shared" si="10"/>
        <v>1.6015042648262881E-2</v>
      </c>
      <c r="C135" s="78">
        <v>1.6015042648262883</v>
      </c>
      <c r="D135" s="78"/>
      <c r="E135" s="91">
        <f t="shared" si="9"/>
        <v>1.0144583061801094E-2</v>
      </c>
      <c r="F135" s="45">
        <v>1.0144583061801093</v>
      </c>
      <c r="G135" s="77"/>
      <c r="H135" s="8">
        <f t="shared" si="5"/>
        <v>-0.58704595864617892</v>
      </c>
      <c r="J135" s="9"/>
    </row>
    <row r="136" spans="1:10" x14ac:dyDescent="0.2">
      <c r="A136" s="3">
        <v>40360</v>
      </c>
      <c r="B136" s="91">
        <f t="shared" si="10"/>
        <v>1.5636685073054366E-2</v>
      </c>
      <c r="C136" s="78">
        <v>1.5636685073054366</v>
      </c>
      <c r="D136" s="78"/>
      <c r="E136" s="91">
        <f t="shared" si="9"/>
        <v>9.6586111925321336E-3</v>
      </c>
      <c r="F136" s="45">
        <v>0.96586111925321338</v>
      </c>
      <c r="G136" s="77"/>
      <c r="H136" s="8">
        <f t="shared" si="5"/>
        <v>-0.59780738805222322</v>
      </c>
      <c r="J136" s="9"/>
    </row>
    <row r="137" spans="1:10" x14ac:dyDescent="0.2">
      <c r="A137" s="3">
        <v>40391</v>
      </c>
      <c r="B137" s="91">
        <f t="shared" si="10"/>
        <v>1.5498247188442877E-2</v>
      </c>
      <c r="C137" s="78">
        <v>1.5498247188442877</v>
      </c>
      <c r="D137" s="78"/>
      <c r="E137" s="91">
        <f t="shared" si="9"/>
        <v>9.2551768065686664E-3</v>
      </c>
      <c r="F137" s="45">
        <v>0.92551768065686668</v>
      </c>
      <c r="G137" s="77"/>
      <c r="H137" s="8">
        <f t="shared" si="5"/>
        <v>-0.62430703818742106</v>
      </c>
      <c r="J137" s="9"/>
    </row>
    <row r="138" spans="1:10" x14ac:dyDescent="0.2">
      <c r="A138" s="3">
        <v>40422</v>
      </c>
      <c r="B138" s="91">
        <f t="shared" si="10"/>
        <v>1.5834410539039868E-2</v>
      </c>
      <c r="C138" s="78">
        <v>1.5834410539039869</v>
      </c>
      <c r="D138" s="78"/>
      <c r="E138" s="91">
        <f t="shared" si="9"/>
        <v>9.1725258420081168E-3</v>
      </c>
      <c r="F138" s="45">
        <v>0.91725258420081168</v>
      </c>
      <c r="G138" s="77"/>
      <c r="H138" s="8">
        <f t="shared" si="5"/>
        <v>-0.66618846970317525</v>
      </c>
      <c r="J138" s="9"/>
    </row>
    <row r="139" spans="1:10" x14ac:dyDescent="0.2">
      <c r="A139" s="47">
        <v>40452</v>
      </c>
      <c r="B139" s="91">
        <f t="shared" si="10"/>
        <v>1.6583065183567839E-2</v>
      </c>
      <c r="C139" s="78">
        <v>1.6583065183567838</v>
      </c>
      <c r="D139" s="78"/>
      <c r="E139" s="91">
        <f t="shared" si="9"/>
        <v>9.5605439452583693E-3</v>
      </c>
      <c r="F139" s="45">
        <v>0.95605439452583685</v>
      </c>
      <c r="G139" s="77"/>
      <c r="H139" s="8">
        <f>F139-C139</f>
        <v>-0.70225212383094693</v>
      </c>
      <c r="I139"/>
      <c r="J139" s="9"/>
    </row>
    <row r="140" spans="1:10" x14ac:dyDescent="0.2">
      <c r="A140" s="47">
        <v>40483</v>
      </c>
      <c r="B140" s="91">
        <f t="shared" si="10"/>
        <v>1.7545417376089206E-2</v>
      </c>
      <c r="C140" s="78">
        <v>1.7545417376089205</v>
      </c>
      <c r="D140" s="78"/>
      <c r="E140" s="91">
        <f t="shared" si="9"/>
        <v>1.0281622714776674E-2</v>
      </c>
      <c r="F140" s="45">
        <v>1.0281622714776675</v>
      </c>
      <c r="G140" s="77"/>
      <c r="H140" s="8">
        <f t="shared" si="5"/>
        <v>-0.72637946613125304</v>
      </c>
      <c r="I140"/>
      <c r="J140" s="9"/>
    </row>
    <row r="141" spans="1:10" x14ac:dyDescent="0.2">
      <c r="A141" s="47">
        <v>40513</v>
      </c>
      <c r="B141" s="91">
        <f t="shared" si="10"/>
        <v>1.825035004482755E-2</v>
      </c>
      <c r="C141" s="78">
        <v>1.825035004482755</v>
      </c>
      <c r="D141" s="78"/>
      <c r="E141" s="91">
        <f t="shared" si="9"/>
        <v>1.1042521092523032E-2</v>
      </c>
      <c r="F141" s="45">
        <v>1.1042521092523032</v>
      </c>
      <c r="G141" s="77"/>
      <c r="H141" s="8">
        <f t="shared" si="5"/>
        <v>-0.7207828952304518</v>
      </c>
      <c r="I141" s="90"/>
      <c r="J141" s="9"/>
    </row>
    <row r="142" spans="1:10" x14ac:dyDescent="0.2">
      <c r="A142" s="47">
        <v>40544</v>
      </c>
      <c r="B142" s="91">
        <f t="shared" si="10"/>
        <v>1.8378536721011144E-2</v>
      </c>
      <c r="C142" s="78">
        <v>1.8378536721011143</v>
      </c>
      <c r="D142" s="78"/>
      <c r="E142" s="91">
        <f t="shared" si="9"/>
        <v>1.1691841874606821E-2</v>
      </c>
      <c r="F142" s="79">
        <v>1.1691841874606821</v>
      </c>
      <c r="G142" s="77"/>
      <c r="H142" s="8">
        <f t="shared" si="5"/>
        <v>-0.66866948464043219</v>
      </c>
      <c r="I142" s="90"/>
      <c r="J142" s="9"/>
    </row>
    <row r="143" spans="1:10" x14ac:dyDescent="0.2">
      <c r="A143" s="47">
        <v>40575</v>
      </c>
      <c r="B143" s="91">
        <f t="shared" si="10"/>
        <v>1.8126603219905401E-2</v>
      </c>
      <c r="C143" s="78">
        <v>1.8126603219905402</v>
      </c>
      <c r="D143" s="78"/>
      <c r="E143" s="91">
        <f t="shared" si="9"/>
        <v>1.2172314065579551E-2</v>
      </c>
      <c r="F143" s="79">
        <v>1.217231406557955</v>
      </c>
      <c r="G143" s="77"/>
      <c r="H143" s="8">
        <f t="shared" si="5"/>
        <v>-0.59542891543258514</v>
      </c>
      <c r="I143" s="90"/>
      <c r="J143" s="9"/>
    </row>
    <row r="144" spans="1:10" x14ac:dyDescent="0.2">
      <c r="A144" s="47">
        <v>40603</v>
      </c>
      <c r="B144" s="91">
        <f t="shared" si="10"/>
        <v>1.7849118266896037E-2</v>
      </c>
      <c r="C144" s="78">
        <v>1.7849118266896036</v>
      </c>
      <c r="D144" s="78"/>
      <c r="E144" s="91">
        <f>F144/100</f>
        <v>1.2665303043608576E-2</v>
      </c>
      <c r="F144" s="79">
        <v>1.2665303043608576</v>
      </c>
      <c r="G144" s="77"/>
      <c r="H144" s="8">
        <f t="shared" si="5"/>
        <v>-0.51838152232874601</v>
      </c>
      <c r="I144" s="90"/>
      <c r="J144" s="9"/>
    </row>
    <row r="145" spans="1:10" x14ac:dyDescent="0.2">
      <c r="A145" s="47">
        <v>40634</v>
      </c>
      <c r="B145" s="91">
        <f t="shared" si="10"/>
        <v>1.7892478539720556E-2</v>
      </c>
      <c r="C145" s="78">
        <v>1.7892478539720555</v>
      </c>
      <c r="D145" s="78"/>
      <c r="E145" s="91">
        <f t="shared" ref="E145:E158" si="11">F145/100</f>
        <v>1.3335468461225117E-2</v>
      </c>
      <c r="F145" s="79">
        <v>1.3335468461225117</v>
      </c>
      <c r="G145" s="77"/>
      <c r="H145" s="8">
        <f t="shared" si="5"/>
        <v>-0.45570100784954382</v>
      </c>
      <c r="I145" s="90"/>
      <c r="J145" s="9"/>
    </row>
    <row r="146" spans="1:10" x14ac:dyDescent="0.2">
      <c r="A146" s="3">
        <v>40664</v>
      </c>
      <c r="B146" s="91">
        <f t="shared" si="10"/>
        <v>1.8833374297390189E-2</v>
      </c>
      <c r="C146" s="78">
        <v>1.8833374297390189</v>
      </c>
      <c r="D146" s="78"/>
      <c r="E146" s="91">
        <f t="shared" si="11"/>
        <v>1.4281755454016999E-2</v>
      </c>
      <c r="F146" s="79">
        <v>1.4281755454017</v>
      </c>
      <c r="G146" s="77"/>
      <c r="H146" s="8">
        <f t="shared" si="5"/>
        <v>-0.45516188433731886</v>
      </c>
      <c r="I146" s="90"/>
      <c r="J146" s="9"/>
    </row>
    <row r="147" spans="1:10" x14ac:dyDescent="0.2">
      <c r="A147" s="3">
        <v>40695</v>
      </c>
      <c r="B147" s="91">
        <f t="shared" si="10"/>
        <v>2.07482865704109E-2</v>
      </c>
      <c r="C147" s="78">
        <v>2.0748286570410901</v>
      </c>
      <c r="D147" s="78"/>
      <c r="E147" s="91">
        <f t="shared" si="11"/>
        <v>1.5256410343192875E-2</v>
      </c>
      <c r="F147" s="79">
        <v>1.5256410343192874</v>
      </c>
      <c r="G147" s="78"/>
      <c r="H147" s="8">
        <f t="shared" si="5"/>
        <v>-0.54918762272180266</v>
      </c>
      <c r="I147" s="90"/>
      <c r="J147" s="9"/>
    </row>
    <row r="148" spans="1:10" x14ac:dyDescent="0.2">
      <c r="A148" s="47">
        <v>40725</v>
      </c>
      <c r="B148" s="91">
        <f t="shared" si="10"/>
        <v>2.2912968043711485E-2</v>
      </c>
      <c r="C148" s="78">
        <v>2.2912968043711484</v>
      </c>
      <c r="D148" s="78"/>
      <c r="E148" s="91">
        <f t="shared" si="11"/>
        <v>1.5951364267343667E-2</v>
      </c>
      <c r="F148" s="79">
        <v>1.5951364267343666</v>
      </c>
      <c r="G148" s="78"/>
      <c r="H148" s="8">
        <f t="shared" si="5"/>
        <v>-0.69616037763678174</v>
      </c>
      <c r="I148" s="90"/>
      <c r="J148" s="9"/>
    </row>
    <row r="149" spans="1:10" x14ac:dyDescent="0.2">
      <c r="A149" s="47">
        <v>40756</v>
      </c>
      <c r="B149" s="91">
        <f t="shared" si="10"/>
        <v>2.4453625149548613E-2</v>
      </c>
      <c r="C149" s="78">
        <v>2.4453625149548612</v>
      </c>
      <c r="D149" s="78"/>
      <c r="E149" s="91">
        <f t="shared" si="11"/>
        <v>1.6176648370632707E-2</v>
      </c>
      <c r="F149" s="79">
        <v>1.6176648370632707</v>
      </c>
      <c r="G149" s="78"/>
      <c r="H149" s="8">
        <f t="shared" si="5"/>
        <v>-0.82769767789159054</v>
      </c>
      <c r="I149" s="90"/>
      <c r="J149" s="9"/>
    </row>
    <row r="150" spans="1:10" x14ac:dyDescent="0.2">
      <c r="A150" s="3">
        <v>40787</v>
      </c>
      <c r="B150" s="91">
        <f t="shared" si="10"/>
        <v>2.5085737336030575E-2</v>
      </c>
      <c r="C150" s="78">
        <v>2.5085737336030576</v>
      </c>
      <c r="D150" s="78"/>
      <c r="E150" s="91">
        <f t="shared" si="11"/>
        <v>1.5765869306619943E-2</v>
      </c>
      <c r="F150" s="79">
        <v>1.5765869306619942</v>
      </c>
      <c r="G150" s="78"/>
      <c r="H150" s="8">
        <f t="shared" si="5"/>
        <v>-0.9319868029410634</v>
      </c>
      <c r="I150" s="90"/>
      <c r="J150" s="9"/>
    </row>
    <row r="151" spans="1:10" x14ac:dyDescent="0.2">
      <c r="A151" s="47">
        <v>40817</v>
      </c>
      <c r="B151" s="91">
        <f t="shared" si="10"/>
        <v>2.486250643946368E-2</v>
      </c>
      <c r="C151" s="78">
        <v>2.4862506439463679</v>
      </c>
      <c r="D151" s="78"/>
      <c r="E151" s="91">
        <f t="shared" si="11"/>
        <v>1.4788627504761445E-2</v>
      </c>
      <c r="F151" s="79">
        <v>1.4788627504761445</v>
      </c>
      <c r="G151" s="78"/>
      <c r="H151" s="8">
        <f t="shared" si="5"/>
        <v>-1.0073878934702234</v>
      </c>
      <c r="I151" s="90"/>
      <c r="J151" s="9"/>
    </row>
    <row r="152" spans="1:10" x14ac:dyDescent="0.2">
      <c r="A152" s="47">
        <v>40848</v>
      </c>
      <c r="B152" s="91">
        <f t="shared" si="10"/>
        <v>2.4122183980238892E-2</v>
      </c>
      <c r="C152" s="78">
        <v>2.4122183980238892</v>
      </c>
      <c r="D152" s="78"/>
      <c r="E152" s="91">
        <f t="shared" si="11"/>
        <v>1.3846014416791681E-2</v>
      </c>
      <c r="F152" s="79">
        <v>1.3846014416791681</v>
      </c>
      <c r="G152" s="78"/>
      <c r="H152" s="8">
        <f t="shared" si="5"/>
        <v>-1.0276169563447211</v>
      </c>
      <c r="I152" s="90"/>
      <c r="J152" s="9"/>
    </row>
    <row r="153" spans="1:10" x14ac:dyDescent="0.2">
      <c r="A153" s="47">
        <v>40878</v>
      </c>
      <c r="B153" s="91">
        <f t="shared" si="10"/>
        <v>2.3395732756523877E-2</v>
      </c>
      <c r="C153" s="78">
        <v>2.3395732756523877</v>
      </c>
      <c r="D153" s="78"/>
      <c r="E153" s="91">
        <f t="shared" si="11"/>
        <v>1.3397504001852419E-2</v>
      </c>
      <c r="F153" s="79">
        <v>1.3397504001852418</v>
      </c>
      <c r="G153" s="78"/>
      <c r="H153" s="8">
        <f t="shared" si="5"/>
        <v>-0.99982287546714588</v>
      </c>
      <c r="I153" s="90"/>
      <c r="J153" s="9"/>
    </row>
    <row r="154" spans="1:10" x14ac:dyDescent="0.2">
      <c r="A154" s="47">
        <v>40909</v>
      </c>
      <c r="B154" s="91">
        <f t="shared" si="10"/>
        <v>2.2910201133944971E-2</v>
      </c>
      <c r="C154" s="78">
        <v>2.291020113394497</v>
      </c>
      <c r="D154" s="78"/>
      <c r="E154" s="91">
        <f t="shared" si="11"/>
        <v>1.3747812672382469E-2</v>
      </c>
      <c r="F154" s="79">
        <v>1.3747812672382469</v>
      </c>
      <c r="H154" s="8">
        <f t="shared" si="5"/>
        <v>-0.91623884615625006</v>
      </c>
      <c r="I154" s="92"/>
      <c r="J154" s="9"/>
    </row>
    <row r="155" spans="1:10" x14ac:dyDescent="0.2">
      <c r="A155" s="47">
        <v>40940</v>
      </c>
      <c r="B155" s="91">
        <f t="shared" si="10"/>
        <v>2.253868071573506E-2</v>
      </c>
      <c r="C155" s="78">
        <v>2.253868071573506</v>
      </c>
      <c r="D155" s="78"/>
      <c r="E155" s="91">
        <f t="shared" si="11"/>
        <v>1.5130681152863116E-2</v>
      </c>
      <c r="F155" s="79">
        <v>1.5130681152863117</v>
      </c>
      <c r="H155" s="8">
        <f t="shared" si="5"/>
        <v>-0.74079995628719431</v>
      </c>
      <c r="J155" s="9"/>
    </row>
    <row r="156" spans="1:10" x14ac:dyDescent="0.2">
      <c r="A156" s="3">
        <v>40969</v>
      </c>
      <c r="B156" s="91">
        <f>C156/100</f>
        <v>2.2133683503769569E-2</v>
      </c>
      <c r="C156" s="78">
        <v>2.2133683503769568</v>
      </c>
      <c r="D156" s="79"/>
      <c r="E156" s="91">
        <f t="shared" si="11"/>
        <v>1.7424510245768868E-2</v>
      </c>
      <c r="F156" s="79">
        <v>1.7424510245768869</v>
      </c>
      <c r="H156" s="8">
        <f>F156-C156</f>
        <v>-0.47091732580006984</v>
      </c>
      <c r="J156" s="9"/>
    </row>
    <row r="157" spans="1:10" x14ac:dyDescent="0.2">
      <c r="A157" s="47">
        <v>41000</v>
      </c>
      <c r="B157" s="91">
        <f>C157/100</f>
        <v>2.1650757570510219E-2</v>
      </c>
      <c r="C157" s="78">
        <v>2.1650757570510217</v>
      </c>
      <c r="D157" s="79"/>
      <c r="E157" s="91">
        <f t="shared" si="11"/>
        <v>2.0072454783107898E-2</v>
      </c>
      <c r="F157" s="79">
        <v>2.0072454783107898</v>
      </c>
      <c r="H157" s="8">
        <f t="shared" ref="H157:H204" si="12">F157-C157</f>
        <v>-0.15783027874023192</v>
      </c>
      <c r="J157" s="9"/>
    </row>
    <row r="158" spans="1:10" x14ac:dyDescent="0.2">
      <c r="A158" s="47">
        <v>41030</v>
      </c>
      <c r="B158" s="91">
        <f>C158/100</f>
        <v>2.0891728336318832E-2</v>
      </c>
      <c r="C158" s="78">
        <v>2.0891728336318831</v>
      </c>
      <c r="E158" s="91">
        <f t="shared" si="11"/>
        <v>2.2498285435514704E-2</v>
      </c>
      <c r="F158" s="79">
        <v>2.2498285435514704</v>
      </c>
      <c r="H158" s="8">
        <f t="shared" si="12"/>
        <v>0.16065570991958733</v>
      </c>
      <c r="J158" s="9"/>
    </row>
    <row r="159" spans="1:10" x14ac:dyDescent="0.2">
      <c r="A159" s="47">
        <v>41061</v>
      </c>
      <c r="B159" s="91">
        <f>C159/100</f>
        <v>1.9910247881431812E-2</v>
      </c>
      <c r="C159" s="78">
        <v>1.9910247881431811</v>
      </c>
      <c r="E159" s="91">
        <f>F159/100</f>
        <v>2.3943466156462659E-2</v>
      </c>
      <c r="F159" s="79">
        <v>2.3943466156462661</v>
      </c>
      <c r="H159" s="8">
        <f t="shared" si="12"/>
        <v>0.40332182750308498</v>
      </c>
      <c r="J159" s="9"/>
    </row>
    <row r="160" spans="1:10" x14ac:dyDescent="0.2">
      <c r="A160" s="47">
        <v>41091</v>
      </c>
      <c r="B160" s="91">
        <f t="shared" ref="B160:B204" si="13">C160/100</f>
        <v>1.9011415265173998E-2</v>
      </c>
      <c r="C160" s="78">
        <v>1.9011415265173999</v>
      </c>
      <c r="E160" s="91">
        <f t="shared" ref="E160:E204" si="14">F160/100</f>
        <v>2.3783263308884223E-2</v>
      </c>
      <c r="F160" s="79">
        <v>2.3783263308884224</v>
      </c>
      <c r="H160" s="8">
        <f t="shared" si="12"/>
        <v>0.47718480437102251</v>
      </c>
      <c r="J160" s="9"/>
    </row>
    <row r="161" spans="1:10" x14ac:dyDescent="0.2">
      <c r="A161" s="47">
        <v>41122</v>
      </c>
      <c r="B161" s="91">
        <f t="shared" si="13"/>
        <v>1.8734319007297374E-2</v>
      </c>
      <c r="C161" s="79">
        <v>1.8734319007297373</v>
      </c>
      <c r="E161" s="91">
        <f t="shared" si="14"/>
        <v>2.2761349872151365E-2</v>
      </c>
      <c r="F161" s="79">
        <v>2.2761349872151366</v>
      </c>
      <c r="H161" s="8">
        <f t="shared" si="12"/>
        <v>0.40270308648539932</v>
      </c>
      <c r="J161" s="9"/>
    </row>
    <row r="162" spans="1:10" x14ac:dyDescent="0.2">
      <c r="A162" s="47">
        <v>41153</v>
      </c>
      <c r="B162" s="91">
        <f t="shared" si="13"/>
        <v>1.9496374971019616E-2</v>
      </c>
      <c r="C162" s="79">
        <v>1.9496374971019617</v>
      </c>
      <c r="E162" s="91">
        <f t="shared" si="14"/>
        <v>2.1903410308012097E-2</v>
      </c>
      <c r="F162" s="79">
        <v>2.1903410308012097</v>
      </c>
      <c r="H162" s="8">
        <f t="shared" si="12"/>
        <v>0.24070353369924802</v>
      </c>
      <c r="J162" s="9"/>
    </row>
    <row r="163" spans="1:10" x14ac:dyDescent="0.2">
      <c r="A163" s="47">
        <v>41183</v>
      </c>
      <c r="B163" s="91">
        <f t="shared" si="13"/>
        <v>2.1234812074969498E-2</v>
      </c>
      <c r="C163" s="79">
        <v>2.1234812074969498</v>
      </c>
      <c r="E163" s="91">
        <f t="shared" si="14"/>
        <v>2.2031941718086232E-2</v>
      </c>
      <c r="F163" s="79">
        <v>2.2031941718086232</v>
      </c>
      <c r="H163" s="8">
        <f t="shared" si="12"/>
        <v>7.9712964311673407E-2</v>
      </c>
      <c r="J163" s="9"/>
    </row>
    <row r="164" spans="1:10" x14ac:dyDescent="0.2">
      <c r="A164" s="47">
        <v>41214</v>
      </c>
      <c r="B164" s="91">
        <f t="shared" si="13"/>
        <v>2.3674112337486591E-2</v>
      </c>
      <c r="C164" s="79">
        <v>2.3674112337486592</v>
      </c>
      <c r="E164" s="91">
        <f t="shared" si="14"/>
        <v>2.3303029640466731E-2</v>
      </c>
      <c r="F164" s="79">
        <v>2.3303029640466733</v>
      </c>
      <c r="H164" s="8">
        <f t="shared" si="12"/>
        <v>-3.7108269701985996E-2</v>
      </c>
      <c r="J164" s="9"/>
    </row>
    <row r="165" spans="1:10" x14ac:dyDescent="0.2">
      <c r="A165" s="47">
        <v>41244</v>
      </c>
      <c r="B165" s="91">
        <f t="shared" si="13"/>
        <v>2.6237513702279509E-2</v>
      </c>
      <c r="C165" s="79">
        <v>2.6237513702279509</v>
      </c>
      <c r="E165" s="91">
        <f t="shared" si="14"/>
        <v>2.5667004908886636E-2</v>
      </c>
      <c r="F165" s="79">
        <v>2.5667004908886635</v>
      </c>
      <c r="H165" s="8">
        <f t="shared" si="12"/>
        <v>-5.705087933928743E-2</v>
      </c>
      <c r="J165" s="9"/>
    </row>
    <row r="166" spans="1:10" x14ac:dyDescent="0.2">
      <c r="A166" s="47">
        <v>41275</v>
      </c>
      <c r="B166" s="91">
        <f t="shared" si="13"/>
        <v>2.8422809684549341E-2</v>
      </c>
      <c r="C166" s="79">
        <v>2.8422809684549342</v>
      </c>
      <c r="E166" s="91">
        <f t="shared" si="14"/>
        <v>2.8815184383828497E-2</v>
      </c>
      <c r="F166" s="79">
        <v>2.8815184383828498</v>
      </c>
      <c r="H166" s="8">
        <f t="shared" si="12"/>
        <v>3.9237469927915658E-2</v>
      </c>
      <c r="J166" s="9"/>
    </row>
    <row r="167" spans="1:10" x14ac:dyDescent="0.2">
      <c r="A167" s="47">
        <v>41306</v>
      </c>
      <c r="B167" s="91">
        <f t="shared" si="13"/>
        <v>2.97991320800313E-2</v>
      </c>
      <c r="C167" s="79">
        <v>2.9799132080031301</v>
      </c>
      <c r="E167" s="91">
        <f t="shared" si="14"/>
        <v>3.1899184775794731E-2</v>
      </c>
      <c r="F167" s="79">
        <v>3.1899184775794733</v>
      </c>
      <c r="H167" s="8">
        <f t="shared" si="12"/>
        <v>0.21000526957634325</v>
      </c>
      <c r="J167" s="9"/>
    </row>
    <row r="168" spans="1:10" x14ac:dyDescent="0.2">
      <c r="A168" s="47">
        <v>41334</v>
      </c>
      <c r="B168" s="91">
        <f t="shared" si="13"/>
        <v>3.0479547213611079E-2</v>
      </c>
      <c r="C168" s="79">
        <v>3.047954721361108</v>
      </c>
      <c r="E168" s="91">
        <f t="shared" si="14"/>
        <v>3.4350413031870114E-2</v>
      </c>
      <c r="F168" s="79">
        <v>3.4350413031870111</v>
      </c>
      <c r="H168" s="8">
        <f t="shared" si="12"/>
        <v>0.38708658182590305</v>
      </c>
      <c r="J168" s="9"/>
    </row>
    <row r="169" spans="1:10" x14ac:dyDescent="0.2">
      <c r="A169" s="47">
        <v>41365</v>
      </c>
      <c r="B169" s="91">
        <f t="shared" si="13"/>
        <v>3.0859573579237177E-2</v>
      </c>
      <c r="C169" s="79">
        <v>3.0859573579237178</v>
      </c>
      <c r="E169" s="91">
        <f t="shared" si="14"/>
        <v>3.581623724226931E-2</v>
      </c>
      <c r="F169" s="79">
        <v>3.5816237242269309</v>
      </c>
      <c r="H169" s="8">
        <f t="shared" si="12"/>
        <v>0.49566636630321304</v>
      </c>
      <c r="J169" s="9"/>
    </row>
    <row r="170" spans="1:10" x14ac:dyDescent="0.2">
      <c r="A170" s="47">
        <v>41395</v>
      </c>
      <c r="B170" s="91">
        <f t="shared" si="13"/>
        <v>3.115513927763108E-2</v>
      </c>
      <c r="C170" s="79">
        <v>3.1155139277631081</v>
      </c>
      <c r="E170" s="91">
        <f t="shared" si="14"/>
        <v>3.6198149232139799E-2</v>
      </c>
      <c r="F170" s="79">
        <v>3.6198149232139802</v>
      </c>
      <c r="H170" s="8">
        <f t="shared" si="12"/>
        <v>0.50430099545087215</v>
      </c>
      <c r="J170" s="9"/>
    </row>
    <row r="171" spans="1:10" x14ac:dyDescent="0.2">
      <c r="A171" s="47">
        <v>41426</v>
      </c>
      <c r="B171" s="91">
        <f t="shared" si="13"/>
        <v>3.1442450915780691E-2</v>
      </c>
      <c r="C171" s="79">
        <v>3.1442450915780693</v>
      </c>
      <c r="E171" s="91">
        <f t="shared" si="14"/>
        <v>3.5523280585830971E-2</v>
      </c>
      <c r="F171" s="79">
        <v>3.5523280585830972</v>
      </c>
      <c r="H171" s="8">
        <f t="shared" si="12"/>
        <v>0.40808296700502789</v>
      </c>
      <c r="J171" s="9"/>
    </row>
    <row r="172" spans="1:10" x14ac:dyDescent="0.2">
      <c r="A172" s="47">
        <v>41456</v>
      </c>
      <c r="B172" s="91">
        <f t="shared" si="13"/>
        <v>3.1573095325088806E-2</v>
      </c>
      <c r="C172" s="79">
        <v>3.1573095325088802</v>
      </c>
      <c r="E172" s="91">
        <f t="shared" si="14"/>
        <v>3.3969210424797079E-2</v>
      </c>
      <c r="F172" s="79">
        <v>3.3969210424797076</v>
      </c>
      <c r="H172" s="8">
        <f t="shared" si="12"/>
        <v>0.23961150997082736</v>
      </c>
      <c r="J172" s="9"/>
    </row>
    <row r="173" spans="1:10" x14ac:dyDescent="0.2">
      <c r="A173" s="47">
        <v>41487</v>
      </c>
      <c r="B173" s="91">
        <f t="shared" si="13"/>
        <v>3.1446969744543377E-2</v>
      </c>
      <c r="C173" s="79">
        <v>3.1446969744543374</v>
      </c>
      <c r="E173" s="91">
        <f t="shared" si="14"/>
        <v>3.179387249486456E-2</v>
      </c>
      <c r="F173" s="79">
        <v>3.1793872494864561</v>
      </c>
      <c r="H173" s="8">
        <f t="shared" si="12"/>
        <v>3.4690275032118745E-2</v>
      </c>
      <c r="J173" s="9"/>
    </row>
    <row r="174" spans="1:10" x14ac:dyDescent="0.2">
      <c r="A174" s="47">
        <v>41518</v>
      </c>
      <c r="B174" s="91">
        <f t="shared" si="13"/>
        <v>3.1052658648088104E-2</v>
      </c>
      <c r="C174" s="79">
        <v>3.1052658648088105</v>
      </c>
      <c r="E174" s="91">
        <f t="shared" si="14"/>
        <v>2.9382822527749243E-2</v>
      </c>
      <c r="F174" s="79">
        <v>2.9382822527749242</v>
      </c>
      <c r="H174" s="8">
        <f t="shared" si="12"/>
        <v>-0.16698361203388634</v>
      </c>
      <c r="J174" s="9"/>
    </row>
    <row r="175" spans="1:10" x14ac:dyDescent="0.2">
      <c r="A175" s="47">
        <v>41548</v>
      </c>
      <c r="B175" s="91">
        <f t="shared" si="13"/>
        <v>3.0585650645952159E-2</v>
      </c>
      <c r="C175" s="79">
        <v>3.058565064595216</v>
      </c>
      <c r="E175" s="91">
        <f t="shared" si="14"/>
        <v>2.7477911561491472E-2</v>
      </c>
      <c r="F175" s="79">
        <v>2.7477911561491473</v>
      </c>
      <c r="H175" s="8">
        <f t="shared" si="12"/>
        <v>-0.31077390844606878</v>
      </c>
      <c r="J175" s="9"/>
    </row>
    <row r="176" spans="1:10" x14ac:dyDescent="0.2">
      <c r="A176" s="47">
        <v>41579</v>
      </c>
      <c r="B176" s="91">
        <f t="shared" si="13"/>
        <v>3.0019505007727671E-2</v>
      </c>
      <c r="C176" s="79">
        <v>3.0019505007727671</v>
      </c>
      <c r="E176" s="91">
        <f t="shared" si="14"/>
        <v>2.6230915781532919E-2</v>
      </c>
      <c r="F176" s="79">
        <v>2.623091578153292</v>
      </c>
      <c r="H176" s="8">
        <f t="shared" si="12"/>
        <v>-0.37885892261947518</v>
      </c>
      <c r="J176" s="9"/>
    </row>
    <row r="177" spans="1:10" x14ac:dyDescent="0.2">
      <c r="A177" s="47">
        <v>41609</v>
      </c>
      <c r="B177" s="91">
        <f t="shared" si="13"/>
        <v>2.9262761646793249E-2</v>
      </c>
      <c r="C177" s="79">
        <v>2.9262761646793249</v>
      </c>
      <c r="E177" s="91">
        <f t="shared" si="14"/>
        <v>2.5524390441051929E-2</v>
      </c>
      <c r="F177" s="79">
        <v>2.552439044105193</v>
      </c>
      <c r="H177" s="8">
        <f t="shared" si="12"/>
        <v>-0.37383712057413199</v>
      </c>
      <c r="J177" s="9"/>
    </row>
    <row r="178" spans="1:10" x14ac:dyDescent="0.2">
      <c r="A178" s="47">
        <v>41640</v>
      </c>
      <c r="B178" s="91">
        <f t="shared" si="13"/>
        <v>2.8364695021524274E-2</v>
      </c>
      <c r="C178" s="79">
        <v>2.8364695021524273</v>
      </c>
      <c r="E178" s="91">
        <f t="shared" si="14"/>
        <v>2.5083101070939334E-2</v>
      </c>
      <c r="F178" s="79">
        <v>2.5083101070939335</v>
      </c>
      <c r="H178" s="8">
        <f t="shared" si="12"/>
        <v>-0.32815939505849379</v>
      </c>
      <c r="J178" s="9"/>
    </row>
    <row r="179" spans="1:10" x14ac:dyDescent="0.2">
      <c r="A179" s="47">
        <v>41671</v>
      </c>
      <c r="B179" s="91">
        <f t="shared" si="13"/>
        <v>2.7581233931551156E-2</v>
      </c>
      <c r="C179" s="79">
        <v>2.7581233931551155</v>
      </c>
      <c r="E179" s="91">
        <f t="shared" si="14"/>
        <v>2.4801908600144387E-2</v>
      </c>
      <c r="F179" s="79">
        <v>2.4801908600144387</v>
      </c>
      <c r="H179" s="8">
        <f t="shared" si="12"/>
        <v>-0.27793253314067679</v>
      </c>
      <c r="J179" s="9"/>
    </row>
    <row r="180" spans="1:10" x14ac:dyDescent="0.2">
      <c r="A180" s="47">
        <v>41699</v>
      </c>
      <c r="B180" s="91">
        <f t="shared" si="13"/>
        <v>2.7193549062707708E-2</v>
      </c>
      <c r="C180" s="79">
        <v>2.7193549062707709</v>
      </c>
      <c r="E180" s="91">
        <f t="shared" si="14"/>
        <v>2.472654928201155E-2</v>
      </c>
      <c r="F180" s="79">
        <v>2.472654928201155</v>
      </c>
      <c r="H180" s="8">
        <f t="shared" si="12"/>
        <v>-0.24669997806961597</v>
      </c>
      <c r="J180" s="9"/>
    </row>
    <row r="181" spans="1:10" x14ac:dyDescent="0.2">
      <c r="A181" s="47">
        <v>41730</v>
      </c>
      <c r="B181" s="91">
        <f t="shared" si="13"/>
        <v>2.7506742829695896E-2</v>
      </c>
      <c r="C181" s="79">
        <v>2.7506742829695896</v>
      </c>
      <c r="E181" s="91">
        <f t="shared" si="14"/>
        <v>2.4904018082789466E-2</v>
      </c>
      <c r="F181" s="79">
        <v>2.4904018082789467</v>
      </c>
      <c r="H181" s="8">
        <f t="shared" si="12"/>
        <v>-0.26027247469064285</v>
      </c>
      <c r="J181" s="9"/>
    </row>
    <row r="182" spans="1:10" x14ac:dyDescent="0.2">
      <c r="A182" s="47">
        <v>41760</v>
      </c>
      <c r="B182" s="91">
        <f t="shared" si="13"/>
        <v>2.8661029640052901E-2</v>
      </c>
      <c r="C182" s="79">
        <v>2.86610296400529</v>
      </c>
      <c r="E182" s="91">
        <f t="shared" si="14"/>
        <v>2.5081556858750683E-2</v>
      </c>
      <c r="F182" s="79">
        <v>2.5081556858750682</v>
      </c>
      <c r="H182" s="8">
        <f t="shared" si="12"/>
        <v>-0.35794727813022176</v>
      </c>
      <c r="J182" s="9"/>
    </row>
    <row r="183" spans="1:10" x14ac:dyDescent="0.2">
      <c r="A183" s="47">
        <v>41791</v>
      </c>
      <c r="B183" s="91">
        <f t="shared" si="13"/>
        <v>3.020995533444152E-2</v>
      </c>
      <c r="C183" s="79">
        <v>3.0209955334441521</v>
      </c>
      <c r="E183" s="91">
        <f t="shared" si="14"/>
        <v>2.504199332727524E-2</v>
      </c>
      <c r="F183" s="79">
        <v>2.504199332727524</v>
      </c>
      <c r="H183" s="8">
        <f t="shared" si="12"/>
        <v>-0.51679620071662802</v>
      </c>
      <c r="J183" s="9"/>
    </row>
    <row r="184" spans="1:10" x14ac:dyDescent="0.2">
      <c r="A184" s="47">
        <v>41821</v>
      </c>
      <c r="B184" s="91">
        <f t="shared" si="13"/>
        <v>3.1555705517211569E-2</v>
      </c>
      <c r="C184" s="79">
        <v>3.1555705517211567</v>
      </c>
      <c r="E184" s="91">
        <f t="shared" si="14"/>
        <v>2.450272973442217E-2</v>
      </c>
      <c r="F184" s="79">
        <v>2.4502729734422171</v>
      </c>
      <c r="H184" s="8">
        <f t="shared" si="12"/>
        <v>-0.70529757827893969</v>
      </c>
      <c r="J184" s="9"/>
    </row>
    <row r="185" spans="1:10" x14ac:dyDescent="0.2">
      <c r="A185" s="47">
        <v>41852</v>
      </c>
      <c r="B185" s="91">
        <f t="shared" si="13"/>
        <v>3.2260253509487739E-2</v>
      </c>
      <c r="C185" s="79">
        <v>3.226025350948774</v>
      </c>
      <c r="E185" s="91">
        <f t="shared" si="14"/>
        <v>2.3399627807939319E-2</v>
      </c>
      <c r="F185" s="79">
        <v>2.3399627807939321</v>
      </c>
      <c r="H185" s="8">
        <f t="shared" si="12"/>
        <v>-0.88606257015484191</v>
      </c>
      <c r="J185" s="9"/>
    </row>
    <row r="186" spans="1:10" x14ac:dyDescent="0.2">
      <c r="A186" s="47">
        <v>41883</v>
      </c>
      <c r="B186" s="91">
        <f t="shared" si="13"/>
        <v>3.2152865080910552E-2</v>
      </c>
      <c r="C186" s="79">
        <v>3.2152865080910549</v>
      </c>
      <c r="E186" s="91">
        <f t="shared" si="14"/>
        <v>2.2162934079780993E-2</v>
      </c>
      <c r="F186" s="79">
        <v>2.2162934079780992</v>
      </c>
      <c r="H186" s="8">
        <f t="shared" si="12"/>
        <v>-0.99899310011295572</v>
      </c>
      <c r="J186" s="9"/>
    </row>
    <row r="187" spans="1:10" x14ac:dyDescent="0.2">
      <c r="A187" s="47">
        <v>41913</v>
      </c>
      <c r="B187" s="91">
        <f t="shared" si="13"/>
        <v>3.1590106501120555E-2</v>
      </c>
      <c r="C187" s="79">
        <v>3.1590106501120556</v>
      </c>
      <c r="E187" s="91">
        <f t="shared" si="14"/>
        <v>2.1204589444789777E-2</v>
      </c>
      <c r="F187" s="79">
        <v>2.1204589444789779</v>
      </c>
      <c r="H187" s="8">
        <f t="shared" si="12"/>
        <v>-1.0385517056330777</v>
      </c>
      <c r="J187" s="9"/>
    </row>
    <row r="188" spans="1:10" x14ac:dyDescent="0.2">
      <c r="A188" s="47">
        <v>41944</v>
      </c>
      <c r="B188" s="91">
        <f t="shared" si="13"/>
        <v>3.0897026976324724E-2</v>
      </c>
      <c r="C188" s="79">
        <v>3.0897026976324722</v>
      </c>
      <c r="E188" s="91">
        <f t="shared" si="14"/>
        <v>2.0700281186549381E-2</v>
      </c>
      <c r="F188" s="79">
        <v>2.0700281186549381</v>
      </c>
      <c r="H188" s="8">
        <f t="shared" si="12"/>
        <v>-1.0196745789775341</v>
      </c>
      <c r="J188" s="9"/>
    </row>
    <row r="189" spans="1:10" x14ac:dyDescent="0.2">
      <c r="A189" s="47">
        <v>41974</v>
      </c>
      <c r="B189" s="91">
        <f t="shared" si="13"/>
        <v>3.0248683967578013E-2</v>
      </c>
      <c r="C189" s="79">
        <v>3.0248683967578014</v>
      </c>
      <c r="E189" s="91">
        <f t="shared" si="14"/>
        <v>2.0817578541717577E-2</v>
      </c>
      <c r="F189" s="79">
        <v>2.0817578541717578</v>
      </c>
      <c r="H189" s="8">
        <f t="shared" si="12"/>
        <v>-0.94311054258604354</v>
      </c>
      <c r="J189" s="9"/>
    </row>
    <row r="190" spans="1:10" x14ac:dyDescent="0.2">
      <c r="A190" s="47">
        <v>42005</v>
      </c>
      <c r="B190" s="91">
        <f t="shared" si="13"/>
        <v>2.9722279859566169E-2</v>
      </c>
      <c r="C190" s="79">
        <v>2.972227985956617</v>
      </c>
      <c r="E190" s="91">
        <f t="shared" si="14"/>
        <v>2.1511105353746087E-2</v>
      </c>
      <c r="F190" s="79">
        <v>2.1511105353746087</v>
      </c>
      <c r="H190" s="8">
        <f t="shared" si="12"/>
        <v>-0.82111745058200825</v>
      </c>
      <c r="J190" s="9"/>
    </row>
    <row r="191" spans="1:10" x14ac:dyDescent="0.2">
      <c r="A191" s="47">
        <v>42036</v>
      </c>
      <c r="B191" s="91">
        <f t="shared" si="13"/>
        <v>2.9291482388160449E-2</v>
      </c>
      <c r="C191" s="79">
        <v>2.9291482388160448</v>
      </c>
      <c r="E191" s="91">
        <f t="shared" si="14"/>
        <v>2.2495408088506821E-2</v>
      </c>
      <c r="F191" s="79">
        <v>2.2495408088506821</v>
      </c>
      <c r="H191" s="8">
        <f t="shared" si="12"/>
        <v>-0.67960742996536272</v>
      </c>
      <c r="J191" s="9"/>
    </row>
    <row r="192" spans="1:10" x14ac:dyDescent="0.2">
      <c r="A192" s="47">
        <v>42064</v>
      </c>
      <c r="B192" s="91">
        <f t="shared" si="13"/>
        <v>2.8927866062816002E-2</v>
      </c>
      <c r="C192" s="79">
        <v>2.8927866062816001</v>
      </c>
      <c r="E192" s="91">
        <f t="shared" si="14"/>
        <v>2.3427802902931675E-2</v>
      </c>
      <c r="F192" s="79">
        <v>2.3427802902931676</v>
      </c>
      <c r="H192" s="8">
        <f t="shared" si="12"/>
        <v>-0.55000631598843253</v>
      </c>
      <c r="J192" s="9"/>
    </row>
    <row r="193" spans="1:10" x14ac:dyDescent="0.2">
      <c r="A193" s="47">
        <v>42095</v>
      </c>
      <c r="B193" s="91">
        <f t="shared" si="13"/>
        <v>2.8745036851335209E-2</v>
      </c>
      <c r="C193" s="79">
        <v>2.8745036851335208</v>
      </c>
      <c r="E193" s="91">
        <f t="shared" si="14"/>
        <v>2.4045969017827712E-2</v>
      </c>
      <c r="F193" s="79">
        <v>2.4045969017827713</v>
      </c>
      <c r="H193" s="8">
        <f t="shared" si="12"/>
        <v>-0.46990678335074954</v>
      </c>
      <c r="J193" s="9"/>
    </row>
    <row r="194" spans="1:10" x14ac:dyDescent="0.2">
      <c r="A194" s="47">
        <v>42125</v>
      </c>
      <c r="B194" s="91">
        <f t="shared" si="13"/>
        <v>2.8736524411060779E-2</v>
      </c>
      <c r="C194" s="79">
        <v>2.8736524411060778</v>
      </c>
      <c r="E194" s="91">
        <f t="shared" si="14"/>
        <v>2.4224239313107923E-2</v>
      </c>
      <c r="F194" s="79">
        <v>2.4224239313107923</v>
      </c>
      <c r="H194" s="8">
        <f t="shared" si="12"/>
        <v>-0.4512285097952855</v>
      </c>
      <c r="J194" s="9"/>
    </row>
    <row r="195" spans="1:10" x14ac:dyDescent="0.2">
      <c r="A195" s="47">
        <v>42156</v>
      </c>
      <c r="B195" s="91">
        <f t="shared" si="13"/>
        <v>2.8912425593583722E-2</v>
      </c>
      <c r="C195" s="79">
        <v>2.8912425593583722</v>
      </c>
      <c r="E195" s="91">
        <f t="shared" si="14"/>
        <v>2.4103797440483604E-2</v>
      </c>
      <c r="F195" s="79">
        <v>2.4103797440483605</v>
      </c>
      <c r="H195" s="8">
        <f t="shared" si="12"/>
        <v>-0.48086281531001163</v>
      </c>
      <c r="J195" s="9"/>
    </row>
    <row r="196" spans="1:10" x14ac:dyDescent="0.2">
      <c r="A196" s="47">
        <v>42186</v>
      </c>
      <c r="B196" s="91">
        <f t="shared" si="13"/>
        <v>2.9206314732830464E-2</v>
      </c>
      <c r="C196" s="79">
        <v>2.9206314732830463</v>
      </c>
      <c r="E196" s="91">
        <f t="shared" si="14"/>
        <v>2.3670857887125564E-2</v>
      </c>
      <c r="F196" s="79">
        <v>2.3670857887125565</v>
      </c>
      <c r="H196" s="8">
        <f t="shared" si="12"/>
        <v>-0.5535456845704898</v>
      </c>
    </row>
    <row r="197" spans="1:10" x14ac:dyDescent="0.2">
      <c r="A197" s="47">
        <v>42217</v>
      </c>
      <c r="B197" s="91">
        <f t="shared" si="13"/>
        <v>2.967906709838522E-2</v>
      </c>
      <c r="C197" s="79">
        <v>2.9679067098385219</v>
      </c>
      <c r="E197" s="91">
        <f t="shared" si="14"/>
        <v>2.3241310195209853E-2</v>
      </c>
      <c r="F197" s="79">
        <v>2.3241310195209852</v>
      </c>
      <c r="H197" s="8">
        <f t="shared" si="12"/>
        <v>-0.64377569031753668</v>
      </c>
    </row>
    <row r="198" spans="1:10" x14ac:dyDescent="0.2">
      <c r="A198" s="47">
        <v>42248</v>
      </c>
      <c r="B198" s="91">
        <f t="shared" si="13"/>
        <v>3.046703791367129E-2</v>
      </c>
      <c r="C198" s="79">
        <v>3.0467037913671291</v>
      </c>
      <c r="E198" s="91">
        <f t="shared" si="14"/>
        <v>2.2844572810945721E-2</v>
      </c>
      <c r="F198" s="79">
        <v>2.2844572810945722</v>
      </c>
      <c r="H198" s="8">
        <f t="shared" si="12"/>
        <v>-0.76224651027255685</v>
      </c>
    </row>
    <row r="199" spans="1:10" x14ac:dyDescent="0.2">
      <c r="A199" s="47">
        <v>42278</v>
      </c>
      <c r="B199" s="91">
        <f t="shared" si="13"/>
        <v>3.1313942709271902E-2</v>
      </c>
      <c r="C199" s="79">
        <v>3.1313942709271902</v>
      </c>
      <c r="E199" s="91">
        <f t="shared" si="14"/>
        <v>2.2945018851314412E-2</v>
      </c>
      <c r="F199" s="79">
        <v>2.2945018851314414</v>
      </c>
      <c r="H199" s="8">
        <f t="shared" si="12"/>
        <v>-0.83689238579574887</v>
      </c>
    </row>
    <row r="200" spans="1:10" x14ac:dyDescent="0.2">
      <c r="A200" s="47">
        <v>42309</v>
      </c>
      <c r="B200" s="91">
        <f t="shared" si="13"/>
        <v>3.1857182728940128E-2</v>
      </c>
      <c r="C200" s="79">
        <v>3.1857182728940128</v>
      </c>
      <c r="E200" s="91">
        <f t="shared" si="14"/>
        <v>2.3656488005227284E-2</v>
      </c>
      <c r="F200" s="79">
        <v>2.3656488005227283</v>
      </c>
      <c r="H200" s="8">
        <f t="shared" si="12"/>
        <v>-0.82006947237128447</v>
      </c>
    </row>
    <row r="201" spans="1:10" x14ac:dyDescent="0.2">
      <c r="A201" s="47">
        <v>42339</v>
      </c>
      <c r="B201" s="91">
        <f t="shared" si="13"/>
        <v>3.1847946445410308E-2</v>
      </c>
      <c r="C201" s="79">
        <v>3.1847946445410305</v>
      </c>
      <c r="E201" s="91">
        <f t="shared" si="14"/>
        <v>2.4840614138123825E-2</v>
      </c>
      <c r="F201" s="79">
        <v>2.4840614138123827</v>
      </c>
      <c r="H201" s="8">
        <f t="shared" si="12"/>
        <v>-0.70073323072864779</v>
      </c>
    </row>
    <row r="202" spans="1:10" x14ac:dyDescent="0.2">
      <c r="A202" s="47">
        <v>42370</v>
      </c>
      <c r="B202" s="91">
        <f t="shared" si="13"/>
        <v>3.1297731471255877E-2</v>
      </c>
      <c r="C202" s="79">
        <v>3.1297731471255874</v>
      </c>
      <c r="E202" s="91">
        <f t="shared" si="14"/>
        <v>2.6305455316513609E-2</v>
      </c>
      <c r="F202" s="79">
        <v>2.6305455316513608</v>
      </c>
      <c r="H202" s="8">
        <f t="shared" si="12"/>
        <v>-0.49922761547422656</v>
      </c>
    </row>
    <row r="203" spans="1:10" x14ac:dyDescent="0.2">
      <c r="A203" s="47">
        <v>42401</v>
      </c>
      <c r="B203" s="91">
        <f t="shared" si="13"/>
        <v>3.0419837375853805E-2</v>
      </c>
      <c r="C203" s="79">
        <v>3.0419837375853804</v>
      </c>
      <c r="E203" s="91">
        <f t="shared" si="14"/>
        <v>2.7913082479641971E-2</v>
      </c>
      <c r="F203" s="79">
        <v>2.7913082479641971</v>
      </c>
      <c r="H203" s="8">
        <f t="shared" si="12"/>
        <v>-0.25067548962118336</v>
      </c>
    </row>
    <row r="204" spans="1:10" x14ac:dyDescent="0.2">
      <c r="A204" s="47">
        <v>42430</v>
      </c>
      <c r="B204" s="91">
        <f t="shared" si="13"/>
        <v>2.9380056044085091E-2</v>
      </c>
      <c r="C204" s="79">
        <v>2.938005604408509</v>
      </c>
      <c r="E204" s="91">
        <f t="shared" si="14"/>
        <v>2.9427428623148132E-2</v>
      </c>
      <c r="F204" s="79">
        <v>2.9427428623148133</v>
      </c>
      <c r="H204" s="8">
        <f t="shared" si="12"/>
        <v>4.7372579063043041E-3</v>
      </c>
    </row>
  </sheetData>
  <mergeCells count="2">
    <mergeCell ref="E4:F4"/>
    <mergeCell ref="B4:C4"/>
  </mergeCells>
  <phoneticPr fontId="5" type="noConversion"/>
  <hyperlinks>
    <hyperlink ref="Q2" location="Contents!A1" display="Contents page"/>
    <hyperlink ref="A3" location="'Figure 7'!A1" display="Figure 7"/>
    <hyperlink ref="L3" location="'Figure 6'!A1" display="Figure 6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"/>
  <sheetViews>
    <sheetView zoomScale="140" zoomScaleNormal="140" workbookViewId="0">
      <selection activeCell="D3" sqref="D3"/>
    </sheetView>
  </sheetViews>
  <sheetFormatPr defaultColWidth="9" defaultRowHeight="10.199999999999999" x14ac:dyDescent="0.2"/>
  <cols>
    <col min="1" max="1" width="21.875" customWidth="1"/>
    <col min="2" max="2" width="11.875" customWidth="1"/>
    <col min="3" max="3" width="11" customWidth="1"/>
    <col min="4" max="4" width="16.625" customWidth="1"/>
    <col min="5" max="5" width="13" customWidth="1"/>
    <col min="7" max="7" width="15" customWidth="1"/>
  </cols>
  <sheetData>
    <row r="1" spans="1:7" ht="27.75" customHeight="1" x14ac:dyDescent="0.2">
      <c r="A1" s="202" t="s">
        <v>366</v>
      </c>
      <c r="B1" s="119"/>
      <c r="C1" s="119"/>
      <c r="D1" s="119"/>
      <c r="E1" s="119"/>
      <c r="G1" s="194" t="s">
        <v>367</v>
      </c>
    </row>
    <row r="2" spans="1:7" ht="11.4" x14ac:dyDescent="0.2">
      <c r="A2" s="119" t="s">
        <v>12</v>
      </c>
      <c r="B2" s="119" t="s">
        <v>133</v>
      </c>
      <c r="C2" s="119" t="s">
        <v>132</v>
      </c>
      <c r="D2" s="125" t="s">
        <v>137</v>
      </c>
      <c r="E2" s="125" t="s">
        <v>138</v>
      </c>
    </row>
    <row r="3" spans="1:7" ht="11.4" x14ac:dyDescent="0.2">
      <c r="A3" s="119" t="s">
        <v>15</v>
      </c>
      <c r="B3" s="274">
        <v>390</v>
      </c>
      <c r="C3" s="275">
        <v>214.73115563095237</v>
      </c>
      <c r="D3" s="276">
        <v>1.2259263756899008E-2</v>
      </c>
      <c r="E3" s="276">
        <v>3.2562592054377726E-2</v>
      </c>
    </row>
    <row r="4" spans="1:7" ht="11.4" x14ac:dyDescent="0.2">
      <c r="A4" s="119" t="s">
        <v>142</v>
      </c>
      <c r="B4" s="274">
        <v>280</v>
      </c>
      <c r="C4" s="275">
        <v>211.83749632331774</v>
      </c>
      <c r="D4" s="276">
        <v>1.7995036079321958E-2</v>
      </c>
      <c r="E4" s="276">
        <v>2.3153558391871387E-2</v>
      </c>
    </row>
    <row r="5" spans="1:7" ht="11.4" x14ac:dyDescent="0.2">
      <c r="A5" s="119" t="s">
        <v>14</v>
      </c>
      <c r="B5" s="274">
        <v>370</v>
      </c>
      <c r="C5" s="277">
        <v>212.21682246605064</v>
      </c>
      <c r="D5" s="276">
        <v>1.3390398820567695E-2</v>
      </c>
      <c r="E5" s="276">
        <v>3.1674013089870501E-2</v>
      </c>
    </row>
    <row r="6" spans="1:7" ht="11.4" x14ac:dyDescent="0.2">
      <c r="A6" s="119"/>
      <c r="B6" s="121"/>
      <c r="C6" s="119"/>
      <c r="D6" s="119"/>
      <c r="E6" s="119"/>
    </row>
    <row r="7" spans="1:7" ht="11.4" x14ac:dyDescent="0.2">
      <c r="A7" s="119"/>
      <c r="B7" s="119" t="s">
        <v>146</v>
      </c>
      <c r="C7" s="119"/>
      <c r="D7" s="119"/>
      <c r="E7" s="119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20"/>
  <sheetViews>
    <sheetView zoomScale="120" zoomScaleNormal="120" workbookViewId="0"/>
  </sheetViews>
  <sheetFormatPr defaultColWidth="9" defaultRowHeight="10.199999999999999" x14ac:dyDescent="0.2"/>
  <cols>
    <col min="1" max="1" width="24.25" customWidth="1"/>
    <col min="2" max="4" width="15.75" customWidth="1"/>
    <col min="7" max="7" width="15.875" customWidth="1"/>
  </cols>
  <sheetData>
    <row r="1" spans="1:8" ht="33" customHeight="1" x14ac:dyDescent="0.2">
      <c r="A1" s="202" t="s">
        <v>392</v>
      </c>
      <c r="G1" s="194" t="s">
        <v>367</v>
      </c>
    </row>
    <row r="3" spans="1:8" s="12" customFormat="1" x14ac:dyDescent="0.2">
      <c r="A3" s="12" t="s">
        <v>30</v>
      </c>
      <c r="B3" s="13" t="s">
        <v>133</v>
      </c>
      <c r="C3" s="14" t="s">
        <v>134</v>
      </c>
      <c r="D3" s="14" t="s">
        <v>135</v>
      </c>
    </row>
    <row r="4" spans="1:8" s="12" customFormat="1" ht="17.25" customHeight="1" x14ac:dyDescent="0.2">
      <c r="A4" s="11" t="s">
        <v>60</v>
      </c>
      <c r="B4" s="13"/>
      <c r="C4" s="14"/>
      <c r="D4" s="14"/>
    </row>
    <row r="5" spans="1:8" x14ac:dyDescent="0.2">
      <c r="A5" t="s">
        <v>16</v>
      </c>
      <c r="B5" s="1">
        <v>440</v>
      </c>
      <c r="C5" s="22">
        <v>1.1494252873563315E-2</v>
      </c>
      <c r="D5" s="22">
        <v>3.529411764705892E-2</v>
      </c>
      <c r="G5" s="2"/>
      <c r="H5" s="2"/>
    </row>
    <row r="6" spans="1:8" x14ac:dyDescent="0.2">
      <c r="A6" t="s">
        <v>17</v>
      </c>
      <c r="B6" s="1">
        <v>420</v>
      </c>
      <c r="C6" s="22">
        <v>0</v>
      </c>
      <c r="D6" s="22">
        <v>5.0000000000000044E-2</v>
      </c>
      <c r="G6" s="2"/>
      <c r="H6" s="2"/>
    </row>
    <row r="7" spans="1:8" x14ac:dyDescent="0.2">
      <c r="A7" t="s">
        <v>18</v>
      </c>
      <c r="B7" s="1">
        <v>420</v>
      </c>
      <c r="C7" s="22">
        <v>0</v>
      </c>
      <c r="D7" s="22">
        <v>3.7037037037036979E-2</v>
      </c>
      <c r="G7" s="2"/>
      <c r="H7" s="2"/>
    </row>
    <row r="8" spans="1:8" x14ac:dyDescent="0.2">
      <c r="A8" t="s">
        <v>19</v>
      </c>
      <c r="B8" s="1">
        <v>350</v>
      </c>
      <c r="C8" s="22">
        <v>2.9411764705882248E-2</v>
      </c>
      <c r="D8" s="22">
        <v>6.0606060606060552E-2</v>
      </c>
      <c r="G8" s="2"/>
      <c r="H8" s="2"/>
    </row>
    <row r="9" spans="1:8" x14ac:dyDescent="0.2">
      <c r="A9" t="s">
        <v>20</v>
      </c>
      <c r="B9" s="1">
        <v>360</v>
      </c>
      <c r="C9" s="22">
        <v>0</v>
      </c>
      <c r="D9" s="22">
        <v>2.857142857142847E-2</v>
      </c>
      <c r="G9" s="2"/>
      <c r="H9" s="2"/>
    </row>
    <row r="10" spans="1:8" x14ac:dyDescent="0.2">
      <c r="A10" t="s">
        <v>21</v>
      </c>
      <c r="B10" s="1">
        <v>360</v>
      </c>
      <c r="C10" s="22">
        <v>2.857142857142847E-2</v>
      </c>
      <c r="D10" s="22">
        <v>2.857142857142847E-2</v>
      </c>
      <c r="G10" s="2"/>
      <c r="H10" s="2"/>
    </row>
    <row r="11" spans="1:8" x14ac:dyDescent="0.2">
      <c r="A11" t="s">
        <v>22</v>
      </c>
      <c r="B11" s="1">
        <v>375</v>
      </c>
      <c r="C11" s="22">
        <v>1.3513513513513598E-2</v>
      </c>
      <c r="D11" s="22">
        <v>4.1666666666666741E-2</v>
      </c>
      <c r="G11" s="2"/>
      <c r="H11" s="2"/>
    </row>
    <row r="12" spans="1:8" x14ac:dyDescent="0.2">
      <c r="A12" t="s">
        <v>23</v>
      </c>
      <c r="B12" s="1">
        <v>350</v>
      </c>
      <c r="C12" s="22">
        <v>1.1560693641618602E-2</v>
      </c>
      <c r="D12" s="22">
        <v>6.0606060606060552E-2</v>
      </c>
      <c r="G12" s="2"/>
      <c r="H12" s="2"/>
    </row>
    <row r="13" spans="1:8" x14ac:dyDescent="0.2">
      <c r="A13" t="s">
        <v>24</v>
      </c>
      <c r="B13" s="1">
        <v>350</v>
      </c>
      <c r="C13" s="22">
        <v>0</v>
      </c>
      <c r="D13" s="22">
        <v>6.0606060606060552E-2</v>
      </c>
      <c r="G13" s="2"/>
      <c r="H13" s="2"/>
    </row>
    <row r="14" spans="1:8" ht="18" customHeight="1" x14ac:dyDescent="0.2">
      <c r="A14" s="11" t="s">
        <v>142</v>
      </c>
      <c r="B14" s="1"/>
      <c r="C14" s="22"/>
      <c r="D14" s="22"/>
      <c r="G14" s="2"/>
      <c r="H14" s="2"/>
    </row>
    <row r="15" spans="1:8" x14ac:dyDescent="0.2">
      <c r="A15" t="s">
        <v>25</v>
      </c>
      <c r="B15" s="1">
        <v>310</v>
      </c>
      <c r="C15" s="22">
        <v>3.3333333333333437E-2</v>
      </c>
      <c r="D15" s="22">
        <v>3.3333333333333437E-2</v>
      </c>
      <c r="G15" s="2"/>
      <c r="H15" s="2"/>
    </row>
    <row r="16" spans="1:8" x14ac:dyDescent="0.2">
      <c r="A16" t="s">
        <v>26</v>
      </c>
      <c r="B16" s="1">
        <v>260</v>
      </c>
      <c r="C16" s="22">
        <v>0</v>
      </c>
      <c r="D16" s="22">
        <v>0</v>
      </c>
      <c r="G16" s="2"/>
      <c r="H16" s="2"/>
    </row>
    <row r="17" spans="1:8" x14ac:dyDescent="0.2">
      <c r="A17" t="s">
        <v>61</v>
      </c>
      <c r="B17" s="1">
        <v>275</v>
      </c>
      <c r="C17" s="22">
        <v>3.7735849056603765E-2</v>
      </c>
      <c r="D17" s="22">
        <v>5.7692307692307709E-2</v>
      </c>
      <c r="G17" s="2"/>
      <c r="H17" s="2"/>
    </row>
    <row r="18" spans="1:8" x14ac:dyDescent="0.2">
      <c r="A18" t="s">
        <v>28</v>
      </c>
      <c r="B18" s="1">
        <v>280</v>
      </c>
      <c r="C18" s="22">
        <v>1.8181818181818077E-2</v>
      </c>
      <c r="D18" s="22">
        <v>0</v>
      </c>
      <c r="G18" s="2"/>
      <c r="H18" s="2"/>
    </row>
    <row r="19" spans="1:8" x14ac:dyDescent="0.2">
      <c r="A19" t="s">
        <v>29</v>
      </c>
      <c r="B19" s="1">
        <v>265</v>
      </c>
      <c r="C19" s="22">
        <v>-1.851851851851849E-2</v>
      </c>
      <c r="D19" s="22">
        <v>1.9230769230769162E-2</v>
      </c>
      <c r="G19" s="2"/>
      <c r="H19" s="2"/>
    </row>
    <row r="20" spans="1:8" x14ac:dyDescent="0.2">
      <c r="D20" s="10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8"/>
  <sheetViews>
    <sheetView zoomScale="120" zoomScaleNormal="120" workbookViewId="0"/>
  </sheetViews>
  <sheetFormatPr defaultColWidth="9" defaultRowHeight="10.199999999999999" x14ac:dyDescent="0.2"/>
  <cols>
    <col min="1" max="1" width="20.625" customWidth="1"/>
    <col min="2" max="4" width="12.75" customWidth="1"/>
    <col min="6" max="6" width="9.125" customWidth="1"/>
    <col min="7" max="7" width="14.375" customWidth="1"/>
  </cols>
  <sheetData>
    <row r="1" spans="1:8" ht="30.75" customHeight="1" x14ac:dyDescent="0.2">
      <c r="A1" s="202" t="s">
        <v>393</v>
      </c>
      <c r="G1" s="194" t="s">
        <v>367</v>
      </c>
    </row>
    <row r="3" spans="1:8" ht="20.25" customHeight="1" x14ac:dyDescent="0.2">
      <c r="A3" s="11" t="s">
        <v>290</v>
      </c>
      <c r="B3" s="134" t="s">
        <v>133</v>
      </c>
      <c r="C3" s="135" t="s">
        <v>137</v>
      </c>
      <c r="D3" s="135" t="s">
        <v>138</v>
      </c>
    </row>
    <row r="4" spans="1:8" ht="17.25" customHeight="1" x14ac:dyDescent="0.2">
      <c r="A4" s="11" t="s">
        <v>60</v>
      </c>
      <c r="B4" s="39"/>
      <c r="C4" s="93"/>
      <c r="D4" s="93"/>
      <c r="H4" s="158"/>
    </row>
    <row r="5" spans="1:8" x14ac:dyDescent="0.2">
      <c r="A5" t="s">
        <v>31</v>
      </c>
      <c r="B5" s="39">
        <v>320</v>
      </c>
      <c r="C5" s="2">
        <v>-1.6410256410256507E-2</v>
      </c>
      <c r="D5" s="2">
        <v>2.0212765957446921E-2</v>
      </c>
      <c r="E5" s="2"/>
      <c r="F5" s="2"/>
      <c r="G5" s="2"/>
      <c r="H5" s="2"/>
    </row>
    <row r="6" spans="1:8" x14ac:dyDescent="0.2">
      <c r="A6" t="s">
        <v>32</v>
      </c>
      <c r="B6" s="39">
        <v>400</v>
      </c>
      <c r="C6" s="2">
        <v>1.6949152542373058E-2</v>
      </c>
      <c r="D6" s="2">
        <v>3.2258064516129004E-2</v>
      </c>
      <c r="E6" s="2"/>
      <c r="F6" s="2"/>
      <c r="G6" s="2"/>
      <c r="H6" s="2"/>
    </row>
    <row r="7" spans="1:8" x14ac:dyDescent="0.2">
      <c r="A7" t="s">
        <v>33</v>
      </c>
      <c r="B7" s="39">
        <v>445</v>
      </c>
      <c r="C7" s="2">
        <v>1.5693430656934293E-2</v>
      </c>
      <c r="D7" s="2">
        <v>3.4572490706319625E-2</v>
      </c>
      <c r="E7" s="2"/>
      <c r="F7" s="2"/>
      <c r="G7" s="2"/>
      <c r="H7" s="2"/>
    </row>
    <row r="8" spans="1:8" x14ac:dyDescent="0.2">
      <c r="A8" t="s">
        <v>34</v>
      </c>
      <c r="B8" s="39">
        <v>413</v>
      </c>
      <c r="C8" s="2">
        <v>1.7479674796748057E-2</v>
      </c>
      <c r="D8" s="2">
        <v>2.2467320261438051E-2</v>
      </c>
      <c r="E8" s="2"/>
      <c r="F8" s="2"/>
      <c r="G8" s="2"/>
      <c r="H8" s="2"/>
    </row>
    <row r="9" spans="1:8" x14ac:dyDescent="0.2">
      <c r="A9" t="s">
        <v>35</v>
      </c>
      <c r="B9" s="39">
        <v>380</v>
      </c>
      <c r="C9" s="2">
        <v>3.1250000000000222E-2</v>
      </c>
      <c r="D9" s="2">
        <v>4.8728813559322015E-2</v>
      </c>
      <c r="E9" s="2"/>
      <c r="F9" s="2"/>
      <c r="G9" s="2"/>
      <c r="H9" s="2"/>
    </row>
    <row r="10" spans="1:8" x14ac:dyDescent="0.2">
      <c r="A10" t="s">
        <v>36</v>
      </c>
      <c r="B10" s="39">
        <v>440</v>
      </c>
      <c r="C10" s="2">
        <v>5.9068797776231641E-3</v>
      </c>
      <c r="D10" s="2">
        <v>3.7634408602150504E-2</v>
      </c>
      <c r="E10" s="2"/>
      <c r="F10" s="2"/>
      <c r="G10" s="2"/>
      <c r="H10" s="2"/>
    </row>
    <row r="11" spans="1:8" ht="20.25" customHeight="1" x14ac:dyDescent="0.2">
      <c r="A11" s="11" t="s">
        <v>142</v>
      </c>
      <c r="B11" s="39"/>
      <c r="C11" s="2"/>
      <c r="D11" s="2"/>
      <c r="E11" s="2"/>
      <c r="F11" s="2"/>
      <c r="G11" s="273"/>
      <c r="H11" s="2"/>
    </row>
    <row r="12" spans="1:8" x14ac:dyDescent="0.2">
      <c r="A12" t="s">
        <v>31</v>
      </c>
      <c r="B12" s="39">
        <v>180</v>
      </c>
      <c r="C12" s="2">
        <v>1.371951219512213E-2</v>
      </c>
      <c r="D12" s="2">
        <v>3.1007751937984551E-2</v>
      </c>
      <c r="E12" s="2"/>
      <c r="F12" s="2"/>
      <c r="G12" s="2"/>
      <c r="H12" s="2"/>
    </row>
    <row r="13" spans="1:8" x14ac:dyDescent="0.2">
      <c r="A13" t="s">
        <v>32</v>
      </c>
      <c r="B13" s="39">
        <v>240</v>
      </c>
      <c r="C13" s="2">
        <v>1.1827956989247213E-2</v>
      </c>
      <c r="D13" s="2">
        <v>1.1827956989247213E-2</v>
      </c>
      <c r="E13" s="2"/>
      <c r="F13" s="2"/>
      <c r="G13" s="2"/>
      <c r="H13" s="2"/>
    </row>
    <row r="14" spans="1:8" x14ac:dyDescent="0.2">
      <c r="A14" t="s">
        <v>33</v>
      </c>
      <c r="B14" s="39">
        <v>300</v>
      </c>
      <c r="C14" s="2">
        <v>1.5254237288135464E-2</v>
      </c>
      <c r="D14" s="2">
        <v>2.8326180257510769E-2</v>
      </c>
      <c r="E14" s="2"/>
      <c r="F14" s="2"/>
      <c r="G14" s="2"/>
      <c r="H14" s="2"/>
    </row>
    <row r="15" spans="1:8" x14ac:dyDescent="0.2">
      <c r="A15" t="s">
        <v>34</v>
      </c>
      <c r="B15" s="39">
        <v>250</v>
      </c>
      <c r="C15" s="2">
        <v>2.3255813953488191E-2</v>
      </c>
      <c r="D15" s="2">
        <v>2.4338624338624326E-2</v>
      </c>
      <c r="E15" s="2"/>
      <c r="F15" s="2"/>
      <c r="G15" s="2"/>
      <c r="H15" s="2"/>
    </row>
    <row r="16" spans="1:8" x14ac:dyDescent="0.2">
      <c r="A16" t="s">
        <v>35</v>
      </c>
      <c r="B16" s="39">
        <v>290</v>
      </c>
      <c r="C16" s="2">
        <v>2.2026431718061623E-2</v>
      </c>
      <c r="D16" s="2">
        <v>2.2026431718061623E-2</v>
      </c>
      <c r="E16" s="2"/>
      <c r="F16" s="2"/>
      <c r="G16" s="2"/>
      <c r="H16" s="2"/>
    </row>
    <row r="17" spans="1:8" x14ac:dyDescent="0.2">
      <c r="A17" t="s">
        <v>36</v>
      </c>
      <c r="B17" s="39">
        <v>360</v>
      </c>
      <c r="C17" s="2">
        <v>1.0600706713780994E-2</v>
      </c>
      <c r="D17" s="2">
        <v>2.8776978417266008E-2</v>
      </c>
      <c r="E17" s="2"/>
      <c r="F17" s="2"/>
      <c r="G17" s="2"/>
      <c r="H17" s="2"/>
    </row>
    <row r="18" spans="1:8" x14ac:dyDescent="0.2">
      <c r="A18" s="41" t="s">
        <v>358</v>
      </c>
      <c r="G18" s="2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/>
  </sheetViews>
  <sheetFormatPr defaultRowHeight="10.199999999999999" x14ac:dyDescent="0.2"/>
  <cols>
    <col min="13" max="13" width="15" customWidth="1"/>
  </cols>
  <sheetData>
    <row r="1" spans="1:13" ht="30.75" customHeight="1" x14ac:dyDescent="0.2">
      <c r="A1" s="193" t="s">
        <v>394</v>
      </c>
      <c r="M1" s="194" t="s">
        <v>367</v>
      </c>
    </row>
    <row r="3" spans="1:13" ht="13.8" x14ac:dyDescent="0.25">
      <c r="B3" s="62"/>
    </row>
    <row r="16" spans="1:13" ht="24.6" x14ac:dyDescent="0.4">
      <c r="J16" s="177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90" zoomScaleNormal="90" workbookViewId="0"/>
  </sheetViews>
  <sheetFormatPr defaultRowHeight="10.199999999999999" x14ac:dyDescent="0.2"/>
  <cols>
    <col min="14" max="14" width="16.25" customWidth="1"/>
  </cols>
  <sheetData>
    <row r="1" spans="1:16" ht="35.25" customHeight="1" x14ac:dyDescent="0.2">
      <c r="A1" s="193" t="s">
        <v>395</v>
      </c>
      <c r="N1" s="194" t="s">
        <v>367</v>
      </c>
    </row>
    <row r="3" spans="1:16" ht="13.8" x14ac:dyDescent="0.25">
      <c r="B3" s="62"/>
    </row>
    <row r="16" spans="1:16" ht="24.6" x14ac:dyDescent="0.4">
      <c r="P16" s="177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="110" zoomScaleNormal="110" workbookViewId="0"/>
  </sheetViews>
  <sheetFormatPr defaultColWidth="9" defaultRowHeight="10.199999999999999" x14ac:dyDescent="0.2"/>
  <cols>
    <col min="1" max="1" width="32.375" style="25" customWidth="1"/>
    <col min="2" max="2" width="7.625" style="25" customWidth="1"/>
    <col min="3" max="3" width="28.125" style="25" customWidth="1"/>
    <col min="4" max="4" width="12.75" style="25" customWidth="1"/>
    <col min="5" max="5" width="9" style="25"/>
    <col min="7" max="7" width="16.125" customWidth="1"/>
    <col min="8" max="8" width="4" customWidth="1"/>
    <col min="9" max="9" width="16.125" customWidth="1"/>
    <col min="10" max="16384" width="9" style="25"/>
  </cols>
  <sheetData>
    <row r="1" spans="1:9" ht="21" customHeight="1" x14ac:dyDescent="0.2">
      <c r="A1" s="95" t="s">
        <v>396</v>
      </c>
      <c r="G1" s="194" t="str">
        <f>'Figure 3'!$N$1</f>
        <v>Contents page</v>
      </c>
      <c r="H1" s="83"/>
      <c r="I1" s="194" t="s">
        <v>374</v>
      </c>
    </row>
    <row r="2" spans="1:9" x14ac:dyDescent="0.2">
      <c r="A2" s="26"/>
      <c r="B2" s="26"/>
      <c r="H2" s="83"/>
      <c r="I2" s="83"/>
    </row>
    <row r="3" spans="1:9" ht="21.75" customHeight="1" x14ac:dyDescent="0.2">
      <c r="A3" s="96" t="s">
        <v>359</v>
      </c>
      <c r="B3" s="96"/>
      <c r="C3" s="97" t="s">
        <v>360</v>
      </c>
      <c r="D3" s="33"/>
    </row>
    <row r="4" spans="1:9" ht="30" customHeight="1" x14ac:dyDescent="0.2">
      <c r="A4" s="11" t="s">
        <v>335</v>
      </c>
      <c r="C4"/>
    </row>
    <row r="5" spans="1:9" x14ac:dyDescent="0.2">
      <c r="A5" s="11" t="s">
        <v>15</v>
      </c>
      <c r="B5"/>
      <c r="C5"/>
      <c r="D5"/>
    </row>
    <row r="6" spans="1:9" x14ac:dyDescent="0.2">
      <c r="A6" s="67" t="s">
        <v>162</v>
      </c>
      <c r="B6" s="75">
        <v>570</v>
      </c>
      <c r="C6" t="s">
        <v>11</v>
      </c>
      <c r="D6" s="75">
        <v>240</v>
      </c>
    </row>
    <row r="7" spans="1:9" x14ac:dyDescent="0.2">
      <c r="A7" s="67" t="s">
        <v>154</v>
      </c>
      <c r="B7" s="75">
        <v>550</v>
      </c>
      <c r="C7" t="s">
        <v>249</v>
      </c>
      <c r="D7" s="75">
        <v>270</v>
      </c>
    </row>
    <row r="8" spans="1:9" x14ac:dyDescent="0.2">
      <c r="A8" s="67" t="s">
        <v>167</v>
      </c>
      <c r="B8" s="75">
        <v>550</v>
      </c>
      <c r="C8" t="s">
        <v>205</v>
      </c>
      <c r="D8" s="75">
        <v>270</v>
      </c>
    </row>
    <row r="9" spans="1:9" s="31" customFormat="1" x14ac:dyDescent="0.2">
      <c r="A9" s="67" t="s">
        <v>158</v>
      </c>
      <c r="B9" s="75">
        <v>535</v>
      </c>
      <c r="C9" t="s">
        <v>208</v>
      </c>
      <c r="D9" s="75">
        <v>270</v>
      </c>
    </row>
    <row r="10" spans="1:9" x14ac:dyDescent="0.2">
      <c r="A10" s="67" t="s">
        <v>152</v>
      </c>
      <c r="B10" s="75">
        <v>530</v>
      </c>
      <c r="C10" t="s">
        <v>251</v>
      </c>
      <c r="D10" s="75">
        <v>275</v>
      </c>
    </row>
    <row r="11" spans="1:9" x14ac:dyDescent="0.2">
      <c r="A11" s="67"/>
      <c r="B11" s="75"/>
      <c r="C11" s="67"/>
      <c r="D11" s="75"/>
    </row>
    <row r="12" spans="1:9" x14ac:dyDescent="0.2">
      <c r="A12"/>
      <c r="C12"/>
      <c r="D12" s="75"/>
    </row>
    <row r="13" spans="1:9" x14ac:dyDescent="0.2">
      <c r="A13" s="11" t="s">
        <v>142</v>
      </c>
      <c r="B13"/>
      <c r="C13"/>
      <c r="D13" s="75"/>
    </row>
    <row r="14" spans="1:9" x14ac:dyDescent="0.2">
      <c r="A14" s="67" t="s">
        <v>281</v>
      </c>
      <c r="B14" s="75">
        <v>330</v>
      </c>
      <c r="C14" s="67" t="s">
        <v>274</v>
      </c>
      <c r="D14" s="75">
        <v>160</v>
      </c>
    </row>
    <row r="15" spans="1:9" x14ac:dyDescent="0.2">
      <c r="A15" s="67" t="s">
        <v>373</v>
      </c>
      <c r="B15" s="75">
        <v>290</v>
      </c>
      <c r="C15" s="67" t="s">
        <v>277</v>
      </c>
      <c r="D15" s="75">
        <v>170</v>
      </c>
    </row>
    <row r="16" spans="1:9" x14ac:dyDescent="0.2">
      <c r="A16" s="67" t="s">
        <v>276</v>
      </c>
      <c r="B16" s="75">
        <v>290</v>
      </c>
      <c r="C16" s="67" t="s">
        <v>275</v>
      </c>
      <c r="D16" s="75">
        <v>175</v>
      </c>
    </row>
    <row r="17" spans="1:6" x14ac:dyDescent="0.2">
      <c r="A17" s="67" t="s">
        <v>256</v>
      </c>
      <c r="B17" s="75">
        <v>280</v>
      </c>
      <c r="C17" s="67" t="s">
        <v>273</v>
      </c>
      <c r="D17" s="75">
        <v>180</v>
      </c>
    </row>
    <row r="18" spans="1:6" x14ac:dyDescent="0.2">
      <c r="A18" s="67" t="s">
        <v>260</v>
      </c>
      <c r="B18" s="75">
        <v>280</v>
      </c>
      <c r="C18" s="67" t="s">
        <v>70</v>
      </c>
      <c r="D18" s="75">
        <v>190</v>
      </c>
    </row>
    <row r="19" spans="1:6" x14ac:dyDescent="0.2">
      <c r="A19" s="67" t="s">
        <v>261</v>
      </c>
      <c r="B19" s="75">
        <v>280</v>
      </c>
      <c r="D19" s="75"/>
    </row>
    <row r="20" spans="1:6" ht="30" customHeight="1" x14ac:dyDescent="0.2">
      <c r="A20" s="11" t="s">
        <v>336</v>
      </c>
      <c r="B20" s="75"/>
      <c r="D20" s="75"/>
    </row>
    <row r="21" spans="1:6" x14ac:dyDescent="0.2">
      <c r="A21" s="11" t="s">
        <v>15</v>
      </c>
      <c r="B21" s="75"/>
      <c r="D21" s="75"/>
    </row>
    <row r="22" spans="1:6" x14ac:dyDescent="0.2">
      <c r="A22" s="67" t="s">
        <v>155</v>
      </c>
      <c r="B22" s="75">
        <v>910</v>
      </c>
      <c r="C22" t="s">
        <v>11</v>
      </c>
      <c r="D22" s="75">
        <v>280</v>
      </c>
    </row>
    <row r="23" spans="1:6" x14ac:dyDescent="0.2">
      <c r="A23" s="67" t="s">
        <v>166</v>
      </c>
      <c r="B23" s="75">
        <v>898</v>
      </c>
      <c r="C23" t="s">
        <v>208</v>
      </c>
      <c r="D23" s="75">
        <v>310</v>
      </c>
      <c r="E23"/>
    </row>
    <row r="24" spans="1:6" x14ac:dyDescent="0.2">
      <c r="A24" s="67" t="s">
        <v>148</v>
      </c>
      <c r="B24" s="75">
        <v>870</v>
      </c>
      <c r="C24" t="s">
        <v>249</v>
      </c>
      <c r="D24" s="75">
        <v>320</v>
      </c>
      <c r="E24"/>
    </row>
    <row r="25" spans="1:6" x14ac:dyDescent="0.2">
      <c r="A25" s="67" t="s">
        <v>169</v>
      </c>
      <c r="B25" s="75">
        <v>850</v>
      </c>
      <c r="C25" t="s">
        <v>205</v>
      </c>
      <c r="D25" s="75">
        <v>320</v>
      </c>
      <c r="E25"/>
    </row>
    <row r="26" spans="1:6" x14ac:dyDescent="0.2">
      <c r="A26" s="67" t="s">
        <v>196</v>
      </c>
      <c r="B26" s="75">
        <v>825</v>
      </c>
      <c r="C26" t="s">
        <v>223</v>
      </c>
      <c r="D26" s="75">
        <v>320</v>
      </c>
      <c r="E26"/>
    </row>
    <row r="27" spans="1:6" x14ac:dyDescent="0.2">
      <c r="A27" s="67"/>
      <c r="B27" s="75"/>
      <c r="C27" t="s">
        <v>206</v>
      </c>
      <c r="D27" s="75">
        <v>320</v>
      </c>
      <c r="E27"/>
    </row>
    <row r="28" spans="1:6" x14ac:dyDescent="0.2">
      <c r="A28" s="67"/>
      <c r="B28" s="75"/>
      <c r="C28"/>
      <c r="D28" s="75"/>
      <c r="E28"/>
      <c r="F28" s="163"/>
    </row>
    <row r="29" spans="1:6" x14ac:dyDescent="0.2">
      <c r="B29" s="75"/>
      <c r="D29" s="75"/>
    </row>
    <row r="30" spans="1:6" x14ac:dyDescent="0.2">
      <c r="B30" s="75"/>
      <c r="D30" s="75"/>
    </row>
    <row r="31" spans="1:6" x14ac:dyDescent="0.2">
      <c r="A31" s="11" t="s">
        <v>143</v>
      </c>
      <c r="B31" s="75"/>
      <c r="D31" s="75"/>
    </row>
    <row r="32" spans="1:6" x14ac:dyDescent="0.2">
      <c r="A32" s="67" t="s">
        <v>281</v>
      </c>
      <c r="B32" s="75">
        <v>420</v>
      </c>
      <c r="C32" s="67" t="s">
        <v>275</v>
      </c>
      <c r="D32" s="75">
        <v>210</v>
      </c>
    </row>
    <row r="33" spans="1:5" x14ac:dyDescent="0.2">
      <c r="A33" s="67" t="s">
        <v>260</v>
      </c>
      <c r="B33" s="75">
        <v>370</v>
      </c>
      <c r="C33" s="67" t="s">
        <v>277</v>
      </c>
      <c r="D33" s="75">
        <v>235</v>
      </c>
    </row>
    <row r="34" spans="1:5" x14ac:dyDescent="0.2">
      <c r="A34" s="67" t="s">
        <v>276</v>
      </c>
      <c r="B34" s="75">
        <v>360</v>
      </c>
      <c r="C34" s="67" t="s">
        <v>273</v>
      </c>
      <c r="D34" s="75">
        <v>240</v>
      </c>
    </row>
    <row r="35" spans="1:5" x14ac:dyDescent="0.2">
      <c r="A35" s="67" t="s">
        <v>256</v>
      </c>
      <c r="B35" s="75">
        <v>350</v>
      </c>
      <c r="C35" t="s">
        <v>274</v>
      </c>
      <c r="D35" s="75">
        <v>240</v>
      </c>
    </row>
    <row r="36" spans="1:5" x14ac:dyDescent="0.2">
      <c r="A36" s="67" t="s">
        <v>258</v>
      </c>
      <c r="B36" s="75">
        <v>335</v>
      </c>
      <c r="C36" s="67"/>
      <c r="D36" s="75"/>
      <c r="E36"/>
    </row>
    <row r="37" spans="1:5" x14ac:dyDescent="0.2">
      <c r="A37" s="67" t="s">
        <v>259</v>
      </c>
      <c r="B37" s="75">
        <v>335</v>
      </c>
      <c r="C37" s="67"/>
      <c r="D37" s="75"/>
    </row>
  </sheetData>
  <sortState ref="A32:B37">
    <sortCondition descending="1" ref="B32:B37"/>
  </sortState>
  <hyperlinks>
    <hyperlink ref="I1" location="'Table 11'!A1" display="Data source"/>
    <hyperlink ref="G1" location="Contents!A1" display="Contents!A1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0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Human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March Quarter 2010 (Excel Size 214KB)</dc:title>
  <dc:subject>Rental Report</dc:subject>
  <dc:creator>Office of Housing</dc:creator>
  <cp:keywords>rental report, rental statistics, rental data</cp:keywords>
  <cp:lastModifiedBy>Chris Biddle</cp:lastModifiedBy>
  <cp:lastPrinted>2016-02-26T22:12:45Z</cp:lastPrinted>
  <dcterms:created xsi:type="dcterms:W3CDTF">2006-02-21T05:00:41Z</dcterms:created>
  <dcterms:modified xsi:type="dcterms:W3CDTF">2016-06-05T23:42:34Z</dcterms:modified>
</cp:coreProperties>
</file>