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defaultThemeVersion="124226"/>
  <xr:revisionPtr revIDLastSave="0" documentId="13_ncr:1_{D6897E48-7AE3-7341-8A16-9903C188BC3C}" xr6:coauthVersionLast="47" xr6:coauthVersionMax="47" xr10:uidLastSave="{00000000-0000-0000-0000-000000000000}"/>
  <bookViews>
    <workbookView xWindow="32000" yWindow="-1240" windowWidth="28800" windowHeight="1584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14'!$A$4:$V$84</definedName>
    <definedName name="_xlnm._FilterDatabase" localSheetId="27" hidden="1">'Table 15'!$A$1:$U$83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59" l="1"/>
  <c r="E94" i="55" l="1"/>
  <c r="E93" i="55" s="1"/>
  <c r="E92" i="55" s="1"/>
  <c r="E91" i="55" s="1"/>
  <c r="E90" i="55" s="1"/>
  <c r="E89" i="55" s="1"/>
  <c r="F94" i="55"/>
  <c r="F93" i="55" s="1"/>
  <c r="F92" i="55" s="1"/>
  <c r="F91" i="55" s="1"/>
  <c r="F90" i="55" s="1"/>
  <c r="F89" i="55" s="1"/>
  <c r="E287" i="119"/>
  <c r="E288" i="119"/>
  <c r="E289" i="119"/>
  <c r="B287" i="119"/>
  <c r="B288" i="119"/>
  <c r="B289" i="119"/>
  <c r="K96" i="59" l="1"/>
  <c r="L96" i="59"/>
  <c r="K97" i="59"/>
  <c r="L97" i="59"/>
  <c r="K98" i="59"/>
  <c r="L98" i="59"/>
  <c r="K99" i="59"/>
  <c r="L99" i="59"/>
  <c r="K100" i="59"/>
  <c r="L100" i="59"/>
  <c r="K101" i="59"/>
  <c r="L101" i="59"/>
  <c r="H95" i="59"/>
  <c r="H96" i="59"/>
  <c r="H97" i="59"/>
  <c r="H98" i="59"/>
  <c r="H99" i="59"/>
  <c r="H100" i="59"/>
  <c r="H101" i="59"/>
  <c r="H94" i="59"/>
  <c r="C101" i="59"/>
  <c r="C99" i="59"/>
  <c r="C100" i="59"/>
  <c r="E284" i="119" l="1"/>
  <c r="E285" i="119"/>
  <c r="E286" i="119"/>
  <c r="B284" i="119"/>
  <c r="B285" i="119"/>
  <c r="B286" i="119"/>
  <c r="E88" i="55" l="1"/>
  <c r="F88" i="55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C95" i="59" l="1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10" i="59"/>
  <c r="K95" i="59" l="1"/>
  <c r="E274" i="119" l="1"/>
  <c r="E275" i="119"/>
  <c r="B274" i="119"/>
  <c r="B275" i="119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1" i="59" l="1"/>
  <c r="D100" i="59" s="1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0" i="59" l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B24" i="76"/>
  <c r="C23" i="76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B22" i="76"/>
  <c r="B23" i="76"/>
  <c r="C7" i="75"/>
  <c r="C24" i="76"/>
  <c r="C22" i="76"/>
  <c r="B7" i="7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  <c r="D22" i="76"/>
  <c r="D23" i="76"/>
  <c r="D24" i="76"/>
</calcChain>
</file>

<file path=xl/sharedStrings.xml><?xml version="1.0" encoding="utf-8"?>
<sst xmlns="http://schemas.openxmlformats.org/spreadsheetml/2006/main" count="1964" uniqueCount="464">
  <si>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</si>
  <si>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</si>
  <si>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</si>
  <si>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</si>
  <si>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</si>
  <si>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</si>
  <si>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</si>
  <si>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</si>
  <si>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</si>
  <si>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</si>
  <si>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</si>
  <si>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</si>
  <si>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</si>
  <si>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</si>
  <si>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</si>
  <si>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</si>
  <si>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</si>
  <si>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</si>
  <si>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</si>
  <si>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</si>
  <si>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</si>
  <si>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</si>
  <si>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</si>
  <si>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</si>
  <si>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</si>
  <si>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</si>
  <si>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</si>
  <si>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</si>
  <si>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</si>
  <si>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</si>
  <si>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</si>
  <si>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</si>
  <si>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</si>
  <si>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</si>
  <si>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</si>
  <si>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</si>
  <si>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</si>
  <si>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</si>
  <si>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</si>
  <si>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</si>
  <si>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</si>
  <si>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</si>
  <si>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</si>
  <si>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</si>
  <si>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</si>
  <si>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</si>
  <si>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</si>
  <si>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</si>
  <si>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</si>
  <si>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</si>
  <si>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</si>
  <si>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</si>
  <si>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</si>
  <si>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</si>
  <si>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</si>
  <si>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</si>
  <si>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</si>
  <si>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</si>
  <si>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</si>
  <si>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</si>
  <si>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</si>
  <si>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</si>
  <si>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</si>
  <si>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</si>
  <si>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</si>
  <si>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</si>
  <si>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</si>
  <si>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</si>
  <si>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</si>
  <si>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</si>
  <si>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</si>
  <si>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</si>
  <si>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</si>
  <si>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</si>
  <si>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</si>
  <si>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</si>
  <si>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</si>
  <si>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</si>
  <si>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</si>
  <si>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</si>
  <si>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</si>
  <si>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</si>
  <si>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</si>
  <si>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</si>
  <si>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</si>
  <si>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</si>
  <si>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</si>
  <si>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</si>
  <si>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</si>
  <si>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</si>
  <si>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</si>
  <si>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</si>
  <si>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</si>
  <si>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</si>
  <si>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</si>
  <si>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</si>
  <si>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</si>
  <si>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</si>
  <si>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</si>
  <si>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</si>
  <si>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</si>
  <si>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</si>
  <si>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</si>
  <si>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</si>
  <si>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</si>
  <si>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</si>
  <si>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</si>
  <si>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</si>
  <si>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</si>
  <si>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</si>
  <si>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</si>
  <si>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</si>
  <si>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</si>
  <si>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</si>
  <si>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</si>
  <si>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</si>
  <si>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</si>
  <si>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</si>
  <si>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</si>
  <si>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</si>
  <si>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</si>
  <si>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</si>
  <si>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</si>
  <si>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</si>
  <si>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</si>
  <si>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</si>
  <si>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</si>
  <si>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</si>
  <si>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</si>
  <si>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</si>
  <si>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</si>
  <si>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</si>
  <si>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</si>
  <si>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</si>
  <si>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</si>
  <si>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</si>
  <si>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</si>
  <si>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</si>
  <si>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</si>
  <si>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</si>
  <si>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</si>
  <si>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</si>
  <si>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</si>
  <si>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</si>
  <si>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</si>
  <si>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</si>
  <si>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</si>
  <si>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</si>
  <si>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</si>
  <si>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</si>
  <si>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</si>
  <si>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</si>
  <si>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</si>
  <si>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</si>
  <si>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</si>
  <si>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</si>
  <si>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</si>
  <si>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</si>
  <si>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</si>
  <si>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</si>
  <si>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</si>
  <si>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</si>
  <si>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</si>
  <si>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</si>
  <si>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</si>
  <si>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</si>
  <si>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</si>
  <si>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</si>
  <si>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</si>
  <si>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</si>
  <si>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</si>
  <si>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</si>
  <si>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</si>
  <si>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</si>
  <si>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</si>
  <si>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</si>
  <si>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</si>
  <si>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</si>
  <si>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</si>
  <si>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</si>
  <si>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</si>
  <si>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</si>
  <si>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</si>
  <si>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</si>
  <si>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</si>
  <si>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</si>
  <si>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</si>
  <si>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</si>
  <si>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</si>
  <si>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</si>
  <si>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</si>
  <si>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</si>
  <si>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</si>
  <si>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</si>
  <si>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</si>
  <si>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</si>
  <si>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</si>
  <si>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</si>
  <si>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</si>
  <si>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</si>
  <si>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</si>
  <si>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</si>
  <si>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</si>
  <si>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</si>
  <si>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</si>
  <si>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</si>
  <si>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</si>
  <si>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</si>
  <si>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</si>
  <si>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</si>
  <si>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</si>
  <si>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</si>
  <si>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</si>
  <si>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</si>
  <si>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</si>
  <si>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</si>
  <si>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</si>
  <si>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</si>
  <si>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</si>
  <si>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</si>
  <si>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</si>
  <si>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</si>
  <si>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</si>
  <si>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</si>
  <si>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</si>
  <si>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</si>
  <si>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</si>
  <si>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</si>
  <si>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</si>
  <si>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</si>
  <si>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</si>
  <si>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</si>
  <si>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</si>
  <si>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</si>
  <si>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</si>
  <si>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</si>
  <si>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</si>
  <si>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</si>
  <si>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</si>
  <si>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</si>
  <si>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</si>
  <si>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</si>
  <si>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</si>
  <si>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</si>
  <si>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</si>
  <si>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</si>
  <si>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</si>
  <si>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</si>
  <si>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</si>
  <si>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</si>
  <si>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</si>
  <si>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</si>
  <si>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</si>
  <si>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</si>
  <si>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</si>
  <si>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</si>
  <si>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</si>
  <si>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</si>
  <si>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</si>
  <si>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</si>
  <si>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</si>
  <si>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</si>
  <si>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</si>
  <si>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</si>
  <si>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</si>
  <si>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</si>
  <si>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</si>
  <si>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</si>
  <si>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</si>
  <si>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</si>
  <si>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</si>
  <si>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</si>
  <si>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</si>
  <si>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</si>
  <si>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</si>
  <si>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</si>
  <si>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</si>
  <si>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</si>
  <si>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</si>
  <si>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</si>
  <si>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</si>
  <si>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</si>
  <si>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</si>
  <si>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</si>
  <si>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</si>
  <si>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</si>
  <si>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</si>
  <si>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</si>
  <si>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</si>
  <si>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</si>
  <si>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</si>
  <si>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</si>
  <si>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</si>
  <si>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</si>
  <si>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</si>
  <si>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</si>
  <si>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</si>
  <si>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</si>
  <si>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</si>
  <si>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</si>
  <si>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</si>
  <si>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</si>
  <si>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</si>
  <si>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</si>
  <si>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</si>
  <si>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</si>
  <si>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</si>
  <si>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</si>
  <si>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</si>
  <si>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</si>
  <si>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</si>
  <si>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</si>
  <si>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</si>
  <si>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</si>
  <si>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</si>
  <si>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</si>
  <si>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</si>
  <si>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</si>
  <si>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</si>
  <si>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</si>
  <si>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</si>
  <si>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</si>
  <si>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</si>
  <si>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</si>
  <si>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</si>
  <si>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</si>
  <si>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</si>
  <si>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</si>
  <si>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</si>
  <si>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</si>
  <si>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</si>
  <si>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</si>
  <si>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</si>
  <si>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</si>
  <si>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</si>
  <si>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</si>
  <si>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</si>
  <si>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</si>
  <si>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</si>
  <si>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</si>
  <si>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</si>
  <si>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</si>
  <si>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</si>
  <si>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</si>
  <si>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</si>
  <si>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</si>
  <si>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</si>
  <si>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</si>
  <si>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</si>
  <si>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</si>
  <si>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</si>
  <si>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</si>
  <si>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</si>
  <si>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</si>
  <si>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</si>
  <si>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</si>
  <si>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</si>
  <si>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</si>
  <si>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</si>
  <si>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</si>
  <si>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</si>
  <si>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</si>
  <si>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</si>
  <si>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</si>
  <si>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</si>
  <si>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</si>
  <si>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</si>
  <si>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</si>
  <si>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</si>
  <si>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</si>
  <si>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</si>
  <si>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</si>
  <si>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</si>
  <si>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</si>
  <si>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</si>
  <si>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</si>
  <si>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</si>
  <si>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</si>
  <si>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</si>
  <si>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</si>
  <si>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</si>
  <si>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</si>
  <si>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</si>
  <si>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</si>
  <si>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</si>
  <si>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</si>
  <si>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</si>
  <si>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</si>
  <si>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</si>
  <si>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</si>
  <si>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</si>
  <si>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</si>
  <si>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</si>
  <si>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</si>
  <si>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</si>
  <si>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</si>
  <si>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</si>
  <si>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</si>
  <si>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</si>
  <si>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</si>
  <si>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</si>
  <si>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</si>
  <si>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</si>
  <si>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</si>
  <si>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</si>
  <si>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</si>
  <si>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</si>
  <si>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</si>
  <si>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</si>
  <si>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</si>
  <si>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</si>
  <si>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</si>
  <si>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</si>
  <si>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</si>
  <si>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</si>
  <si>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</si>
  <si>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</si>
  <si>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</si>
  <si>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</si>
  <si>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</si>
  <si>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 xml:space="preserve">Couple on age/disability pension </t>
  </si>
  <si>
    <t>1 or 2 bedrooms</t>
  </si>
  <si>
    <t xml:space="preserve">Single on age/disability pension 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</si>
  <si>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</si>
  <si>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</si>
  <si>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</si>
  <si>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</si>
  <si>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</si>
  <si>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</si>
  <si>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</si>
  <si>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</si>
  <si>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</si>
  <si>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</si>
  <si>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</si>
  <si>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</si>
  <si>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</si>
  <si>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</si>
  <si>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</si>
  <si>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</si>
  <si>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</si>
  <si>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</si>
  <si>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</si>
  <si>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</si>
  <si>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</si>
  <si>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</si>
  <si>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Merri-bek</t>
  </si>
  <si>
    <t>Table 15: Active bonds by local government area, June 2008 to June 2023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</si>
  <si>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</si>
  <si>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</si>
  <si>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</si>
  <si>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</si>
  <si>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</si>
  <si>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</si>
  <si>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</si>
  <si>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</si>
  <si>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</si>
  <si>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</si>
  <si>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</si>
  <si>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Jun 2019</t>
  </si>
  <si>
    <t>Jun 2020</t>
  </si>
  <si>
    <t>Jun 2021</t>
  </si>
  <si>
    <t>Jun 2022</t>
  </si>
  <si>
    <t>Jun 2023</t>
  </si>
  <si>
    <t>June quarter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</si>
</sst>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"/>
    <numFmt numFmtId="167" formatCode="0.0%"/>
    <numFmt numFmtId="168" formatCode="_-* #,##0_-;\-* #,##0_-;_-* &quot;-&quot;??_-;_-@_-"/>
    <numFmt numFmtId="169" formatCode="0.0"/>
    <numFmt numFmtId="170" formatCode="mmm\-yyyy"/>
    <numFmt numFmtId="171" formatCode="#,##0_ ;\-#,##0\ "/>
    <numFmt numFmtId="172" formatCode="[$-C09]dd\-mmm\-yy;@"/>
  </numFmts>
  <fonts count="4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40">
    <xf numFmtId="0" fontId="0" fillId="0" borderId="0" xfId="0"/>
    <xf numFmtId="17" fontId="5" fillId="0" borderId="0" xfId="9" applyNumberFormat="1"/>
    <xf numFmtId="0" fontId="5" fillId="0" borderId="0" xfId="9"/>
    <xf numFmtId="170" fontId="5" fillId="0" borderId="0" xfId="0" applyNumberFormat="1" applyFont="1" applyAlignment="1">
      <alignment horizontal="left"/>
    </xf>
    <xf numFmtId="0" fontId="7" fillId="0" borderId="0" xfId="8" applyFont="1"/>
    <xf numFmtId="17" fontId="5" fillId="0" borderId="0" xfId="8" applyNumberFormat="1" applyFont="1"/>
    <xf numFmtId="0" fontId="5" fillId="0" borderId="0" xfId="0" applyFont="1"/>
    <xf numFmtId="169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7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67" fontId="22" fillId="0" borderId="0" xfId="15" applyNumberFormat="1" applyFont="1" applyFill="1" applyBorder="1" applyAlignment="1">
      <alignment horizontal="center"/>
    </xf>
    <xf numFmtId="169" fontId="5" fillId="0" borderId="0" xfId="9" applyNumberFormat="1"/>
    <xf numFmtId="0" fontId="6" fillId="0" borderId="0" xfId="0" applyFont="1"/>
    <xf numFmtId="165" fontId="5" fillId="0" borderId="0" xfId="0" applyNumberFormat="1" applyFont="1" applyAlignment="1">
      <alignment horizontal="right"/>
    </xf>
    <xf numFmtId="167" fontId="5" fillId="0" borderId="0" xfId="15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2" fillId="0" borderId="0" xfId="8" applyFont="1"/>
    <xf numFmtId="167" fontId="2" fillId="0" borderId="0" xfId="8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7" fillId="0" borderId="0" xfId="8" applyFont="1" applyAlignment="1">
      <alignment horizontal="right" wrapText="1"/>
    </xf>
    <xf numFmtId="0" fontId="6" fillId="0" borderId="0" xfId="9" applyFont="1"/>
    <xf numFmtId="0" fontId="7" fillId="0" borderId="0" xfId="8" applyFont="1" applyAlignment="1">
      <alignment horizontal="left" vertical="center"/>
    </xf>
    <xf numFmtId="168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6" fontId="15" fillId="0" borderId="0" xfId="12" applyNumberFormat="1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0" fontId="15" fillId="0" borderId="0" xfId="20" applyFont="1"/>
    <xf numFmtId="168" fontId="5" fillId="0" borderId="0" xfId="1" applyNumberFormat="1" applyFont="1" applyFill="1"/>
    <xf numFmtId="167" fontId="5" fillId="0" borderId="0" xfId="10" applyNumberFormat="1"/>
    <xf numFmtId="0" fontId="11" fillId="0" borderId="0" xfId="10" applyFont="1" applyAlignment="1">
      <alignment horizontal="center"/>
    </xf>
    <xf numFmtId="0" fontId="11" fillId="0" borderId="0" xfId="10" applyFont="1"/>
    <xf numFmtId="3" fontId="11" fillId="0" borderId="0" xfId="10" applyNumberFormat="1" applyFont="1"/>
    <xf numFmtId="0" fontId="5" fillId="0" borderId="0" xfId="10"/>
    <xf numFmtId="0" fontId="5" fillId="0" borderId="0" xfId="10" applyAlignment="1">
      <alignment horizontal="center"/>
    </xf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7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165" fontId="5" fillId="0" borderId="0" xfId="12" applyNumberFormat="1" applyFont="1" applyAlignment="1">
      <alignment horizontal="right"/>
    </xf>
    <xf numFmtId="167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165" fontId="6" fillId="0" borderId="0" xfId="12" applyNumberFormat="1" applyFont="1" applyAlignment="1">
      <alignment horizontal="right"/>
    </xf>
    <xf numFmtId="167" fontId="6" fillId="0" borderId="0" xfId="21" applyNumberFormat="1" applyFont="1" applyAlignment="1">
      <alignment horizontal="right"/>
    </xf>
    <xf numFmtId="164" fontId="0" fillId="0" borderId="0" xfId="0" applyNumberFormat="1"/>
    <xf numFmtId="0" fontId="25" fillId="0" borderId="0" xfId="0" applyFont="1"/>
    <xf numFmtId="3" fontId="15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10" fontId="5" fillId="0" borderId="0" xfId="0" applyNumberFormat="1" applyFont="1"/>
    <xf numFmtId="0" fontId="15" fillId="0" borderId="0" xfId="0" applyFont="1"/>
    <xf numFmtId="166" fontId="15" fillId="0" borderId="0" xfId="0" applyNumberFormat="1" applyFont="1" applyAlignment="1">
      <alignment horizontal="center"/>
    </xf>
    <xf numFmtId="169" fontId="15" fillId="0" borderId="0" xfId="0" applyNumberFormat="1" applyFont="1" applyAlignment="1">
      <alignment horizontal="center"/>
    </xf>
    <xf numFmtId="167" fontId="15" fillId="0" borderId="0" xfId="15" applyNumberFormat="1" applyFont="1" applyFill="1" applyAlignment="1">
      <alignment horizontal="center"/>
    </xf>
    <xf numFmtId="166" fontId="15" fillId="0" borderId="0" xfId="0" applyNumberFormat="1" applyFont="1"/>
    <xf numFmtId="167" fontId="15" fillId="0" borderId="0" xfId="15" applyNumberFormat="1" applyFont="1" applyFill="1" applyBorder="1"/>
    <xf numFmtId="0" fontId="5" fillId="0" borderId="0" xfId="24" applyFont="1"/>
    <xf numFmtId="168" fontId="27" fillId="0" borderId="0" xfId="2" applyNumberFormat="1" applyFont="1"/>
    <xf numFmtId="167" fontId="5" fillId="0" borderId="0" xfId="16" applyNumberFormat="1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167" fontId="11" fillId="0" borderId="0" xfId="0" applyNumberFormat="1" applyFont="1"/>
    <xf numFmtId="167" fontId="11" fillId="0" borderId="0" xfId="15" applyNumberFormat="1" applyFont="1"/>
    <xf numFmtId="9" fontId="15" fillId="0" borderId="0" xfId="15" applyFont="1"/>
    <xf numFmtId="169" fontId="15" fillId="0" borderId="0" xfId="0" applyNumberFormat="1" applyFont="1"/>
    <xf numFmtId="0" fontId="5" fillId="0" borderId="0" xfId="3" applyFont="1"/>
    <xf numFmtId="0" fontId="5" fillId="0" borderId="0" xfId="3" applyFont="1" applyAlignment="1">
      <alignment horizontal="center"/>
    </xf>
    <xf numFmtId="0" fontId="11" fillId="0" borderId="0" xfId="3" applyFont="1"/>
    <xf numFmtId="0" fontId="5" fillId="0" borderId="0" xfId="3" applyFont="1" applyAlignment="1">
      <alignment horizontal="right"/>
    </xf>
    <xf numFmtId="0" fontId="6" fillId="0" borderId="0" xfId="3" applyFont="1"/>
    <xf numFmtId="17" fontId="5" fillId="0" borderId="0" xfId="3" applyNumberFormat="1" applyFont="1"/>
    <xf numFmtId="9" fontId="5" fillId="0" borderId="0" xfId="15" applyFont="1"/>
    <xf numFmtId="10" fontId="5" fillId="0" borderId="0" xfId="24" applyNumberFormat="1" applyFont="1"/>
    <xf numFmtId="168" fontId="5" fillId="0" borderId="0" xfId="24" applyNumberFormat="1" applyFont="1"/>
    <xf numFmtId="168" fontId="5" fillId="0" borderId="0" xfId="3" applyNumberFormat="1" applyFont="1"/>
    <xf numFmtId="167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167" fontId="22" fillId="3" borderId="0" xfId="15" applyNumberFormat="1" applyFont="1" applyFill="1" applyBorder="1" applyAlignment="1">
      <alignment horizontal="center"/>
    </xf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7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7" fontId="1" fillId="0" borderId="0" xfId="15" applyNumberFormat="1" applyFont="1" applyFill="1"/>
    <xf numFmtId="167" fontId="1" fillId="0" borderId="0" xfId="15" applyNumberFormat="1" applyFont="1"/>
    <xf numFmtId="10" fontId="1" fillId="0" borderId="0" xfId="8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7" fontId="1" fillId="0" borderId="0" xfId="15" applyNumberFormat="1" applyFont="1" applyBorder="1"/>
    <xf numFmtId="0" fontId="11" fillId="0" borderId="0" xfId="0" applyFont="1"/>
    <xf numFmtId="9" fontId="11" fillId="0" borderId="0" xfId="15" applyFont="1" applyFill="1"/>
    <xf numFmtId="0" fontId="5" fillId="0" borderId="1" xfId="0" applyFont="1" applyBorder="1"/>
    <xf numFmtId="0" fontId="5" fillId="0" borderId="1" xfId="10" applyBorder="1" applyAlignment="1">
      <alignment horizontal="right"/>
    </xf>
    <xf numFmtId="167" fontId="5" fillId="0" borderId="1" xfId="10" applyNumberFormat="1" applyBorder="1" applyAlignment="1">
      <alignment horizontal="right"/>
    </xf>
    <xf numFmtId="0" fontId="5" fillId="0" borderId="0" xfId="13" applyFont="1" applyAlignment="1">
      <alignment horizontal="center"/>
    </xf>
    <xf numFmtId="9" fontId="1" fillId="0" borderId="0" xfId="15" applyFont="1" applyFill="1"/>
    <xf numFmtId="9" fontId="1" fillId="3" borderId="0" xfId="15" applyFont="1" applyFill="1"/>
    <xf numFmtId="17" fontId="6" fillId="0" borderId="0" xfId="0" applyNumberFormat="1" applyFont="1"/>
    <xf numFmtId="0" fontId="1" fillId="0" borderId="0" xfId="0" applyFont="1"/>
    <xf numFmtId="168" fontId="1" fillId="3" borderId="0" xfId="1" applyNumberFormat="1" applyFont="1" applyFill="1" applyBorder="1" applyAlignment="1">
      <alignment horizontal="right" vertical="center"/>
    </xf>
    <xf numFmtId="167" fontId="1" fillId="3" borderId="0" xfId="15" applyNumberFormat="1" applyFont="1" applyFill="1" applyBorder="1" applyAlignment="1">
      <alignment horizontal="right" vertical="center"/>
    </xf>
    <xf numFmtId="168" fontId="1" fillId="0" borderId="0" xfId="1" applyNumberFormat="1" applyFont="1" applyFill="1" applyBorder="1" applyAlignment="1">
      <alignment horizontal="center" vertical="center"/>
    </xf>
    <xf numFmtId="167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7" fontId="28" fillId="0" borderId="0" xfId="16" applyNumberFormat="1" applyFont="1"/>
    <xf numFmtId="167" fontId="28" fillId="0" borderId="0" xfId="16" applyNumberFormat="1" applyFont="1" applyFill="1"/>
    <xf numFmtId="0" fontId="16" fillId="0" borderId="0" xfId="24" applyFont="1"/>
    <xf numFmtId="166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6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8" fontId="22" fillId="0" borderId="0" xfId="2" applyNumberFormat="1" applyFont="1"/>
    <xf numFmtId="167" fontId="7" fillId="0" borderId="0" xfId="16" applyNumberFormat="1" applyFont="1"/>
    <xf numFmtId="168" fontId="1" fillId="0" borderId="0" xfId="3" applyNumberFormat="1" applyFont="1"/>
    <xf numFmtId="0" fontId="1" fillId="0" borderId="0" xfId="3" applyFont="1"/>
    <xf numFmtId="5" fontId="1" fillId="0" borderId="0" xfId="0" applyNumberFormat="1" applyFont="1"/>
    <xf numFmtId="164" fontId="1" fillId="0" borderId="0" xfId="0" applyNumberFormat="1" applyFont="1"/>
    <xf numFmtId="17" fontId="1" fillId="0" borderId="0" xfId="24" applyNumberFormat="1" applyFont="1"/>
    <xf numFmtId="17" fontId="8" fillId="0" borderId="0" xfId="24" applyNumberFormat="1" applyFont="1"/>
    <xf numFmtId="0" fontId="1" fillId="0" borderId="0" xfId="24" applyFont="1" applyAlignment="1">
      <alignment horizontal="right"/>
    </xf>
    <xf numFmtId="168" fontId="8" fillId="0" borderId="0" xfId="2" applyNumberFormat="1" applyFont="1"/>
    <xf numFmtId="167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7" fontId="8" fillId="0" borderId="0" xfId="15" applyNumberFormat="1" applyFont="1" applyAlignment="1">
      <alignment vertical="center"/>
    </xf>
    <xf numFmtId="168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7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6" fontId="1" fillId="0" borderId="0" xfId="1" applyNumberFormat="1" applyFont="1" applyFill="1"/>
    <xf numFmtId="171" fontId="8" fillId="0" borderId="0" xfId="1" applyNumberFormat="1" applyFont="1" applyFill="1"/>
    <xf numFmtId="167" fontId="8" fillId="0" borderId="0" xfId="1" applyNumberFormat="1" applyFont="1" applyFill="1"/>
    <xf numFmtId="10" fontId="0" fillId="0" borderId="0" xfId="0" applyNumberFormat="1"/>
    <xf numFmtId="167" fontId="0" fillId="0" borderId="0" xfId="0" applyNumberFormat="1"/>
    <xf numFmtId="167" fontId="0" fillId="0" borderId="0" xfId="15" applyNumberFormat="1" applyFont="1"/>
    <xf numFmtId="168" fontId="1" fillId="0" borderId="0" xfId="0" applyNumberFormat="1" applyFont="1"/>
    <xf numFmtId="168" fontId="1" fillId="0" borderId="0" xfId="1" applyNumberFormat="1" applyFont="1" applyFill="1"/>
    <xf numFmtId="167" fontId="1" fillId="0" borderId="0" xfId="0" applyNumberFormat="1" applyFont="1"/>
    <xf numFmtId="17" fontId="1" fillId="0" borderId="0" xfId="8" applyNumberFormat="1" applyFont="1"/>
    <xf numFmtId="169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7" fontId="15" fillId="0" borderId="0" xfId="0" applyNumberFormat="1" applyFont="1"/>
    <xf numFmtId="167" fontId="15" fillId="0" borderId="0" xfId="15" applyNumberFormat="1" applyFont="1" applyFill="1"/>
    <xf numFmtId="9" fontId="5" fillId="0" borderId="0" xfId="15" applyFont="1" applyFill="1"/>
    <xf numFmtId="169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7" fontId="6" fillId="0" borderId="0" xfId="15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40" fillId="0" borderId="0" xfId="26" applyFont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7" fontId="6" fillId="0" borderId="0" xfId="15" applyNumberFormat="1" applyFont="1" applyFill="1" applyAlignment="1">
      <alignment vertical="center"/>
    </xf>
    <xf numFmtId="167" fontId="6" fillId="0" borderId="0" xfId="15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2" fontId="0" fillId="0" borderId="0" xfId="0" applyNumberFormat="1"/>
    <xf numFmtId="172" fontId="5" fillId="0" borderId="0" xfId="9" applyNumberFormat="1"/>
    <xf numFmtId="0" fontId="7" fillId="0" borderId="0" xfId="24" applyFont="1" applyAlignment="1">
      <alignment horizontal="center"/>
    </xf>
    <xf numFmtId="0" fontId="22" fillId="3" borderId="0" xfId="14" applyFont="1" applyFill="1" applyAlignment="1">
      <alignment horizontal="center"/>
    </xf>
    <xf numFmtId="0" fontId="22" fillId="0" borderId="0" xfId="14" applyFont="1" applyAlignment="1">
      <alignment horizontal="center"/>
    </xf>
    <xf numFmtId="0" fontId="7" fillId="3" borderId="0" xfId="7" applyFont="1" applyFill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 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9DAECB"/>
      <color rgb="FF009639"/>
      <color rgb="FF36C5EE"/>
      <color rgb="FF2EB77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source'!$A$55:$A$95</c:f>
              <c:numCache>
                <c:formatCode>mmm\-yyyy</c:formatCode>
                <c:ptCount val="4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  <c:pt idx="37">
                  <c:v>44805</c:v>
                </c:pt>
                <c:pt idx="38">
                  <c:v>44896</c:v>
                </c:pt>
                <c:pt idx="39">
                  <c:v>44986</c:v>
                </c:pt>
                <c:pt idx="40">
                  <c:v>45078</c:v>
                </c:pt>
              </c:numCache>
            </c:numRef>
          </c:cat>
          <c:val>
            <c:numRef>
              <c:f>'Fig 1 source'!$B$55:$B$95</c:f>
              <c:numCache>
                <c:formatCode>0.0%</c:formatCode>
                <c:ptCount val="41"/>
                <c:pt idx="0">
                  <c:v>1.6052509843240026E-2</c:v>
                </c:pt>
                <c:pt idx="1">
                  <c:v>2.1030837845765316E-2</c:v>
                </c:pt>
                <c:pt idx="2">
                  <c:v>2.4040974618218414E-2</c:v>
                </c:pt>
                <c:pt idx="3">
                  <c:v>1.7591603258249489E-2</c:v>
                </c:pt>
                <c:pt idx="4">
                  <c:v>1.6437637949576533E-2</c:v>
                </c:pt>
                <c:pt idx="5">
                  <c:v>2.4027510200816504E-2</c:v>
                </c:pt>
                <c:pt idx="6">
                  <c:v>1.8967654544773893E-2</c:v>
                </c:pt>
                <c:pt idx="7">
                  <c:v>2.1316143685569555E-2</c:v>
                </c:pt>
                <c:pt idx="8">
                  <c:v>2.2868989562266018E-2</c:v>
                </c:pt>
                <c:pt idx="9">
                  <c:v>2.7758039306768678E-2</c:v>
                </c:pt>
                <c:pt idx="10">
                  <c:v>3.0081764557774004E-2</c:v>
                </c:pt>
                <c:pt idx="11">
                  <c:v>3.2562592054377726E-2</c:v>
                </c:pt>
                <c:pt idx="12">
                  <c:v>3.5955962155404864E-2</c:v>
                </c:pt>
                <c:pt idx="13">
                  <c:v>3.5884950385544512E-2</c:v>
                </c:pt>
                <c:pt idx="14">
                  <c:v>3.8348305442216013E-2</c:v>
                </c:pt>
                <c:pt idx="15">
                  <c:v>3.8072142018090283E-2</c:v>
                </c:pt>
                <c:pt idx="16">
                  <c:v>4.2417738851050935E-2</c:v>
                </c:pt>
                <c:pt idx="17">
                  <c:v>3.481997185290564E-2</c:v>
                </c:pt>
                <c:pt idx="18">
                  <c:v>4.4589890434098889E-2</c:v>
                </c:pt>
                <c:pt idx="19">
                  <c:v>4.1806809926355548E-2</c:v>
                </c:pt>
                <c:pt idx="20">
                  <c:v>2.9444895592276366E-2</c:v>
                </c:pt>
                <c:pt idx="21">
                  <c:v>3.1853432749368471E-2</c:v>
                </c:pt>
                <c:pt idx="22">
                  <c:v>2.0489448336052707E-2</c:v>
                </c:pt>
                <c:pt idx="23">
                  <c:v>1.8263693871793274E-2</c:v>
                </c:pt>
                <c:pt idx="24">
                  <c:v>1.7772094699553431E-2</c:v>
                </c:pt>
                <c:pt idx="25">
                  <c:v>9.2443367767838236E-3</c:v>
                </c:pt>
                <c:pt idx="26">
                  <c:v>1.2517388115297123E-2</c:v>
                </c:pt>
                <c:pt idx="27">
                  <c:v>1.5048065640179464E-2</c:v>
                </c:pt>
                <c:pt idx="28">
                  <c:v>-4.0203974702797129E-2</c:v>
                </c:pt>
                <c:pt idx="29">
                  <c:v>-4.7431850820832344E-2</c:v>
                </c:pt>
                <c:pt idx="30">
                  <c:v>-6.2423137199264511E-2</c:v>
                </c:pt>
                <c:pt idx="31">
                  <c:v>-7.7179839801413852E-2</c:v>
                </c:pt>
                <c:pt idx="32">
                  <c:v>-3.0419038788375485E-2</c:v>
                </c:pt>
                <c:pt idx="33">
                  <c:v>-1.1973076260425874E-2</c:v>
                </c:pt>
                <c:pt idx="34">
                  <c:v>7.8388889137541717E-3</c:v>
                </c:pt>
                <c:pt idx="35">
                  <c:v>4.0233022982454125E-2</c:v>
                </c:pt>
                <c:pt idx="36">
                  <c:v>7.7272288346527773E-2</c:v>
                </c:pt>
                <c:pt idx="37">
                  <c:v>9.9596795948784012E-2</c:v>
                </c:pt>
                <c:pt idx="38">
                  <c:v>0.1177884902450026</c:v>
                </c:pt>
                <c:pt idx="39">
                  <c:v>0.14621631928269352</c:v>
                </c:pt>
                <c:pt idx="40">
                  <c:v>0.15662130054463863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source'!$A$55:$A$95</c:f>
              <c:numCache>
                <c:formatCode>mmm\-yyyy</c:formatCode>
                <c:ptCount val="4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  <c:pt idx="37">
                  <c:v>44805</c:v>
                </c:pt>
                <c:pt idx="38">
                  <c:v>44896</c:v>
                </c:pt>
                <c:pt idx="39">
                  <c:v>44986</c:v>
                </c:pt>
                <c:pt idx="40">
                  <c:v>45078</c:v>
                </c:pt>
              </c:numCache>
            </c:numRef>
          </c:cat>
          <c:val>
            <c:numRef>
              <c:f>'Fig 1 source'!$C$55:$C$95</c:f>
              <c:numCache>
                <c:formatCode>0.0%</c:formatCode>
                <c:ptCount val="41"/>
                <c:pt idx="0">
                  <c:v>1.2114263284390692E-2</c:v>
                </c:pt>
                <c:pt idx="1">
                  <c:v>1.7959396833292285E-2</c:v>
                </c:pt>
                <c:pt idx="2">
                  <c:v>1.9636778937900168E-2</c:v>
                </c:pt>
                <c:pt idx="3">
                  <c:v>1.6952369838091563E-2</c:v>
                </c:pt>
                <c:pt idx="4">
                  <c:v>3.6931732208554502E-2</c:v>
                </c:pt>
                <c:pt idx="5">
                  <c:v>2.428982448625927E-2</c:v>
                </c:pt>
                <c:pt idx="6">
                  <c:v>1.2414317216290938E-2</c:v>
                </c:pt>
                <c:pt idx="7">
                  <c:v>2.2420242892676079E-2</c:v>
                </c:pt>
                <c:pt idx="8">
                  <c:v>8.5763746693461318E-3</c:v>
                </c:pt>
                <c:pt idx="9">
                  <c:v>2.8073302164667524E-2</c:v>
                </c:pt>
                <c:pt idx="10">
                  <c:v>2.8721501363603297E-2</c:v>
                </c:pt>
                <c:pt idx="11">
                  <c:v>2.3153558391871387E-2</c:v>
                </c:pt>
                <c:pt idx="12">
                  <c:v>2.4342745861733128E-2</c:v>
                </c:pt>
                <c:pt idx="13">
                  <c:v>1.7365447352761132E-2</c:v>
                </c:pt>
                <c:pt idx="14">
                  <c:v>2.8174678040737033E-2</c:v>
                </c:pt>
                <c:pt idx="15">
                  <c:v>2.0690354530474409E-2</c:v>
                </c:pt>
                <c:pt idx="16">
                  <c:v>3.0464708987204547E-2</c:v>
                </c:pt>
                <c:pt idx="17">
                  <c:v>3.0213520095140334E-2</c:v>
                </c:pt>
                <c:pt idx="18">
                  <c:v>2.6483647050447257E-2</c:v>
                </c:pt>
                <c:pt idx="19">
                  <c:v>3.1997959122185948E-2</c:v>
                </c:pt>
                <c:pt idx="20">
                  <c:v>3.2311218640477257E-2</c:v>
                </c:pt>
                <c:pt idx="21">
                  <c:v>3.6662296625100232E-2</c:v>
                </c:pt>
                <c:pt idx="22">
                  <c:v>5.3038830210039967E-2</c:v>
                </c:pt>
                <c:pt idx="23">
                  <c:v>5.5732289503349852E-2</c:v>
                </c:pt>
                <c:pt idx="24">
                  <c:v>5.3997557180684108E-2</c:v>
                </c:pt>
                <c:pt idx="25">
                  <c:v>5.1616984455324477E-2</c:v>
                </c:pt>
                <c:pt idx="26">
                  <c:v>3.9018902791390975E-2</c:v>
                </c:pt>
                <c:pt idx="27">
                  <c:v>3.5578704485668355E-2</c:v>
                </c:pt>
                <c:pt idx="28">
                  <c:v>2.7654700195081983E-2</c:v>
                </c:pt>
                <c:pt idx="29">
                  <c:v>3.6310016126454236E-2</c:v>
                </c:pt>
                <c:pt idx="30">
                  <c:v>5.8700599429176936E-2</c:v>
                </c:pt>
                <c:pt idx="31">
                  <c:v>6.0741871952867177E-2</c:v>
                </c:pt>
                <c:pt idx="32">
                  <c:v>9.2808776144236216E-2</c:v>
                </c:pt>
                <c:pt idx="33">
                  <c:v>0.10093358349744519</c:v>
                </c:pt>
                <c:pt idx="34">
                  <c:v>8.7011164044006106E-2</c:v>
                </c:pt>
                <c:pt idx="35">
                  <c:v>0.10072821591263148</c:v>
                </c:pt>
                <c:pt idx="36">
                  <c:v>8.8728285094207049E-2</c:v>
                </c:pt>
                <c:pt idx="37">
                  <c:v>7.4226335312186142E-2</c:v>
                </c:pt>
                <c:pt idx="38">
                  <c:v>7.1651597223005181E-2</c:v>
                </c:pt>
                <c:pt idx="39">
                  <c:v>6.3033413246503134E-2</c:v>
                </c:pt>
                <c:pt idx="40">
                  <c:v>5.4357459298109534E-2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source'!$A$55:$A$95</c:f>
              <c:numCache>
                <c:formatCode>mmm\-yyyy</c:formatCode>
                <c:ptCount val="4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  <c:pt idx="37">
                  <c:v>44805</c:v>
                </c:pt>
                <c:pt idx="38">
                  <c:v>44896</c:v>
                </c:pt>
                <c:pt idx="39">
                  <c:v>44986</c:v>
                </c:pt>
                <c:pt idx="40">
                  <c:v>45078</c:v>
                </c:pt>
              </c:numCache>
            </c:numRef>
          </c:cat>
          <c:val>
            <c:numRef>
              <c:f>'Fig 1 source'!$E$55:$E$95</c:f>
              <c:numCache>
                <c:formatCode>0.0%</c:formatCode>
                <c:ptCount val="41"/>
                <c:pt idx="0">
                  <c:v>2.7478726578046831E-2</c:v>
                </c:pt>
                <c:pt idx="1">
                  <c:v>2.7478726578046831E-2</c:v>
                </c:pt>
                <c:pt idx="2">
                  <c:v>2.7478726578046831E-2</c:v>
                </c:pt>
                <c:pt idx="3">
                  <c:v>2.7478726578046831E-2</c:v>
                </c:pt>
                <c:pt idx="4">
                  <c:v>2.7478726578046831E-2</c:v>
                </c:pt>
                <c:pt idx="5">
                  <c:v>2.7478726578046831E-2</c:v>
                </c:pt>
                <c:pt idx="6">
                  <c:v>2.7478726578046831E-2</c:v>
                </c:pt>
                <c:pt idx="7">
                  <c:v>2.7478726578046831E-2</c:v>
                </c:pt>
                <c:pt idx="8">
                  <c:v>2.7478726578046831E-2</c:v>
                </c:pt>
                <c:pt idx="9">
                  <c:v>2.7478726578046831E-2</c:v>
                </c:pt>
                <c:pt idx="10">
                  <c:v>2.7478726578046831E-2</c:v>
                </c:pt>
                <c:pt idx="11">
                  <c:v>2.7478726578046831E-2</c:v>
                </c:pt>
                <c:pt idx="12">
                  <c:v>2.7478726578046831E-2</c:v>
                </c:pt>
                <c:pt idx="13">
                  <c:v>2.7478726578046831E-2</c:v>
                </c:pt>
                <c:pt idx="14">
                  <c:v>2.7478726578046831E-2</c:v>
                </c:pt>
                <c:pt idx="15">
                  <c:v>2.7478726578046831E-2</c:v>
                </c:pt>
                <c:pt idx="16">
                  <c:v>2.7478726578046831E-2</c:v>
                </c:pt>
                <c:pt idx="17">
                  <c:v>2.7478726578046831E-2</c:v>
                </c:pt>
                <c:pt idx="18">
                  <c:v>2.7478726578046831E-2</c:v>
                </c:pt>
                <c:pt idx="19">
                  <c:v>2.7478726578046831E-2</c:v>
                </c:pt>
                <c:pt idx="20">
                  <c:v>2.7478726578046831E-2</c:v>
                </c:pt>
                <c:pt idx="21">
                  <c:v>2.7478726578046831E-2</c:v>
                </c:pt>
                <c:pt idx="22">
                  <c:v>2.7478726578046831E-2</c:v>
                </c:pt>
                <c:pt idx="23">
                  <c:v>2.7478726578046831E-2</c:v>
                </c:pt>
                <c:pt idx="24">
                  <c:v>2.7478726578046831E-2</c:v>
                </c:pt>
                <c:pt idx="25">
                  <c:v>2.7478726578046831E-2</c:v>
                </c:pt>
                <c:pt idx="26">
                  <c:v>2.7478726578046831E-2</c:v>
                </c:pt>
                <c:pt idx="27">
                  <c:v>2.7478726578046831E-2</c:v>
                </c:pt>
                <c:pt idx="28">
                  <c:v>2.7478726578046831E-2</c:v>
                </c:pt>
                <c:pt idx="29">
                  <c:v>2.7478726578046831E-2</c:v>
                </c:pt>
                <c:pt idx="30">
                  <c:v>2.7478726578046831E-2</c:v>
                </c:pt>
                <c:pt idx="31">
                  <c:v>2.7478726578046831E-2</c:v>
                </c:pt>
                <c:pt idx="32">
                  <c:v>2.7478726578046831E-2</c:v>
                </c:pt>
                <c:pt idx="33">
                  <c:v>2.7478726578046831E-2</c:v>
                </c:pt>
                <c:pt idx="34">
                  <c:v>2.7478726578046831E-2</c:v>
                </c:pt>
                <c:pt idx="35">
                  <c:v>2.7478726578046831E-2</c:v>
                </c:pt>
                <c:pt idx="36">
                  <c:v>2.7478726578046831E-2</c:v>
                </c:pt>
                <c:pt idx="37">
                  <c:v>2.7478726578046831E-2</c:v>
                </c:pt>
                <c:pt idx="38">
                  <c:v>2.7478726578046831E-2</c:v>
                </c:pt>
                <c:pt idx="39">
                  <c:v>2.7478726578046831E-2</c:v>
                </c:pt>
                <c:pt idx="40">
                  <c:v>2.7478726578046831E-2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source'!$A$55:$A$95</c:f>
              <c:numCache>
                <c:formatCode>mmm\-yyyy</c:formatCode>
                <c:ptCount val="41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41699</c:v>
                </c:pt>
                <c:pt idx="4">
                  <c:v>41791</c:v>
                </c:pt>
                <c:pt idx="5">
                  <c:v>41883</c:v>
                </c:pt>
                <c:pt idx="6">
                  <c:v>41974</c:v>
                </c:pt>
                <c:pt idx="7">
                  <c:v>42064</c:v>
                </c:pt>
                <c:pt idx="8">
                  <c:v>42156</c:v>
                </c:pt>
                <c:pt idx="9">
                  <c:v>42248</c:v>
                </c:pt>
                <c:pt idx="10">
                  <c:v>42339</c:v>
                </c:pt>
                <c:pt idx="11">
                  <c:v>42430</c:v>
                </c:pt>
                <c:pt idx="12">
                  <c:v>42522</c:v>
                </c:pt>
                <c:pt idx="13">
                  <c:v>42614</c:v>
                </c:pt>
                <c:pt idx="14">
                  <c:v>42705</c:v>
                </c:pt>
                <c:pt idx="15">
                  <c:v>42795</c:v>
                </c:pt>
                <c:pt idx="16">
                  <c:v>42887</c:v>
                </c:pt>
                <c:pt idx="17">
                  <c:v>42979</c:v>
                </c:pt>
                <c:pt idx="18">
                  <c:v>43070</c:v>
                </c:pt>
                <c:pt idx="19">
                  <c:v>43160</c:v>
                </c:pt>
                <c:pt idx="20">
                  <c:v>43252</c:v>
                </c:pt>
                <c:pt idx="21">
                  <c:v>43344</c:v>
                </c:pt>
                <c:pt idx="22">
                  <c:v>43435</c:v>
                </c:pt>
                <c:pt idx="23">
                  <c:v>43525</c:v>
                </c:pt>
                <c:pt idx="24">
                  <c:v>43617</c:v>
                </c:pt>
                <c:pt idx="25">
                  <c:v>43709</c:v>
                </c:pt>
                <c:pt idx="26">
                  <c:v>43800</c:v>
                </c:pt>
                <c:pt idx="27">
                  <c:v>43891</c:v>
                </c:pt>
                <c:pt idx="28">
                  <c:v>43983</c:v>
                </c:pt>
                <c:pt idx="29">
                  <c:v>44075</c:v>
                </c:pt>
                <c:pt idx="30">
                  <c:v>44166</c:v>
                </c:pt>
                <c:pt idx="31">
                  <c:v>44256</c:v>
                </c:pt>
                <c:pt idx="32">
                  <c:v>44348</c:v>
                </c:pt>
                <c:pt idx="33">
                  <c:v>44440</c:v>
                </c:pt>
                <c:pt idx="34">
                  <c:v>44531</c:v>
                </c:pt>
                <c:pt idx="35">
                  <c:v>44621</c:v>
                </c:pt>
                <c:pt idx="36">
                  <c:v>44713</c:v>
                </c:pt>
                <c:pt idx="37">
                  <c:v>44805</c:v>
                </c:pt>
                <c:pt idx="38">
                  <c:v>44896</c:v>
                </c:pt>
                <c:pt idx="39">
                  <c:v>44986</c:v>
                </c:pt>
                <c:pt idx="40">
                  <c:v>45078</c:v>
                </c:pt>
              </c:numCache>
            </c:numRef>
          </c:cat>
          <c:val>
            <c:numRef>
              <c:f>'Fig 1 source'!$F$55:$F$95</c:f>
              <c:numCache>
                <c:formatCode>0.0%</c:formatCode>
                <c:ptCount val="41"/>
                <c:pt idx="0">
                  <c:v>4.3092631535279563E-2</c:v>
                </c:pt>
                <c:pt idx="1">
                  <c:v>4.3092631535279563E-2</c:v>
                </c:pt>
                <c:pt idx="2">
                  <c:v>4.3092631535279563E-2</c:v>
                </c:pt>
                <c:pt idx="3">
                  <c:v>4.3092631535279563E-2</c:v>
                </c:pt>
                <c:pt idx="4">
                  <c:v>4.3092631535279563E-2</c:v>
                </c:pt>
                <c:pt idx="5">
                  <c:v>4.3092631535279563E-2</c:v>
                </c:pt>
                <c:pt idx="6">
                  <c:v>4.3092631535279563E-2</c:v>
                </c:pt>
                <c:pt idx="7">
                  <c:v>4.3092631535279563E-2</c:v>
                </c:pt>
                <c:pt idx="8">
                  <c:v>4.3092631535279563E-2</c:v>
                </c:pt>
                <c:pt idx="9">
                  <c:v>4.3092631535279563E-2</c:v>
                </c:pt>
                <c:pt idx="10">
                  <c:v>4.3092631535279563E-2</c:v>
                </c:pt>
                <c:pt idx="11">
                  <c:v>4.3092631535279563E-2</c:v>
                </c:pt>
                <c:pt idx="12">
                  <c:v>4.3092631535279563E-2</c:v>
                </c:pt>
                <c:pt idx="13">
                  <c:v>4.3092631535279563E-2</c:v>
                </c:pt>
                <c:pt idx="14">
                  <c:v>4.3092631535279563E-2</c:v>
                </c:pt>
                <c:pt idx="15">
                  <c:v>4.3092631535279563E-2</c:v>
                </c:pt>
                <c:pt idx="16">
                  <c:v>4.3092631535279563E-2</c:v>
                </c:pt>
                <c:pt idx="17">
                  <c:v>4.3092631535279563E-2</c:v>
                </c:pt>
                <c:pt idx="18">
                  <c:v>4.3092631535279563E-2</c:v>
                </c:pt>
                <c:pt idx="19">
                  <c:v>4.3092631535279563E-2</c:v>
                </c:pt>
                <c:pt idx="20">
                  <c:v>4.3092631535279563E-2</c:v>
                </c:pt>
                <c:pt idx="21">
                  <c:v>4.3092631535279563E-2</c:v>
                </c:pt>
                <c:pt idx="22">
                  <c:v>4.3092631535279563E-2</c:v>
                </c:pt>
                <c:pt idx="23">
                  <c:v>4.3092631535279563E-2</c:v>
                </c:pt>
                <c:pt idx="24">
                  <c:v>4.3092631535279563E-2</c:v>
                </c:pt>
                <c:pt idx="25">
                  <c:v>4.3092631535279563E-2</c:v>
                </c:pt>
                <c:pt idx="26">
                  <c:v>4.3092631535279563E-2</c:v>
                </c:pt>
                <c:pt idx="27">
                  <c:v>4.3092631535279563E-2</c:v>
                </c:pt>
                <c:pt idx="28">
                  <c:v>4.3092631535279563E-2</c:v>
                </c:pt>
                <c:pt idx="29">
                  <c:v>4.3092631535279563E-2</c:v>
                </c:pt>
                <c:pt idx="30">
                  <c:v>4.3092631535279563E-2</c:v>
                </c:pt>
                <c:pt idx="31">
                  <c:v>4.3092631535279563E-2</c:v>
                </c:pt>
                <c:pt idx="32">
                  <c:v>4.3092631535279563E-2</c:v>
                </c:pt>
                <c:pt idx="33">
                  <c:v>4.3092631535279563E-2</c:v>
                </c:pt>
                <c:pt idx="34">
                  <c:v>4.3092631535279563E-2</c:v>
                </c:pt>
                <c:pt idx="35">
                  <c:v>4.3092631535279563E-2</c:v>
                </c:pt>
                <c:pt idx="36">
                  <c:v>4.3092631535279563E-2</c:v>
                </c:pt>
                <c:pt idx="37">
                  <c:v>4.3092631535279563E-2</c:v>
                </c:pt>
                <c:pt idx="38">
                  <c:v>4.3092631535279563E-2</c:v>
                </c:pt>
                <c:pt idx="39">
                  <c:v>4.3092631535279563E-2</c:v>
                </c:pt>
                <c:pt idx="40">
                  <c:v>4.3092631535279563E-2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source'!$A$81:$A$101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4 source'!$C$81:$C$101</c:f>
              <c:numCache>
                <c:formatCode>0.0%</c:formatCode>
                <c:ptCount val="21"/>
                <c:pt idx="0">
                  <c:v>3.5880869411940179E-2</c:v>
                </c:pt>
                <c:pt idx="1">
                  <c:v>3.3086658805242142E-2</c:v>
                </c:pt>
                <c:pt idx="2">
                  <c:v>2.9505051881946544E-2</c:v>
                </c:pt>
                <c:pt idx="3">
                  <c:v>3.134602656348285E-2</c:v>
                </c:pt>
                <c:pt idx="4">
                  <c:v>3.3837932648099242E-2</c:v>
                </c:pt>
                <c:pt idx="5">
                  <c:v>3.4327721759320064E-2</c:v>
                </c:pt>
                <c:pt idx="6">
                  <c:v>3.3789380711020542E-2</c:v>
                </c:pt>
                <c:pt idx="7">
                  <c:v>2.8367732699329743E-2</c:v>
                </c:pt>
                <c:pt idx="8">
                  <c:v>1.8331621453520484E-2</c:v>
                </c:pt>
                <c:pt idx="9">
                  <c:v>1.2901041331926707E-3</c:v>
                </c:pt>
                <c:pt idx="10">
                  <c:v>3.867342045786456E-3</c:v>
                </c:pt>
                <c:pt idx="11">
                  <c:v>1.5949679535322346E-4</c:v>
                </c:pt>
                <c:pt idx="12">
                  <c:v>4.6608707544735966E-3</c:v>
                </c:pt>
                <c:pt idx="13">
                  <c:v>7.6852507060599044E-3</c:v>
                </c:pt>
                <c:pt idx="14">
                  <c:v>8.842259871886032E-3</c:v>
                </c:pt>
                <c:pt idx="15">
                  <c:v>1.7441212353921137E-2</c:v>
                </c:pt>
                <c:pt idx="16">
                  <c:v>2.009464127430036E-2</c:v>
                </c:pt>
                <c:pt idx="17">
                  <c:v>3.5934841882034912E-2</c:v>
                </c:pt>
                <c:pt idx="18">
                  <c:v>3.2185776505570703E-2</c:v>
                </c:pt>
                <c:pt idx="19">
                  <c:v>2.6260406696198276E-2</c:v>
                </c:pt>
                <c:pt idx="20">
                  <c:v>1.4080320761383677E-2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source'!$A$81:$A$101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4 source'!$D$81:$D$101</c:f>
              <c:numCache>
                <c:formatCode>0.0%</c:formatCode>
                <c:ptCount val="21"/>
                <c:pt idx="0">
                  <c:v>2.0754732515106129E-2</c:v>
                </c:pt>
                <c:pt idx="1">
                  <c:v>2.0754732515106129E-2</c:v>
                </c:pt>
                <c:pt idx="2">
                  <c:v>2.0754732515106129E-2</c:v>
                </c:pt>
                <c:pt idx="3">
                  <c:v>2.0754732515106129E-2</c:v>
                </c:pt>
                <c:pt idx="4">
                  <c:v>2.0754732515106129E-2</c:v>
                </c:pt>
                <c:pt idx="5">
                  <c:v>2.0754732515106129E-2</c:v>
                </c:pt>
                <c:pt idx="6">
                  <c:v>2.0754732515106129E-2</c:v>
                </c:pt>
                <c:pt idx="7">
                  <c:v>2.0754732515106129E-2</c:v>
                </c:pt>
                <c:pt idx="8">
                  <c:v>2.0754732515106129E-2</c:v>
                </c:pt>
                <c:pt idx="9">
                  <c:v>2.0754732515106129E-2</c:v>
                </c:pt>
                <c:pt idx="10">
                  <c:v>2.0754732515106129E-2</c:v>
                </c:pt>
                <c:pt idx="11">
                  <c:v>2.0754732515106129E-2</c:v>
                </c:pt>
                <c:pt idx="12">
                  <c:v>2.0754732515106129E-2</c:v>
                </c:pt>
                <c:pt idx="13">
                  <c:v>2.0754732515106129E-2</c:v>
                </c:pt>
                <c:pt idx="14">
                  <c:v>2.0754732515106129E-2</c:v>
                </c:pt>
                <c:pt idx="15">
                  <c:v>2.0754732515106129E-2</c:v>
                </c:pt>
                <c:pt idx="16">
                  <c:v>2.0754732515106129E-2</c:v>
                </c:pt>
                <c:pt idx="17">
                  <c:v>2.0754732515106129E-2</c:v>
                </c:pt>
                <c:pt idx="18">
                  <c:v>2.0754732515106129E-2</c:v>
                </c:pt>
                <c:pt idx="19">
                  <c:v>2.0754732515106129E-2</c:v>
                </c:pt>
                <c:pt idx="20">
                  <c:v>2.0754732515106129E-2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6 source'!$B$3:$B$23</c:f>
              <c:numCache>
                <c:formatCode>"$"#,##0;\-"$"#,##0</c:formatCode>
                <c:ptCount val="21"/>
                <c:pt idx="0">
                  <c:v>6562.0707311072056</c:v>
                </c:pt>
                <c:pt idx="1">
                  <c:v>6380.8049960526314</c:v>
                </c:pt>
                <c:pt idx="2">
                  <c:v>5473.2172735602098</c:v>
                </c:pt>
                <c:pt idx="3">
                  <c:v>4651.3457785527462</c:v>
                </c:pt>
                <c:pt idx="4">
                  <c:v>4873.6562484822207</c:v>
                </c:pt>
                <c:pt idx="5">
                  <c:v>5491.467902070749</c:v>
                </c:pt>
                <c:pt idx="6">
                  <c:v>5713.7932621899045</c:v>
                </c:pt>
                <c:pt idx="7">
                  <c:v>5267.4816213921904</c:v>
                </c:pt>
                <c:pt idx="8">
                  <c:v>5031.3445384615379</c:v>
                </c:pt>
                <c:pt idx="9">
                  <c:v>4780.1263958868885</c:v>
                </c:pt>
                <c:pt idx="10">
                  <c:v>4789.7411883445948</c:v>
                </c:pt>
                <c:pt idx="11">
                  <c:v>6113.9323131313131</c:v>
                </c:pt>
                <c:pt idx="12">
                  <c:v>8156.3277695214101</c:v>
                </c:pt>
                <c:pt idx="13">
                  <c:v>8879.4212510407997</c:v>
                </c:pt>
                <c:pt idx="14">
                  <c:v>9025.8960716639194</c:v>
                </c:pt>
                <c:pt idx="15">
                  <c:v>9181.6244842995147</c:v>
                </c:pt>
                <c:pt idx="16">
                  <c:v>9205.5891396360748</c:v>
                </c:pt>
                <c:pt idx="17">
                  <c:v>8084.9968848837216</c:v>
                </c:pt>
                <c:pt idx="18">
                  <c:v>6621.0862643020573</c:v>
                </c:pt>
                <c:pt idx="19">
                  <c:v>5756.0905263752838</c:v>
                </c:pt>
                <c:pt idx="20">
                  <c:v>6406.9690999999993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0.30516719712389923</c:v>
                </c:pt>
                <c:pt idx="1">
                  <c:v>0.2995107572978663</c:v>
                </c:pt>
                <c:pt idx="2">
                  <c:v>0.28978541892901677</c:v>
                </c:pt>
                <c:pt idx="3">
                  <c:v>0.28206347984742591</c:v>
                </c:pt>
                <c:pt idx="4">
                  <c:v>0.28323794549355119</c:v>
                </c:pt>
                <c:pt idx="5">
                  <c:v>0.28619264279646883</c:v>
                </c:pt>
                <c:pt idx="6">
                  <c:v>0.27765631978170868</c:v>
                </c:pt>
                <c:pt idx="7">
                  <c:v>0.27160520057860665</c:v>
                </c:pt>
                <c:pt idx="8">
                  <c:v>0.26487504050499816</c:v>
                </c:pt>
                <c:pt idx="9">
                  <c:v>0.24508369514993122</c:v>
                </c:pt>
                <c:pt idx="10">
                  <c:v>0.21980011166704902</c:v>
                </c:pt>
                <c:pt idx="11">
                  <c:v>0.2309498695297823</c:v>
                </c:pt>
                <c:pt idx="12">
                  <c:v>0.26478787757534533</c:v>
                </c:pt>
                <c:pt idx="13">
                  <c:v>0.29102365461335167</c:v>
                </c:pt>
                <c:pt idx="14">
                  <c:v>0.30099823532950837</c:v>
                </c:pt>
                <c:pt idx="15">
                  <c:v>0.31250863907276005</c:v>
                </c:pt>
                <c:pt idx="16">
                  <c:v>0.3216396350975449</c:v>
                </c:pt>
                <c:pt idx="17">
                  <c:v>0.31629619034874035</c:v>
                </c:pt>
                <c:pt idx="18">
                  <c:v>0.31413585866646854</c:v>
                </c:pt>
                <c:pt idx="19">
                  <c:v>0.31132377186461457</c:v>
                </c:pt>
                <c:pt idx="20">
                  <c:v>0.31844284524761146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source'!$A$229:$A$289</c:f>
              <c:numCache>
                <c:formatCode>mmm\-yy</c:formatCode>
                <c:ptCount val="61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  <c:pt idx="31">
                  <c:v>44197</c:v>
                </c:pt>
                <c:pt idx="32">
                  <c:v>44228</c:v>
                </c:pt>
                <c:pt idx="33">
                  <c:v>44256</c:v>
                </c:pt>
                <c:pt idx="34">
                  <c:v>44287</c:v>
                </c:pt>
                <c:pt idx="35">
                  <c:v>44317</c:v>
                </c:pt>
                <c:pt idx="36">
                  <c:v>44348</c:v>
                </c:pt>
                <c:pt idx="37">
                  <c:v>44378</c:v>
                </c:pt>
                <c:pt idx="38">
                  <c:v>44409</c:v>
                </c:pt>
                <c:pt idx="39">
                  <c:v>44440</c:v>
                </c:pt>
                <c:pt idx="40">
                  <c:v>44470</c:v>
                </c:pt>
                <c:pt idx="41">
                  <c:v>44501</c:v>
                </c:pt>
                <c:pt idx="42">
                  <c:v>44531</c:v>
                </c:pt>
                <c:pt idx="43">
                  <c:v>44562</c:v>
                </c:pt>
                <c:pt idx="44">
                  <c:v>44593</c:v>
                </c:pt>
                <c:pt idx="45">
                  <c:v>44621</c:v>
                </c:pt>
                <c:pt idx="46">
                  <c:v>44652</c:v>
                </c:pt>
                <c:pt idx="47">
                  <c:v>44682</c:v>
                </c:pt>
                <c:pt idx="48">
                  <c:v>44713</c:v>
                </c:pt>
                <c:pt idx="49">
                  <c:v>44743</c:v>
                </c:pt>
                <c:pt idx="50">
                  <c:v>44774</c:v>
                </c:pt>
                <c:pt idx="51">
                  <c:v>44805</c:v>
                </c:pt>
                <c:pt idx="52">
                  <c:v>44835</c:v>
                </c:pt>
                <c:pt idx="53">
                  <c:v>44866</c:v>
                </c:pt>
                <c:pt idx="54">
                  <c:v>44896</c:v>
                </c:pt>
                <c:pt idx="55">
                  <c:v>44927</c:v>
                </c:pt>
                <c:pt idx="56">
                  <c:v>44958</c:v>
                </c:pt>
                <c:pt idx="57">
                  <c:v>44986</c:v>
                </c:pt>
                <c:pt idx="58">
                  <c:v>45017</c:v>
                </c:pt>
                <c:pt idx="59">
                  <c:v>45047</c:v>
                </c:pt>
                <c:pt idx="60">
                  <c:v>45078</c:v>
                </c:pt>
              </c:numCache>
            </c:numRef>
          </c:cat>
          <c:val>
            <c:numRef>
              <c:f>'Fig 7 source'!$B$229:$B$289</c:f>
              <c:numCache>
                <c:formatCode>0.0%</c:formatCode>
                <c:ptCount val="61"/>
                <c:pt idx="0">
                  <c:v>1.9570478963990244E-2</c:v>
                </c:pt>
                <c:pt idx="1">
                  <c:v>2.0166961236258166E-2</c:v>
                </c:pt>
                <c:pt idx="2">
                  <c:v>2.0750492694702104E-2</c:v>
                </c:pt>
                <c:pt idx="3">
                  <c:v>2.1385029737639578E-2</c:v>
                </c:pt>
                <c:pt idx="4">
                  <c:v>2.2039606358060838E-2</c:v>
                </c:pt>
                <c:pt idx="5">
                  <c:v>2.2548141070291836E-2</c:v>
                </c:pt>
                <c:pt idx="6">
                  <c:v>2.2778193852115838E-2</c:v>
                </c:pt>
                <c:pt idx="7">
                  <c:v>2.2715588603665387E-2</c:v>
                </c:pt>
                <c:pt idx="8">
                  <c:v>2.2454392125482999E-2</c:v>
                </c:pt>
                <c:pt idx="9">
                  <c:v>2.2013157343309268E-2</c:v>
                </c:pt>
                <c:pt idx="10">
                  <c:v>2.1620411953063051E-2</c:v>
                </c:pt>
                <c:pt idx="11">
                  <c:v>2.1422146438426149E-2</c:v>
                </c:pt>
                <c:pt idx="12">
                  <c:v>2.1413994846903761E-2</c:v>
                </c:pt>
                <c:pt idx="13">
                  <c:v>2.1513604534008638E-2</c:v>
                </c:pt>
                <c:pt idx="14">
                  <c:v>2.1725716570749353E-2</c:v>
                </c:pt>
                <c:pt idx="15">
                  <c:v>2.1973483771866743E-2</c:v>
                </c:pt>
                <c:pt idx="16">
                  <c:v>2.2032854840600819E-2</c:v>
                </c:pt>
                <c:pt idx="17">
                  <c:v>2.1905540823517488E-2</c:v>
                </c:pt>
                <c:pt idx="18">
                  <c:v>2.2236953066159429E-2</c:v>
                </c:pt>
                <c:pt idx="19">
                  <c:v>2.3415711863725076E-2</c:v>
                </c:pt>
                <c:pt idx="20">
                  <c:v>2.5329732833381288E-2</c:v>
                </c:pt>
                <c:pt idx="21">
                  <c:v>2.7839409439192248E-2</c:v>
                </c:pt>
                <c:pt idx="22">
                  <c:v>3.0984874296006285E-2</c:v>
                </c:pt>
                <c:pt idx="23">
                  <c:v>3.4768655709801317E-2</c:v>
                </c:pt>
                <c:pt idx="24">
                  <c:v>3.9144517748939164E-2</c:v>
                </c:pt>
                <c:pt idx="25">
                  <c:v>4.3768843546987631E-2</c:v>
                </c:pt>
                <c:pt idx="26">
                  <c:v>4.8576071757953539E-2</c:v>
                </c:pt>
                <c:pt idx="27">
                  <c:v>5.2774240570270942E-2</c:v>
                </c:pt>
                <c:pt idx="28">
                  <c:v>5.6832561433432904E-2</c:v>
                </c:pt>
                <c:pt idx="29">
                  <c:v>6.0959419412436169E-2</c:v>
                </c:pt>
                <c:pt idx="30">
                  <c:v>6.4401910416380145E-2</c:v>
                </c:pt>
                <c:pt idx="31">
                  <c:v>6.6251618896635819E-2</c:v>
                </c:pt>
                <c:pt idx="32">
                  <c:v>6.6329850817508862E-2</c:v>
                </c:pt>
                <c:pt idx="33">
                  <c:v>6.4399398690131782E-2</c:v>
                </c:pt>
                <c:pt idx="34">
                  <c:v>6.0701427129616237E-2</c:v>
                </c:pt>
                <c:pt idx="35">
                  <c:v>5.6145920737500986E-2</c:v>
                </c:pt>
                <c:pt idx="36">
                  <c:v>5.1448779074035896E-2</c:v>
                </c:pt>
                <c:pt idx="37">
                  <c:v>4.8645922857901806E-2</c:v>
                </c:pt>
                <c:pt idx="38">
                  <c:v>4.8956235131674415E-2</c:v>
                </c:pt>
                <c:pt idx="39">
                  <c:v>5.1375565634461023E-2</c:v>
                </c:pt>
                <c:pt idx="40">
                  <c:v>5.3911340147963525E-2</c:v>
                </c:pt>
                <c:pt idx="41">
                  <c:v>5.4706410732059375E-2</c:v>
                </c:pt>
                <c:pt idx="42">
                  <c:v>5.3717575231465434E-2</c:v>
                </c:pt>
                <c:pt idx="43">
                  <c:v>5.1236719398576949E-2</c:v>
                </c:pt>
                <c:pt idx="44">
                  <c:v>4.7692570618712453E-2</c:v>
                </c:pt>
                <c:pt idx="45">
                  <c:v>4.3716848473757078E-2</c:v>
                </c:pt>
                <c:pt idx="46">
                  <c:v>3.985688482960658E-2</c:v>
                </c:pt>
                <c:pt idx="47">
                  <c:v>3.6639135233920705E-2</c:v>
                </c:pt>
                <c:pt idx="48">
                  <c:v>3.3933487168093281E-2</c:v>
                </c:pt>
                <c:pt idx="49">
                  <c:v>3.1165175774102369E-2</c:v>
                </c:pt>
                <c:pt idx="50">
                  <c:v>2.7997506558271282E-2</c:v>
                </c:pt>
                <c:pt idx="51">
                  <c:v>2.5686915450685542E-2</c:v>
                </c:pt>
                <c:pt idx="52">
                  <c:v>2.4149035973936889E-2</c:v>
                </c:pt>
                <c:pt idx="53">
                  <c:v>2.2983893445068196E-2</c:v>
                </c:pt>
                <c:pt idx="54">
                  <c:v>2.2068255934216865E-2</c:v>
                </c:pt>
                <c:pt idx="55">
                  <c:v>2.1328129818258469E-2</c:v>
                </c:pt>
                <c:pt idx="56">
                  <c:v>2.0703707302405637E-2</c:v>
                </c:pt>
                <c:pt idx="57">
                  <c:v>2.0491724973362654E-2</c:v>
                </c:pt>
                <c:pt idx="58">
                  <c:v>2.0672856570848594E-2</c:v>
                </c:pt>
                <c:pt idx="59">
                  <c:v>2.1059501383353548E-2</c:v>
                </c:pt>
                <c:pt idx="60">
                  <c:v>2.1465258384889649E-2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source'!$A$229:$A$289</c:f>
              <c:numCache>
                <c:formatCode>mmm\-yy</c:formatCode>
                <c:ptCount val="61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  <c:pt idx="31">
                  <c:v>44197</c:v>
                </c:pt>
                <c:pt idx="32">
                  <c:v>44228</c:v>
                </c:pt>
                <c:pt idx="33">
                  <c:v>44256</c:v>
                </c:pt>
                <c:pt idx="34">
                  <c:v>44287</c:v>
                </c:pt>
                <c:pt idx="35">
                  <c:v>44317</c:v>
                </c:pt>
                <c:pt idx="36">
                  <c:v>44348</c:v>
                </c:pt>
                <c:pt idx="37">
                  <c:v>44378</c:v>
                </c:pt>
                <c:pt idx="38">
                  <c:v>44409</c:v>
                </c:pt>
                <c:pt idx="39">
                  <c:v>44440</c:v>
                </c:pt>
                <c:pt idx="40">
                  <c:v>44470</c:v>
                </c:pt>
                <c:pt idx="41">
                  <c:v>44501</c:v>
                </c:pt>
                <c:pt idx="42">
                  <c:v>44531</c:v>
                </c:pt>
                <c:pt idx="43">
                  <c:v>44562</c:v>
                </c:pt>
                <c:pt idx="44">
                  <c:v>44593</c:v>
                </c:pt>
                <c:pt idx="45">
                  <c:v>44621</c:v>
                </c:pt>
                <c:pt idx="46">
                  <c:v>44652</c:v>
                </c:pt>
                <c:pt idx="47">
                  <c:v>44682</c:v>
                </c:pt>
                <c:pt idx="48">
                  <c:v>44713</c:v>
                </c:pt>
                <c:pt idx="49">
                  <c:v>44743</c:v>
                </c:pt>
                <c:pt idx="50">
                  <c:v>44774</c:v>
                </c:pt>
                <c:pt idx="51">
                  <c:v>44805</c:v>
                </c:pt>
                <c:pt idx="52">
                  <c:v>44835</c:v>
                </c:pt>
                <c:pt idx="53">
                  <c:v>44866</c:v>
                </c:pt>
                <c:pt idx="54">
                  <c:v>44896</c:v>
                </c:pt>
                <c:pt idx="55">
                  <c:v>44927</c:v>
                </c:pt>
                <c:pt idx="56">
                  <c:v>44958</c:v>
                </c:pt>
                <c:pt idx="57">
                  <c:v>44986</c:v>
                </c:pt>
                <c:pt idx="58">
                  <c:v>45017</c:v>
                </c:pt>
                <c:pt idx="59">
                  <c:v>45047</c:v>
                </c:pt>
                <c:pt idx="60">
                  <c:v>45078</c:v>
                </c:pt>
              </c:numCache>
            </c:numRef>
          </c:cat>
          <c:val>
            <c:numRef>
              <c:f>'Fig 7 source'!$E$229:$E$289</c:f>
              <c:numCache>
                <c:formatCode>0.0%</c:formatCode>
                <c:ptCount val="61"/>
                <c:pt idx="0">
                  <c:v>1.3912564290244145E-2</c:v>
                </c:pt>
                <c:pt idx="1">
                  <c:v>1.3311707965619295E-2</c:v>
                </c:pt>
                <c:pt idx="2">
                  <c:v>1.2812782815512715E-2</c:v>
                </c:pt>
                <c:pt idx="3">
                  <c:v>1.2330047500379852E-2</c:v>
                </c:pt>
                <c:pt idx="4">
                  <c:v>1.1886329519806966E-2</c:v>
                </c:pt>
                <c:pt idx="5">
                  <c:v>1.1558726916372181E-2</c:v>
                </c:pt>
                <c:pt idx="6">
                  <c:v>1.143045102346279E-2</c:v>
                </c:pt>
                <c:pt idx="7">
                  <c:v>1.1507262026147642E-2</c:v>
                </c:pt>
                <c:pt idx="8">
                  <c:v>1.18713362339557E-2</c:v>
                </c:pt>
                <c:pt idx="9">
                  <c:v>1.2570420484538688E-2</c:v>
                </c:pt>
                <c:pt idx="10">
                  <c:v>1.3527554537365427E-2</c:v>
                </c:pt>
                <c:pt idx="11">
                  <c:v>1.4585038126569224E-2</c:v>
                </c:pt>
                <c:pt idx="12">
                  <c:v>1.5413808931886869E-2</c:v>
                </c:pt>
                <c:pt idx="13">
                  <c:v>1.5885089403746534E-2</c:v>
                </c:pt>
                <c:pt idx="14">
                  <c:v>1.6117749053860115E-2</c:v>
                </c:pt>
                <c:pt idx="15">
                  <c:v>1.6378267734957375E-2</c:v>
                </c:pt>
                <c:pt idx="16">
                  <c:v>1.6866402340499836E-2</c:v>
                </c:pt>
                <c:pt idx="17">
                  <c:v>1.7673385280496487E-2</c:v>
                </c:pt>
                <c:pt idx="18">
                  <c:v>1.8795076747460008E-2</c:v>
                </c:pt>
                <c:pt idx="19">
                  <c:v>1.9785267903259542E-2</c:v>
                </c:pt>
                <c:pt idx="20">
                  <c:v>2.0177489682632631E-2</c:v>
                </c:pt>
                <c:pt idx="21">
                  <c:v>1.9778764150499586E-2</c:v>
                </c:pt>
                <c:pt idx="22">
                  <c:v>1.8644056215562314E-2</c:v>
                </c:pt>
                <c:pt idx="23">
                  <c:v>1.6966526889309788E-2</c:v>
                </c:pt>
                <c:pt idx="24">
                  <c:v>1.5014556155077227E-2</c:v>
                </c:pt>
                <c:pt idx="25">
                  <c:v>1.3013055996805951E-2</c:v>
                </c:pt>
                <c:pt idx="26">
                  <c:v>1.1222266820588358E-2</c:v>
                </c:pt>
                <c:pt idx="27">
                  <c:v>9.9801827450844982E-3</c:v>
                </c:pt>
                <c:pt idx="28">
                  <c:v>9.3968657133259668E-3</c:v>
                </c:pt>
                <c:pt idx="29">
                  <c:v>9.4321067192077671E-3</c:v>
                </c:pt>
                <c:pt idx="30">
                  <c:v>9.9372370555198437E-3</c:v>
                </c:pt>
                <c:pt idx="31">
                  <c:v>1.0707365791909668E-2</c:v>
                </c:pt>
                <c:pt idx="32">
                  <c:v>1.1570149805045234E-2</c:v>
                </c:pt>
                <c:pt idx="33">
                  <c:v>1.2189197826098589E-2</c:v>
                </c:pt>
                <c:pt idx="34">
                  <c:v>1.2587755838165486E-2</c:v>
                </c:pt>
                <c:pt idx="35">
                  <c:v>1.2745406136438733E-2</c:v>
                </c:pt>
                <c:pt idx="36">
                  <c:v>1.2539860085797527E-2</c:v>
                </c:pt>
                <c:pt idx="37">
                  <c:v>1.2259583286127742E-2</c:v>
                </c:pt>
                <c:pt idx="38">
                  <c:v>1.2062210157911391E-2</c:v>
                </c:pt>
                <c:pt idx="39">
                  <c:v>1.1966328156429267E-2</c:v>
                </c:pt>
                <c:pt idx="40">
                  <c:v>1.2076292767497625E-2</c:v>
                </c:pt>
                <c:pt idx="41">
                  <c:v>1.2495935130110989E-2</c:v>
                </c:pt>
                <c:pt idx="42">
                  <c:v>1.329327262053891E-2</c:v>
                </c:pt>
                <c:pt idx="43">
                  <c:v>1.4559639153191526E-2</c:v>
                </c:pt>
                <c:pt idx="44">
                  <c:v>1.6138179791016852E-2</c:v>
                </c:pt>
                <c:pt idx="45">
                  <c:v>1.7740707222415268E-2</c:v>
                </c:pt>
                <c:pt idx="46">
                  <c:v>1.9151927299411165E-2</c:v>
                </c:pt>
                <c:pt idx="47">
                  <c:v>2.0208886514984013E-2</c:v>
                </c:pt>
                <c:pt idx="48">
                  <c:v>2.0641900402491194E-2</c:v>
                </c:pt>
                <c:pt idx="49">
                  <c:v>2.0230597753173898E-2</c:v>
                </c:pt>
                <c:pt idx="50">
                  <c:v>1.9307613742006048E-2</c:v>
                </c:pt>
                <c:pt idx="51">
                  <c:v>1.8694453604988046E-2</c:v>
                </c:pt>
                <c:pt idx="52">
                  <c:v>1.8773055511543669E-2</c:v>
                </c:pt>
                <c:pt idx="53">
                  <c:v>1.9495209506511329E-2</c:v>
                </c:pt>
                <c:pt idx="54">
                  <c:v>2.0586548984202611E-2</c:v>
                </c:pt>
                <c:pt idx="55">
                  <c:v>2.1679586295660913E-2</c:v>
                </c:pt>
                <c:pt idx="56">
                  <c:v>2.2464312122222534E-2</c:v>
                </c:pt>
                <c:pt idx="57">
                  <c:v>2.2905893566115311E-2</c:v>
                </c:pt>
                <c:pt idx="58">
                  <c:v>2.3074106349966622E-2</c:v>
                </c:pt>
                <c:pt idx="59">
                  <c:v>2.325354997592145E-2</c:v>
                </c:pt>
                <c:pt idx="60">
                  <c:v>2.3153741962846742E-2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0.53800000000000003</c:v>
                </c:pt>
                <c:pt idx="1">
                  <c:v>0.51600000000000001</c:v>
                </c:pt>
                <c:pt idx="2">
                  <c:v>0.47</c:v>
                </c:pt>
                <c:pt idx="3">
                  <c:v>0.45</c:v>
                </c:pt>
                <c:pt idx="4">
                  <c:v>0.44700000000000001</c:v>
                </c:pt>
                <c:pt idx="5">
                  <c:v>0.46800000000000003</c:v>
                </c:pt>
                <c:pt idx="6">
                  <c:v>0.437</c:v>
                </c:pt>
                <c:pt idx="7">
                  <c:v>0.40600000000000003</c:v>
                </c:pt>
                <c:pt idx="8">
                  <c:v>0.47099999999999997</c:v>
                </c:pt>
                <c:pt idx="9">
                  <c:v>0.41899999999999998</c:v>
                </c:pt>
                <c:pt idx="10">
                  <c:v>0.35199999999999998</c:v>
                </c:pt>
                <c:pt idx="11">
                  <c:v>0.32500000000000001</c:v>
                </c:pt>
                <c:pt idx="12">
                  <c:v>0.33700000000000002</c:v>
                </c:pt>
                <c:pt idx="13">
                  <c:v>0.33900000000000002</c:v>
                </c:pt>
                <c:pt idx="14">
                  <c:v>0.30599999999999999</c:v>
                </c:pt>
                <c:pt idx="15">
                  <c:v>0.26700000000000002</c:v>
                </c:pt>
                <c:pt idx="16">
                  <c:v>0.24399999999999999</c:v>
                </c:pt>
                <c:pt idx="17">
                  <c:v>0.25800000000000001</c:v>
                </c:pt>
                <c:pt idx="18">
                  <c:v>0.27400000000000002</c:v>
                </c:pt>
                <c:pt idx="19">
                  <c:v>0.246</c:v>
                </c:pt>
                <c:pt idx="20">
                  <c:v>0.26700000000000002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0.156</c:v>
                </c:pt>
                <c:pt idx="1">
                  <c:v>0.13900000000000001</c:v>
                </c:pt>
                <c:pt idx="2">
                  <c:v>0.13100000000000001</c:v>
                </c:pt>
                <c:pt idx="3">
                  <c:v>0.11700000000000001</c:v>
                </c:pt>
                <c:pt idx="4">
                  <c:v>0.13200000000000001</c:v>
                </c:pt>
                <c:pt idx="5">
                  <c:v>0.14299999999999999</c:v>
                </c:pt>
                <c:pt idx="6">
                  <c:v>0.13900000000000001</c:v>
                </c:pt>
                <c:pt idx="7">
                  <c:v>0.11600000000000001</c:v>
                </c:pt>
                <c:pt idx="8">
                  <c:v>0.16200000000000001</c:v>
                </c:pt>
                <c:pt idx="9">
                  <c:v>0.14499999999999999</c:v>
                </c:pt>
                <c:pt idx="10">
                  <c:v>0.115</c:v>
                </c:pt>
                <c:pt idx="11">
                  <c:v>9.8000000000000004E-2</c:v>
                </c:pt>
                <c:pt idx="12">
                  <c:v>0.13</c:v>
                </c:pt>
                <c:pt idx="13">
                  <c:v>0.14699999999999999</c:v>
                </c:pt>
                <c:pt idx="14">
                  <c:v>0.13500000000000001</c:v>
                </c:pt>
                <c:pt idx="15">
                  <c:v>0.10299999999999999</c:v>
                </c:pt>
                <c:pt idx="16">
                  <c:v>0.109</c:v>
                </c:pt>
                <c:pt idx="17">
                  <c:v>0.10299999999999999</c:v>
                </c:pt>
                <c:pt idx="18">
                  <c:v>0.121</c:v>
                </c:pt>
                <c:pt idx="19">
                  <c:v>9.0999999999999998E-2</c:v>
                </c:pt>
                <c:pt idx="20">
                  <c:v>0.10199999999999999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43252</c:v>
                </c:pt>
                <c:pt idx="1">
                  <c:v>43344</c:v>
                </c:pt>
                <c:pt idx="2">
                  <c:v>43435</c:v>
                </c:pt>
                <c:pt idx="3">
                  <c:v>43525</c:v>
                </c:pt>
                <c:pt idx="4">
                  <c:v>43617</c:v>
                </c:pt>
                <c:pt idx="5">
                  <c:v>43709</c:v>
                </c:pt>
                <c:pt idx="6">
                  <c:v>43800</c:v>
                </c:pt>
                <c:pt idx="7">
                  <c:v>43891</c:v>
                </c:pt>
                <c:pt idx="8">
                  <c:v>43983</c:v>
                </c:pt>
                <c:pt idx="9">
                  <c:v>44075</c:v>
                </c:pt>
                <c:pt idx="10">
                  <c:v>44166</c:v>
                </c:pt>
                <c:pt idx="11">
                  <c:v>44256</c:v>
                </c:pt>
                <c:pt idx="12">
                  <c:v>44348</c:v>
                </c:pt>
                <c:pt idx="13">
                  <c:v>44440</c:v>
                </c:pt>
                <c:pt idx="14">
                  <c:v>44531</c:v>
                </c:pt>
                <c:pt idx="15">
                  <c:v>44621</c:v>
                </c:pt>
                <c:pt idx="16">
                  <c:v>44713</c:v>
                </c:pt>
                <c:pt idx="17">
                  <c:v>44805</c:v>
                </c:pt>
                <c:pt idx="18">
                  <c:v>44896</c:v>
                </c:pt>
                <c:pt idx="19">
                  <c:v>44986</c:v>
                </c:pt>
                <c:pt idx="20">
                  <c:v>45078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6.3E-2</c:v>
                </c:pt>
                <c:pt idx="1">
                  <c:v>5.6000000000000001E-2</c:v>
                </c:pt>
                <c:pt idx="2">
                  <c:v>5.3999999999999999E-2</c:v>
                </c:pt>
                <c:pt idx="3">
                  <c:v>0.05</c:v>
                </c:pt>
                <c:pt idx="4">
                  <c:v>5.8000000000000003E-2</c:v>
                </c:pt>
                <c:pt idx="5">
                  <c:v>7.3999999999999996E-2</c:v>
                </c:pt>
                <c:pt idx="6">
                  <c:v>7.0999999999999994E-2</c:v>
                </c:pt>
                <c:pt idx="7">
                  <c:v>5.8000000000000003E-2</c:v>
                </c:pt>
                <c:pt idx="8">
                  <c:v>8.7999999999999995E-2</c:v>
                </c:pt>
                <c:pt idx="9">
                  <c:v>7.8E-2</c:v>
                </c:pt>
                <c:pt idx="10">
                  <c:v>7.0999999999999994E-2</c:v>
                </c:pt>
                <c:pt idx="11">
                  <c:v>6.2E-2</c:v>
                </c:pt>
                <c:pt idx="12">
                  <c:v>9.2999999999999999E-2</c:v>
                </c:pt>
                <c:pt idx="13">
                  <c:v>0.109</c:v>
                </c:pt>
                <c:pt idx="14">
                  <c:v>0.10299999999999999</c:v>
                </c:pt>
                <c:pt idx="15">
                  <c:v>7.8E-2</c:v>
                </c:pt>
                <c:pt idx="16">
                  <c:v>8.3000000000000004E-2</c:v>
                </c:pt>
                <c:pt idx="17">
                  <c:v>7.4999999999999997E-2</c:v>
                </c:pt>
                <c:pt idx="18">
                  <c:v>0.09</c:v>
                </c:pt>
                <c:pt idx="19">
                  <c:v>6.4000000000000001E-2</c:v>
                </c:pt>
                <c:pt idx="20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136987</xdr:colOff>
      <xdr:row>1</xdr:row>
      <xdr:rowOff>179797</xdr:rowOff>
    </xdr:from>
    <xdr:to>
      <xdr:col>10</xdr:col>
      <xdr:colOff>327050</xdr:colOff>
      <xdr:row>24</xdr:row>
      <xdr:rowOff>193078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7C7CA3-A704-FE57-01B4-A67293FBFC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08" t="12248" r="26856" b="11921"/>
        <a:stretch/>
      </xdr:blipFill>
      <xdr:spPr>
        <a:xfrm>
          <a:off x="136987" y="565078"/>
          <a:ext cx="5669614" cy="5724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22861</xdr:rowOff>
    </xdr:from>
    <xdr:to>
      <xdr:col>10</xdr:col>
      <xdr:colOff>413695</xdr:colOff>
      <xdr:row>34</xdr:row>
      <xdr:rowOff>57241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52F57C-CDA1-E491-9338-9A3525D18A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88" t="7573" r="27745" b="22298"/>
        <a:stretch/>
      </xdr:blipFill>
      <xdr:spPr>
        <a:xfrm>
          <a:off x="53340" y="403861"/>
          <a:ext cx="5846755" cy="4309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8</xdr:col>
      <xdr:colOff>422740</xdr:colOff>
      <xdr:row>20</xdr:row>
      <xdr:rowOff>29100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BF9A90-0FA7-9AD7-502F-A31840C22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3" t="10867" r="26568" b="11248"/>
        <a:stretch/>
      </xdr:blipFill>
      <xdr:spPr>
        <a:xfrm>
          <a:off x="0" y="396240"/>
          <a:ext cx="4811860" cy="479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108586</xdr:rowOff>
    </xdr:from>
    <xdr:to>
      <xdr:col>9</xdr:col>
      <xdr:colOff>187333</xdr:colOff>
      <xdr:row>21</xdr:row>
      <xdr:rowOff>33196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8D680C-BEDF-B389-6119-46864EC10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11693" r="26667" b="11563"/>
        <a:stretch/>
      </xdr:blipFill>
      <xdr:spPr>
        <a:xfrm>
          <a:off x="47625" y="489586"/>
          <a:ext cx="5540383" cy="48776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120648</xdr:rowOff>
    </xdr:from>
    <xdr:to>
      <xdr:col>9</xdr:col>
      <xdr:colOff>209891</xdr:colOff>
      <xdr:row>21</xdr:row>
      <xdr:rowOff>8648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B6DD56-AE42-2C47-0FE1-049EC303A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69" t="11251" r="26961" b="11228"/>
        <a:stretch/>
      </xdr:blipFill>
      <xdr:spPr>
        <a:xfrm>
          <a:off x="209550" y="501648"/>
          <a:ext cx="4915241" cy="496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90054</xdr:colOff>
      <xdr:row>1</xdr:row>
      <xdr:rowOff>76201</xdr:rowOff>
    </xdr:from>
    <xdr:to>
      <xdr:col>10</xdr:col>
      <xdr:colOff>78137</xdr:colOff>
      <xdr:row>31</xdr:row>
      <xdr:rowOff>44456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9B2FBE-9BAD-F311-0DE6-41FB0193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457201"/>
          <a:ext cx="5460628" cy="391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tabSelected="1" workbookViewId="0"/>
  </sheetViews>
  <sheetFormatPr baseColWidth="10" defaultColWidth="9.19921875" defaultRowHeight="11" x14ac:dyDescent="0.15"/>
  <cols>
    <col min="1" max="1" width="14.19921875" style="149" customWidth="1"/>
    <col min="2" max="2" width="74.796875" style="149" customWidth="1"/>
    <col min="3" max="16384" width="9.19921875" style="149"/>
  </cols>
  <sheetData>
    <row r="1" spans="1:2" ht="41.25" customHeight="1" x14ac:dyDescent="0.2">
      <c r="A1" s="106" t="s">
        <v>463</v>
      </c>
      <c r="B1" s="109"/>
    </row>
    <row r="2" spans="1:2" ht="27.75" customHeight="1" x14ac:dyDescent="0.2">
      <c r="A2" s="153"/>
      <c r="B2" s="154" t="s">
        <v>309</v>
      </c>
    </row>
    <row r="3" spans="1:2" s="148" customFormat="1" ht="19.5" customHeight="1" x14ac:dyDescent="0.2">
      <c r="A3" s="155" t="s">
        <v>333</v>
      </c>
      <c r="B3" s="156" t="s">
        <v>334</v>
      </c>
    </row>
    <row r="4" spans="1:2" s="148" customFormat="1" ht="20" customHeight="1" x14ac:dyDescent="0.15">
      <c r="A4" s="107" t="s">
        <v>310</v>
      </c>
      <c r="B4" s="107" t="s">
        <v>135</v>
      </c>
    </row>
    <row r="5" spans="1:2" s="148" customFormat="1" ht="20" customHeight="1" x14ac:dyDescent="0.15">
      <c r="A5" s="108" t="s">
        <v>311</v>
      </c>
      <c r="B5" s="108" t="s">
        <v>357</v>
      </c>
    </row>
    <row r="6" spans="1:2" s="148" customFormat="1" ht="20" customHeight="1" x14ac:dyDescent="0.15">
      <c r="A6" s="107" t="s">
        <v>312</v>
      </c>
      <c r="B6" s="107" t="s">
        <v>313</v>
      </c>
    </row>
    <row r="7" spans="1:2" s="148" customFormat="1" ht="20" customHeight="1" x14ac:dyDescent="0.15">
      <c r="A7" s="107" t="s">
        <v>314</v>
      </c>
      <c r="B7" s="107" t="s">
        <v>367</v>
      </c>
    </row>
    <row r="8" spans="1:2" s="148" customFormat="1" ht="20" customHeight="1" x14ac:dyDescent="0.15">
      <c r="A8" s="107" t="s">
        <v>315</v>
      </c>
      <c r="B8" s="107" t="s">
        <v>368</v>
      </c>
    </row>
    <row r="9" spans="1:2" s="148" customFormat="1" ht="20" customHeight="1" x14ac:dyDescent="0.15">
      <c r="A9" s="108" t="s">
        <v>316</v>
      </c>
      <c r="B9" s="108" t="s">
        <v>377</v>
      </c>
    </row>
    <row r="10" spans="1:2" s="148" customFormat="1" ht="20" customHeight="1" x14ac:dyDescent="0.15">
      <c r="A10" s="108" t="s">
        <v>139</v>
      </c>
      <c r="B10" s="108" t="s">
        <v>378</v>
      </c>
    </row>
    <row r="11" spans="1:2" s="148" customFormat="1" ht="20" customHeight="1" x14ac:dyDescent="0.15">
      <c r="A11" s="107" t="s">
        <v>317</v>
      </c>
      <c r="B11" s="107" t="s">
        <v>369</v>
      </c>
    </row>
    <row r="12" spans="1:2" s="148" customFormat="1" ht="20" customHeight="1" x14ac:dyDescent="0.15">
      <c r="A12" s="107" t="s">
        <v>318</v>
      </c>
      <c r="B12" s="107" t="s">
        <v>370</v>
      </c>
    </row>
    <row r="13" spans="1:2" s="148" customFormat="1" ht="20" customHeight="1" x14ac:dyDescent="0.15">
      <c r="A13" s="107" t="s">
        <v>319</v>
      </c>
      <c r="B13" s="107" t="s">
        <v>320</v>
      </c>
    </row>
    <row r="14" spans="1:2" s="148" customFormat="1" ht="20" customHeight="1" x14ac:dyDescent="0.15">
      <c r="A14" s="108" t="s">
        <v>321</v>
      </c>
      <c r="B14" s="108" t="s">
        <v>379</v>
      </c>
    </row>
    <row r="15" spans="1:2" s="148" customFormat="1" ht="20" customHeight="1" x14ac:dyDescent="0.15">
      <c r="A15" s="108" t="s">
        <v>322</v>
      </c>
      <c r="B15" s="108" t="s">
        <v>380</v>
      </c>
    </row>
    <row r="16" spans="1:2" s="148" customFormat="1" ht="20" customHeight="1" x14ac:dyDescent="0.15">
      <c r="A16" s="108" t="s">
        <v>323</v>
      </c>
      <c r="B16" s="108" t="s">
        <v>381</v>
      </c>
    </row>
    <row r="17" spans="1:2" s="148" customFormat="1" ht="20" customHeight="1" x14ac:dyDescent="0.15">
      <c r="A17" s="107" t="s">
        <v>324</v>
      </c>
      <c r="B17" s="107" t="s">
        <v>325</v>
      </c>
    </row>
    <row r="18" spans="1:2" s="148" customFormat="1" ht="20" customHeight="1" x14ac:dyDescent="0.15">
      <c r="A18" s="107" t="s">
        <v>326</v>
      </c>
      <c r="B18" s="107" t="s">
        <v>371</v>
      </c>
    </row>
    <row r="19" spans="1:2" s="148" customFormat="1" ht="20" customHeight="1" x14ac:dyDescent="0.15">
      <c r="A19" s="108" t="s">
        <v>140</v>
      </c>
      <c r="B19" s="108" t="s">
        <v>402</v>
      </c>
    </row>
    <row r="20" spans="1:2" s="148" customFormat="1" ht="20" customHeight="1" x14ac:dyDescent="0.15">
      <c r="A20" s="108" t="s">
        <v>327</v>
      </c>
      <c r="B20" s="108" t="s">
        <v>372</v>
      </c>
    </row>
    <row r="21" spans="1:2" s="148" customFormat="1" ht="20" customHeight="1" x14ac:dyDescent="0.15">
      <c r="A21" s="108" t="s">
        <v>283</v>
      </c>
      <c r="B21" s="108" t="s">
        <v>373</v>
      </c>
    </row>
    <row r="22" spans="1:2" s="148" customFormat="1" ht="20" customHeight="1" x14ac:dyDescent="0.15">
      <c r="A22" s="107" t="s">
        <v>328</v>
      </c>
      <c r="B22" s="107" t="s">
        <v>374</v>
      </c>
    </row>
    <row r="23" spans="1:2" s="148" customFormat="1" ht="20" customHeight="1" x14ac:dyDescent="0.15">
      <c r="A23" s="107" t="s">
        <v>329</v>
      </c>
      <c r="B23" s="107" t="s">
        <v>424</v>
      </c>
    </row>
    <row r="24" spans="1:2" s="148" customFormat="1" ht="20" customHeight="1" x14ac:dyDescent="0.15">
      <c r="A24" s="107" t="s">
        <v>330</v>
      </c>
      <c r="B24" s="107" t="s">
        <v>396</v>
      </c>
    </row>
    <row r="25" spans="1:2" s="148" customFormat="1" ht="20" customHeight="1" x14ac:dyDescent="0.15">
      <c r="A25" s="108" t="s">
        <v>403</v>
      </c>
      <c r="B25" s="108" t="s">
        <v>382</v>
      </c>
    </row>
    <row r="26" spans="1:2" s="148" customFormat="1" ht="20" customHeight="1" x14ac:dyDescent="0.15">
      <c r="A26" s="108" t="s">
        <v>404</v>
      </c>
      <c r="B26" s="108" t="s">
        <v>383</v>
      </c>
    </row>
    <row r="27" spans="1:2" s="150" customFormat="1" ht="20" customHeight="1" x14ac:dyDescent="0.15">
      <c r="A27" s="107" t="s">
        <v>331</v>
      </c>
      <c r="B27" s="107" t="s">
        <v>375</v>
      </c>
    </row>
    <row r="28" spans="1:2" s="148" customFormat="1" ht="20" customHeight="1" x14ac:dyDescent="0.15">
      <c r="A28" s="107" t="s">
        <v>332</v>
      </c>
      <c r="B28" s="107" t="s">
        <v>376</v>
      </c>
    </row>
    <row r="29" spans="1:2" s="148" customFormat="1" ht="20" customHeight="1" x14ac:dyDescent="0.15">
      <c r="A29" s="107" t="s">
        <v>348</v>
      </c>
      <c r="B29" s="107" t="s">
        <v>349</v>
      </c>
    </row>
    <row r="30" spans="1:2" s="148" customFormat="1" ht="20" customHeight="1" x14ac:dyDescent="0.15">
      <c r="A30" s="107" t="s">
        <v>423</v>
      </c>
      <c r="B30" s="107" t="s">
        <v>356</v>
      </c>
    </row>
    <row r="31" spans="1:2" s="148" customFormat="1" ht="15" customHeight="1" x14ac:dyDescent="0.15"/>
    <row r="32" spans="1:2" s="148" customFormat="1" ht="15" customHeight="1" x14ac:dyDescent="0.15">
      <c r="A32" s="151" t="s">
        <v>344</v>
      </c>
    </row>
    <row r="33" spans="1:2" s="148" customFormat="1" ht="15" customHeight="1" x14ac:dyDescent="0.15">
      <c r="A33" s="152" t="s">
        <v>434</v>
      </c>
      <c r="B33" s="152" t="s">
        <v>345</v>
      </c>
    </row>
    <row r="34" spans="1:2" s="148" customFormat="1" ht="15" customHeight="1" x14ac:dyDescent="0.15">
      <c r="A34" s="204" t="s">
        <v>438</v>
      </c>
      <c r="B34" s="204" t="s">
        <v>441</v>
      </c>
    </row>
    <row r="35" spans="1:2" s="148" customFormat="1" ht="15" customHeight="1" x14ac:dyDescent="0.15">
      <c r="A35" s="204" t="s">
        <v>435</v>
      </c>
      <c r="B35" s="204" t="s">
        <v>439</v>
      </c>
    </row>
    <row r="36" spans="1:2" s="148" customFormat="1" ht="15" customHeight="1" x14ac:dyDescent="0.15">
      <c r="A36" s="204" t="s">
        <v>436</v>
      </c>
      <c r="B36" s="204" t="s">
        <v>440</v>
      </c>
    </row>
    <row r="37" spans="1:2" ht="15" customHeight="1" x14ac:dyDescent="0.15">
      <c r="A37" s="204" t="s">
        <v>437</v>
      </c>
      <c r="B37" s="204" t="s">
        <v>442</v>
      </c>
    </row>
    <row r="38" spans="1:2" ht="15" customHeight="1" x14ac:dyDescent="0.15"/>
    <row r="39" spans="1:2" ht="15" customHeight="1" x14ac:dyDescent="0.15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9"/>
  <sheetViews>
    <sheetView zoomScale="120" zoomScaleNormal="120" workbookViewId="0"/>
  </sheetViews>
  <sheetFormatPr baseColWidth="10" defaultColWidth="9" defaultRowHeight="11" x14ac:dyDescent="0.15"/>
  <cols>
    <col min="1" max="1" width="31.3984375" style="86" customWidth="1"/>
    <col min="2" max="2" width="11.796875" style="86" customWidth="1"/>
    <col min="3" max="6" width="9" style="86"/>
    <col min="7" max="7" width="11.19921875" style="86" customWidth="1"/>
    <col min="8" max="8" width="8.796875" style="86" customWidth="1"/>
    <col min="9" max="9" width="15.3984375" style="86" customWidth="1"/>
    <col min="10" max="16384" width="9" style="86"/>
  </cols>
  <sheetData>
    <row r="1" spans="1:9" ht="30" customHeight="1" x14ac:dyDescent="0.15">
      <c r="A1" s="218" t="s">
        <v>389</v>
      </c>
      <c r="I1" s="105" t="s">
        <v>359</v>
      </c>
    </row>
    <row r="2" spans="1:9" ht="13" x14ac:dyDescent="0.15">
      <c r="A2" s="167" t="s">
        <v>12</v>
      </c>
      <c r="B2" s="170">
        <v>45078</v>
      </c>
      <c r="C2" s="171">
        <v>44713</v>
      </c>
      <c r="D2" s="172" t="s">
        <v>284</v>
      </c>
    </row>
    <row r="3" spans="1:9" ht="13" x14ac:dyDescent="0.15">
      <c r="A3" s="167" t="s">
        <v>15</v>
      </c>
      <c r="B3" s="173">
        <v>39808</v>
      </c>
      <c r="C3" s="173">
        <v>49024</v>
      </c>
      <c r="D3" s="174">
        <v>-0.18798955613577029</v>
      </c>
      <c r="F3" s="78"/>
      <c r="G3" s="78"/>
      <c r="H3" s="79"/>
    </row>
    <row r="4" spans="1:9" ht="13" x14ac:dyDescent="0.15">
      <c r="A4" s="167" t="s">
        <v>141</v>
      </c>
      <c r="B4" s="173">
        <v>8814</v>
      </c>
      <c r="C4" s="173">
        <v>9153</v>
      </c>
      <c r="D4" s="174">
        <v>-3.703703703703709E-2</v>
      </c>
      <c r="F4" s="78"/>
      <c r="G4" s="78"/>
      <c r="H4" s="79"/>
    </row>
    <row r="5" spans="1:9" ht="13" x14ac:dyDescent="0.15">
      <c r="A5" s="167" t="s">
        <v>14</v>
      </c>
      <c r="B5" s="173">
        <v>48622</v>
      </c>
      <c r="C5" s="173">
        <v>58177</v>
      </c>
      <c r="D5" s="174">
        <v>-0.16424016363855132</v>
      </c>
      <c r="F5" s="78"/>
      <c r="G5" s="78"/>
      <c r="H5" s="79"/>
    </row>
    <row r="6" spans="1:9" ht="13" x14ac:dyDescent="0.15">
      <c r="A6" s="167"/>
      <c r="B6" s="175"/>
      <c r="C6" s="167"/>
      <c r="D6" s="167"/>
    </row>
    <row r="7" spans="1:9" ht="13" x14ac:dyDescent="0.15">
      <c r="A7" s="167" t="s">
        <v>415</v>
      </c>
      <c r="B7" s="115">
        <f>B3/B5</f>
        <v>0.81872403438772567</v>
      </c>
      <c r="C7" s="115">
        <f>C3/C5</f>
        <v>0.84266978359145361</v>
      </c>
      <c r="D7" s="129"/>
    </row>
    <row r="8" spans="1:9" x14ac:dyDescent="0.15">
      <c r="B8" s="6"/>
      <c r="C8" s="6"/>
      <c r="D8" s="6"/>
    </row>
    <row r="9" spans="1:9" s="88" customFormat="1" x14ac:dyDescent="0.15">
      <c r="A9" s="87"/>
      <c r="B9" s="6"/>
      <c r="C9" s="86"/>
      <c r="D9" s="87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baseColWidth="10" defaultColWidth="9" defaultRowHeight="11" x14ac:dyDescent="0.15"/>
  <cols>
    <col min="1" max="1" width="25.796875" style="86" customWidth="1"/>
    <col min="2" max="3" width="9" style="86" customWidth="1"/>
    <col min="4" max="4" width="9.796875" style="86" customWidth="1"/>
    <col min="5" max="5" width="9" style="86"/>
    <col min="6" max="6" width="12.59765625" style="86" customWidth="1"/>
    <col min="7" max="9" width="9" style="86" customWidth="1"/>
    <col min="10" max="10" width="14.796875" style="86" customWidth="1"/>
    <col min="11" max="16384" width="9" style="86"/>
  </cols>
  <sheetData>
    <row r="1" spans="1:7" ht="30" customHeight="1" x14ac:dyDescent="0.15">
      <c r="A1" s="218" t="s">
        <v>390</v>
      </c>
      <c r="F1" s="105" t="s">
        <v>359</v>
      </c>
    </row>
    <row r="2" spans="1:7" ht="22.5" customHeight="1" x14ac:dyDescent="0.15">
      <c r="A2" s="176" t="s">
        <v>30</v>
      </c>
      <c r="B2" s="170">
        <v>45078</v>
      </c>
      <c r="C2" s="171">
        <v>44713</v>
      </c>
      <c r="D2" s="176" t="s">
        <v>284</v>
      </c>
      <c r="F2" s="90"/>
      <c r="G2" s="91"/>
    </row>
    <row r="3" spans="1:7" ht="20" customHeight="1" x14ac:dyDescent="0.15">
      <c r="A3" s="178" t="s">
        <v>60</v>
      </c>
      <c r="B3" s="177"/>
      <c r="C3" s="177"/>
      <c r="D3" s="176"/>
      <c r="F3" s="90"/>
      <c r="G3" s="91"/>
    </row>
    <row r="4" spans="1:7" ht="15" customHeight="1" x14ac:dyDescent="0.15">
      <c r="A4" s="179" t="s">
        <v>16</v>
      </c>
      <c r="B4" s="173">
        <v>10921</v>
      </c>
      <c r="C4" s="173">
        <v>13663</v>
      </c>
      <c r="D4" s="174">
        <v>-0.20068798946058697</v>
      </c>
      <c r="F4" s="14"/>
    </row>
    <row r="5" spans="1:7" ht="15" customHeight="1" x14ac:dyDescent="0.15">
      <c r="A5" s="179" t="s">
        <v>17</v>
      </c>
      <c r="B5" s="173">
        <v>4546</v>
      </c>
      <c r="C5" s="173">
        <v>6112</v>
      </c>
      <c r="D5" s="174">
        <v>-0.25621727748691103</v>
      </c>
      <c r="F5" s="14"/>
    </row>
    <row r="6" spans="1:7" ht="15" customHeight="1" x14ac:dyDescent="0.15">
      <c r="A6" s="179" t="s">
        <v>18</v>
      </c>
      <c r="B6" s="173">
        <v>3070</v>
      </c>
      <c r="C6" s="173">
        <v>4041</v>
      </c>
      <c r="D6" s="174">
        <v>-0.24028705765899527</v>
      </c>
      <c r="F6" s="14"/>
    </row>
    <row r="7" spans="1:7" ht="15" customHeight="1" x14ac:dyDescent="0.15">
      <c r="A7" s="179" t="s">
        <v>19</v>
      </c>
      <c r="B7" s="173">
        <v>6923</v>
      </c>
      <c r="C7" s="173">
        <v>8098</v>
      </c>
      <c r="D7" s="174">
        <v>-0.14509755495183996</v>
      </c>
      <c r="F7" s="14"/>
    </row>
    <row r="8" spans="1:7" ht="15" customHeight="1" x14ac:dyDescent="0.15">
      <c r="A8" s="179" t="s">
        <v>20</v>
      </c>
      <c r="B8" s="173">
        <v>3780</v>
      </c>
      <c r="C8" s="173">
        <v>4959</v>
      </c>
      <c r="D8" s="174">
        <v>-0.23774954627949185</v>
      </c>
      <c r="F8" s="14"/>
    </row>
    <row r="9" spans="1:7" ht="15" customHeight="1" x14ac:dyDescent="0.15">
      <c r="A9" s="179" t="s">
        <v>21</v>
      </c>
      <c r="B9" s="173">
        <v>3593</v>
      </c>
      <c r="C9" s="173">
        <v>4567</v>
      </c>
      <c r="D9" s="174">
        <v>-0.21326910444493108</v>
      </c>
      <c r="F9" s="14"/>
    </row>
    <row r="10" spans="1:7" ht="15" customHeight="1" x14ac:dyDescent="0.15">
      <c r="A10" s="179" t="s">
        <v>22</v>
      </c>
      <c r="B10" s="173">
        <v>1760</v>
      </c>
      <c r="C10" s="173">
        <v>1892</v>
      </c>
      <c r="D10" s="174">
        <v>-6.9767441860465129E-2</v>
      </c>
      <c r="F10" s="14"/>
    </row>
    <row r="11" spans="1:7" ht="15" customHeight="1" x14ac:dyDescent="0.15">
      <c r="A11" s="179" t="s">
        <v>23</v>
      </c>
      <c r="B11" s="173">
        <v>3554</v>
      </c>
      <c r="C11" s="173">
        <v>3898</v>
      </c>
      <c r="D11" s="174">
        <v>-8.8250384812724514E-2</v>
      </c>
      <c r="F11" s="14"/>
    </row>
    <row r="12" spans="1:7" ht="15" customHeight="1" x14ac:dyDescent="0.15">
      <c r="A12" s="179" t="s">
        <v>24</v>
      </c>
      <c r="B12" s="173">
        <v>1661</v>
      </c>
      <c r="C12" s="173">
        <v>1794</v>
      </c>
      <c r="D12" s="174">
        <v>-7.4136008918617602E-2</v>
      </c>
      <c r="F12" s="14"/>
    </row>
    <row r="13" spans="1:7" ht="20" customHeight="1" x14ac:dyDescent="0.15">
      <c r="A13" s="180" t="s">
        <v>141</v>
      </c>
      <c r="B13" s="173"/>
      <c r="C13" s="173"/>
      <c r="D13" s="174"/>
      <c r="F13" s="14"/>
    </row>
    <row r="14" spans="1:7" ht="15" customHeight="1" x14ac:dyDescent="0.15">
      <c r="A14" s="179" t="s">
        <v>25</v>
      </c>
      <c r="B14" s="173">
        <v>2765</v>
      </c>
      <c r="C14" s="173">
        <v>2802</v>
      </c>
      <c r="D14" s="174">
        <v>-1.3204853675945705E-2</v>
      </c>
      <c r="F14" s="14"/>
    </row>
    <row r="15" spans="1:7" ht="15" customHeight="1" x14ac:dyDescent="0.15">
      <c r="A15" s="179" t="s">
        <v>26</v>
      </c>
      <c r="B15" s="173">
        <v>1494</v>
      </c>
      <c r="C15" s="173">
        <v>1567</v>
      </c>
      <c r="D15" s="174">
        <v>-4.6585832801531613E-2</v>
      </c>
      <c r="F15" s="14"/>
    </row>
    <row r="16" spans="1:7" ht="15" customHeight="1" x14ac:dyDescent="0.15">
      <c r="A16" s="179" t="s">
        <v>27</v>
      </c>
      <c r="B16" s="173">
        <v>1697</v>
      </c>
      <c r="C16" s="173">
        <v>1799</v>
      </c>
      <c r="D16" s="174">
        <v>-5.6698165647582011E-2</v>
      </c>
      <c r="E16" s="78"/>
      <c r="F16" s="78"/>
    </row>
    <row r="17" spans="1:6" ht="15" customHeight="1" x14ac:dyDescent="0.15">
      <c r="A17" s="179" t="s">
        <v>28</v>
      </c>
      <c r="B17" s="173">
        <v>1378</v>
      </c>
      <c r="C17" s="173">
        <v>1472</v>
      </c>
      <c r="D17" s="174">
        <v>-6.3858695652173947E-2</v>
      </c>
      <c r="E17" s="78"/>
      <c r="F17" s="78"/>
    </row>
    <row r="18" spans="1:6" ht="15" customHeight="1" x14ac:dyDescent="0.15">
      <c r="A18" s="179" t="s">
        <v>29</v>
      </c>
      <c r="B18" s="173">
        <v>1480</v>
      </c>
      <c r="C18" s="173">
        <v>1513</v>
      </c>
      <c r="D18" s="174">
        <v>-2.1810971579643068E-2</v>
      </c>
      <c r="E18" s="78"/>
      <c r="F18" s="78"/>
    </row>
    <row r="19" spans="1:6" ht="15" customHeight="1" x14ac:dyDescent="0.15">
      <c r="B19" s="92"/>
      <c r="C19" s="92"/>
      <c r="D19" s="93"/>
      <c r="F19" s="14"/>
    </row>
    <row r="20" spans="1:6" ht="15" customHeight="1" x14ac:dyDescent="0.15">
      <c r="B20" s="94"/>
      <c r="C20" s="94"/>
      <c r="D20" s="93"/>
      <c r="F20" s="14"/>
    </row>
    <row r="21" spans="1:6" ht="15" customHeight="1" x14ac:dyDescent="0.15">
      <c r="B21" s="77"/>
      <c r="C21" s="77"/>
      <c r="D21" s="77"/>
      <c r="F21" s="14"/>
    </row>
    <row r="22" spans="1:6" ht="15" customHeight="1" x14ac:dyDescent="0.15">
      <c r="A22" s="89" t="s">
        <v>340</v>
      </c>
      <c r="B22" s="95">
        <f>SUM(B4:B12,B14:B18)</f>
        <v>48622</v>
      </c>
      <c r="C22" s="95">
        <f>SUM(C4:C12,C14:C18)</f>
        <v>58177</v>
      </c>
      <c r="D22" s="96">
        <f>B22/C22-1</f>
        <v>-0.16424016363855132</v>
      </c>
      <c r="F22" s="14"/>
    </row>
    <row r="23" spans="1:6" ht="15" customHeight="1" x14ac:dyDescent="0.15">
      <c r="A23" s="89" t="s">
        <v>341</v>
      </c>
      <c r="B23" s="94">
        <f>SUM(B4:B12)</f>
        <v>39808</v>
      </c>
      <c r="C23" s="94">
        <f>SUM(C4:C12)</f>
        <v>49024</v>
      </c>
      <c r="D23" s="96">
        <f t="shared" ref="D23:D24" si="0">B23/C23-1</f>
        <v>-0.18798955613577029</v>
      </c>
      <c r="F23" s="14"/>
    </row>
    <row r="24" spans="1:6" ht="15" customHeight="1" x14ac:dyDescent="0.15">
      <c r="A24" s="89" t="s">
        <v>342</v>
      </c>
      <c r="B24" s="94">
        <f>SUM(B14:B18)</f>
        <v>8814</v>
      </c>
      <c r="C24" s="94">
        <f>SUM(C14:C18)</f>
        <v>9153</v>
      </c>
      <c r="D24" s="96">
        <f t="shared" si="0"/>
        <v>-3.703703703703709E-2</v>
      </c>
      <c r="F24" s="14"/>
    </row>
    <row r="25" spans="1:6" ht="15" customHeight="1" x14ac:dyDescent="0.15">
      <c r="B25" s="92"/>
      <c r="C25" s="92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zoomScale="130" zoomScaleNormal="130" workbookViewId="0"/>
  </sheetViews>
  <sheetFormatPr baseColWidth="10" defaultColWidth="9.19921875" defaultRowHeight="11" x14ac:dyDescent="0.15"/>
  <cols>
    <col min="1" max="10" width="9.19921875" style="6"/>
    <col min="11" max="11" width="14.796875" style="6" customWidth="1"/>
    <col min="12" max="16384" width="9.19921875" style="6"/>
  </cols>
  <sheetData>
    <row r="1" spans="1:11" ht="30" customHeight="1" x14ac:dyDescent="0.15">
      <c r="A1" s="218" t="s">
        <v>391</v>
      </c>
      <c r="K1" s="144" t="s">
        <v>359</v>
      </c>
    </row>
    <row r="3" spans="1:11" ht="30" customHeight="1" x14ac:dyDescent="0.15">
      <c r="K3" s="205" t="s">
        <v>366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1"/>
  <sheetViews>
    <sheetView zoomScale="120" zoomScaleNormal="120" workbookViewId="0"/>
  </sheetViews>
  <sheetFormatPr baseColWidth="10" defaultColWidth="9" defaultRowHeight="11" x14ac:dyDescent="0.15"/>
  <cols>
    <col min="1" max="10" width="9" style="6"/>
    <col min="11" max="11" width="14.796875" style="6" customWidth="1"/>
    <col min="12" max="16384" width="9" style="6"/>
  </cols>
  <sheetData>
    <row r="1" spans="1:11" ht="30" customHeight="1" x14ac:dyDescent="0.15">
      <c r="A1" s="218" t="s">
        <v>392</v>
      </c>
      <c r="B1" s="69"/>
      <c r="K1" s="211" t="s">
        <v>359</v>
      </c>
    </row>
    <row r="2" spans="1:11" ht="20" customHeight="1" x14ac:dyDescent="0.15">
      <c r="B2" s="143"/>
    </row>
    <row r="3" spans="1:11" ht="20" customHeight="1" x14ac:dyDescent="0.15"/>
    <row r="4" spans="1:11" ht="20" customHeight="1" x14ac:dyDescent="0.15"/>
    <row r="5" spans="1:11" ht="20" customHeight="1" x14ac:dyDescent="0.15"/>
    <row r="6" spans="1:11" ht="20" customHeight="1" x14ac:dyDescent="0.15"/>
    <row r="7" spans="1:11" ht="20" customHeight="1" x14ac:dyDescent="0.15"/>
    <row r="8" spans="1:11" ht="20" customHeight="1" x14ac:dyDescent="0.15"/>
    <row r="9" spans="1:11" ht="20" customHeight="1" x14ac:dyDescent="0.15"/>
    <row r="10" spans="1:11" ht="20" customHeight="1" x14ac:dyDescent="0.15"/>
    <row r="11" spans="1:11" ht="20" customHeight="1" x14ac:dyDescent="0.15"/>
    <row r="12" spans="1:11" ht="20" customHeight="1" x14ac:dyDescent="0.15"/>
    <row r="13" spans="1:11" ht="20" customHeight="1" x14ac:dyDescent="0.15"/>
    <row r="14" spans="1:11" ht="20" customHeight="1" x14ac:dyDescent="0.15"/>
    <row r="15" spans="1:11" ht="20" customHeight="1" x14ac:dyDescent="0.15"/>
    <row r="16" spans="1:11" ht="20" customHeight="1" x14ac:dyDescent="0.15"/>
    <row r="17" ht="20" customHeight="1" x14ac:dyDescent="0.15"/>
    <row r="18" ht="20" customHeight="1" x14ac:dyDescent="0.15"/>
    <row r="19" ht="20" customHeight="1" x14ac:dyDescent="0.15"/>
    <row r="20" ht="20" customHeight="1" x14ac:dyDescent="0.15"/>
    <row r="21" ht="20" customHeight="1" x14ac:dyDescent="0.15"/>
  </sheetData>
  <hyperlinks>
    <hyperlink ref="K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"/>
  <sheetViews>
    <sheetView zoomScale="110" zoomScaleNormal="110" workbookViewId="0"/>
  </sheetViews>
  <sheetFormatPr baseColWidth="10" defaultColWidth="9" defaultRowHeight="11" x14ac:dyDescent="0.15"/>
  <cols>
    <col min="1" max="12" width="9" style="6"/>
    <col min="13" max="13" width="13.796875" style="6" customWidth="1"/>
    <col min="14" max="16384" width="9" style="6"/>
  </cols>
  <sheetData>
    <row r="1" spans="1:13" ht="30" customHeight="1" x14ac:dyDescent="0.15">
      <c r="A1" s="218" t="s">
        <v>393</v>
      </c>
      <c r="M1" s="211" t="s">
        <v>359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workbookViewId="0"/>
  </sheetViews>
  <sheetFormatPr baseColWidth="10" defaultColWidth="9.19921875" defaultRowHeight="11" x14ac:dyDescent="0.15"/>
  <cols>
    <col min="1" max="1" width="21.3984375" style="86" customWidth="1"/>
    <col min="2" max="2" width="40.796875" style="86" customWidth="1"/>
    <col min="3" max="3" width="12.796875" style="86" customWidth="1"/>
    <col min="4" max="4" width="13" style="86" customWidth="1"/>
    <col min="5" max="5" width="14.796875" style="86" customWidth="1"/>
    <col min="6" max="6" width="18.3984375" style="86" customWidth="1"/>
    <col min="7" max="16384" width="9.19921875" style="86"/>
  </cols>
  <sheetData>
    <row r="1" spans="1:6" s="136" customFormat="1" ht="30" customHeight="1" x14ac:dyDescent="0.15">
      <c r="A1" s="218" t="s">
        <v>354</v>
      </c>
      <c r="F1" s="211" t="s">
        <v>359</v>
      </c>
    </row>
    <row r="2" spans="1:6" s="136" customFormat="1" ht="14" x14ac:dyDescent="0.15">
      <c r="E2" s="137"/>
    </row>
    <row r="3" spans="1:6" s="136" customFormat="1" ht="14" x14ac:dyDescent="0.15">
      <c r="A3" s="167" t="s">
        <v>12</v>
      </c>
      <c r="B3" s="167" t="s">
        <v>12</v>
      </c>
      <c r="C3" s="170">
        <v>45078</v>
      </c>
      <c r="D3" s="171">
        <v>44713</v>
      </c>
      <c r="E3" s="137"/>
    </row>
    <row r="4" spans="1:6" s="136" customFormat="1" ht="14" x14ac:dyDescent="0.15">
      <c r="A4" s="167" t="s">
        <v>15</v>
      </c>
      <c r="B4" s="167" t="s">
        <v>285</v>
      </c>
      <c r="C4" s="181">
        <v>7.5693697608644445E-2</v>
      </c>
      <c r="D4" s="181">
        <v>8.3265322816025819E-2</v>
      </c>
      <c r="E4" s="138"/>
      <c r="F4" s="139"/>
    </row>
    <row r="5" spans="1:6" s="136" customFormat="1" ht="14" x14ac:dyDescent="0.15">
      <c r="A5" s="167"/>
      <c r="B5" s="167" t="s">
        <v>398</v>
      </c>
      <c r="C5" s="182">
        <v>20</v>
      </c>
      <c r="D5" s="182">
        <v>19</v>
      </c>
      <c r="E5" s="138"/>
    </row>
    <row r="6" spans="1:6" s="136" customFormat="1" ht="14" x14ac:dyDescent="0.15">
      <c r="A6" s="167"/>
      <c r="B6" s="167"/>
      <c r="C6" s="182"/>
      <c r="D6" s="182"/>
      <c r="E6" s="86"/>
    </row>
    <row r="7" spans="1:6" s="136" customFormat="1" ht="14" x14ac:dyDescent="0.15">
      <c r="A7" s="167"/>
      <c r="B7" s="167"/>
      <c r="C7" s="182"/>
      <c r="D7" s="182"/>
      <c r="E7" s="86"/>
    </row>
    <row r="8" spans="1:6" s="136" customFormat="1" ht="14" x14ac:dyDescent="0.15">
      <c r="A8" s="167" t="s">
        <v>141</v>
      </c>
      <c r="B8" s="167" t="s">
        <v>285</v>
      </c>
      <c r="C8" s="181">
        <v>7.3519811593604101E-2</v>
      </c>
      <c r="D8" s="181">
        <v>7.6732510288065839E-2</v>
      </c>
      <c r="E8" s="86"/>
    </row>
    <row r="9" spans="1:6" s="136" customFormat="1" ht="14" x14ac:dyDescent="0.15">
      <c r="A9" s="167"/>
      <c r="B9" s="167" t="s">
        <v>398</v>
      </c>
      <c r="C9" s="182">
        <v>22</v>
      </c>
      <c r="D9" s="182">
        <v>22</v>
      </c>
      <c r="E9" s="86"/>
    </row>
    <row r="10" spans="1:6" s="136" customFormat="1" ht="14" x14ac:dyDescent="0.15">
      <c r="E10" s="86"/>
    </row>
    <row r="11" spans="1:6" x14ac:dyDescent="0.15">
      <c r="A11" s="86" t="s">
        <v>286</v>
      </c>
      <c r="C11" s="140"/>
      <c r="D11" s="79"/>
      <c r="E11" s="79"/>
    </row>
    <row r="12" spans="1:6" x14ac:dyDescent="0.15">
      <c r="A12" s="86" t="s">
        <v>397</v>
      </c>
      <c r="C12" s="140"/>
      <c r="D12" s="79"/>
      <c r="E12" s="79"/>
    </row>
    <row r="13" spans="1:6" x14ac:dyDescent="0.15">
      <c r="A13" s="86" t="s">
        <v>287</v>
      </c>
      <c r="C13" s="140"/>
      <c r="D13" s="79"/>
      <c r="E13" s="79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baseColWidth="10" defaultColWidth="9.19921875" defaultRowHeight="11" x14ac:dyDescent="0.15"/>
  <cols>
    <col min="1" max="1" width="21.3984375" style="77" customWidth="1"/>
    <col min="2" max="2" width="16.19921875" style="77" customWidth="1"/>
    <col min="3" max="3" width="14.796875" style="77" customWidth="1"/>
    <col min="4" max="4" width="17.19921875" style="77" customWidth="1"/>
    <col min="5" max="5" width="13.796875" style="77" bestFit="1" customWidth="1"/>
    <col min="6" max="6" width="10.59765625" style="77" bestFit="1" customWidth="1"/>
    <col min="7" max="7" width="14.796875" style="77" customWidth="1"/>
    <col min="8" max="16384" width="9.19921875" style="77"/>
  </cols>
  <sheetData>
    <row r="1" spans="1:7" s="97" customFormat="1" ht="30" customHeight="1" x14ac:dyDescent="0.15">
      <c r="A1" s="218" t="s">
        <v>394</v>
      </c>
      <c r="G1" s="105" t="s">
        <v>359</v>
      </c>
    </row>
    <row r="2" spans="1:7" ht="29.25" customHeight="1" x14ac:dyDescent="0.15">
      <c r="G2" s="12"/>
    </row>
    <row r="3" spans="1:7" s="98" customFormat="1" ht="15" customHeight="1" x14ac:dyDescent="0.15">
      <c r="B3" s="231" t="s">
        <v>60</v>
      </c>
      <c r="C3" s="231"/>
      <c r="D3" s="231" t="s">
        <v>141</v>
      </c>
      <c r="E3" s="231"/>
      <c r="F3" s="12"/>
    </row>
    <row r="4" spans="1:7" s="98" customFormat="1" ht="15" customHeight="1" x14ac:dyDescent="0.15">
      <c r="B4" s="221" t="s">
        <v>336</v>
      </c>
      <c r="C4" s="221" t="s">
        <v>299</v>
      </c>
      <c r="D4" s="221" t="s">
        <v>336</v>
      </c>
      <c r="E4" s="221" t="s">
        <v>299</v>
      </c>
    </row>
    <row r="5" spans="1:7" s="98" customFormat="1" ht="15" customHeight="1" x14ac:dyDescent="0.15">
      <c r="A5" s="98" t="s">
        <v>48</v>
      </c>
      <c r="B5" s="183">
        <v>14</v>
      </c>
      <c r="C5" s="184">
        <v>0.10354949763115011</v>
      </c>
      <c r="D5" s="183">
        <v>19</v>
      </c>
      <c r="E5" s="184">
        <v>7.5081752779594502E-2</v>
      </c>
    </row>
    <row r="6" spans="1:7" s="98" customFormat="1" ht="15" customHeight="1" x14ac:dyDescent="0.15">
      <c r="A6" s="98" t="s">
        <v>300</v>
      </c>
      <c r="B6" s="183">
        <v>20</v>
      </c>
      <c r="C6" s="184">
        <v>7.8542149540733117E-2</v>
      </c>
      <c r="D6" s="183">
        <v>23</v>
      </c>
      <c r="E6" s="184">
        <v>7.0823264056710161E-2</v>
      </c>
    </row>
    <row r="7" spans="1:7" s="98" customFormat="1" ht="15" customHeight="1" x14ac:dyDescent="0.15">
      <c r="A7" s="98" t="s">
        <v>301</v>
      </c>
      <c r="B7" s="183">
        <v>23</v>
      </c>
      <c r="C7" s="184">
        <v>6.7290273522241859E-2</v>
      </c>
      <c r="D7" s="183">
        <v>22</v>
      </c>
      <c r="E7" s="184">
        <v>7.5003967064548552E-2</v>
      </c>
    </row>
    <row r="8" spans="1:7" s="98" customFormat="1" ht="15" customHeight="1" x14ac:dyDescent="0.15">
      <c r="A8" s="98" t="s">
        <v>302</v>
      </c>
      <c r="B8" s="183">
        <v>22</v>
      </c>
      <c r="C8" s="184">
        <v>6.9860773385552286E-2</v>
      </c>
      <c r="D8" s="183">
        <v>20</v>
      </c>
      <c r="E8" s="184">
        <v>7.9284881461329185E-2</v>
      </c>
    </row>
    <row r="9" spans="1:7" s="98" customFormat="1" ht="15" customHeight="1" x14ac:dyDescent="0.15">
      <c r="A9" s="98" t="s">
        <v>303</v>
      </c>
      <c r="B9" s="183">
        <v>20</v>
      </c>
      <c r="C9" s="184">
        <v>7.5693697608644445E-2</v>
      </c>
      <c r="D9" s="183">
        <v>22</v>
      </c>
      <c r="E9" s="184">
        <v>7.3519811593604101E-2</v>
      </c>
    </row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"/>
  <sheetViews>
    <sheetView zoomScale="130" zoomScaleNormal="130" workbookViewId="0"/>
  </sheetViews>
  <sheetFormatPr baseColWidth="10" defaultColWidth="9" defaultRowHeight="11" x14ac:dyDescent="0.15"/>
  <cols>
    <col min="12" max="12" width="15.796875" customWidth="1"/>
  </cols>
  <sheetData>
    <row r="1" spans="1:12" ht="30" customHeight="1" x14ac:dyDescent="0.15">
      <c r="A1" s="218" t="s">
        <v>419</v>
      </c>
      <c r="L1" s="104" t="s">
        <v>359</v>
      </c>
    </row>
    <row r="3" spans="1:12" ht="30" customHeight="1" x14ac:dyDescent="0.15">
      <c r="L3" s="104" t="s">
        <v>409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"/>
  <sheetViews>
    <sheetView zoomScale="130" zoomScaleNormal="130" workbookViewId="0"/>
  </sheetViews>
  <sheetFormatPr baseColWidth="10" defaultColWidth="9.19921875" defaultRowHeight="19.5" customHeight="1" x14ac:dyDescent="0.15"/>
  <cols>
    <col min="11" max="11" width="13.3984375" customWidth="1"/>
  </cols>
  <sheetData>
    <row r="1" spans="1:11" ht="30" customHeight="1" x14ac:dyDescent="0.15">
      <c r="A1" s="218" t="s">
        <v>399</v>
      </c>
      <c r="K1" s="211" t="s">
        <v>359</v>
      </c>
    </row>
    <row r="3" spans="1:11" ht="30" customHeight="1" x14ac:dyDescent="0.15">
      <c r="K3" s="211" t="s">
        <v>366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"/>
  <sheetViews>
    <sheetView workbookViewId="0"/>
  </sheetViews>
  <sheetFormatPr baseColWidth="10" defaultColWidth="9.19921875" defaultRowHeight="11" x14ac:dyDescent="0.15"/>
  <cols>
    <col min="14" max="14" width="16.3984375" customWidth="1"/>
  </cols>
  <sheetData>
    <row r="1" spans="1:14" ht="30" customHeight="1" x14ac:dyDescent="0.15">
      <c r="A1" s="218" t="s">
        <v>401</v>
      </c>
      <c r="N1" s="219" t="s">
        <v>359</v>
      </c>
    </row>
    <row r="3" spans="1:14" ht="30" customHeight="1" x14ac:dyDescent="0.15">
      <c r="N3" s="219" t="s">
        <v>366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>
      <selection activeCell="F1" sqref="F1"/>
    </sheetView>
  </sheetViews>
  <sheetFormatPr baseColWidth="10" defaultColWidth="9" defaultRowHeight="11" x14ac:dyDescent="0.15"/>
  <cols>
    <col min="1" max="1" width="21.19921875" style="6" customWidth="1"/>
    <col min="2" max="2" width="14.59765625" style="6" customWidth="1"/>
    <col min="3" max="3" width="15.796875" style="6" customWidth="1"/>
    <col min="4" max="4" width="12.59765625" style="6" customWidth="1"/>
    <col min="5" max="5" width="9" style="6"/>
    <col min="6" max="6" width="13.796875" style="6" customWidth="1"/>
    <col min="7" max="16384" width="9" style="6"/>
  </cols>
  <sheetData>
    <row r="1" spans="1:6" ht="30" customHeight="1" x14ac:dyDescent="0.15">
      <c r="A1" s="218" t="s">
        <v>135</v>
      </c>
      <c r="B1" s="71"/>
      <c r="C1" s="71"/>
      <c r="D1" s="71"/>
      <c r="F1" s="211" t="s">
        <v>359</v>
      </c>
    </row>
    <row r="2" spans="1:6" ht="22.5" customHeight="1" x14ac:dyDescent="0.15">
      <c r="A2" s="71" t="s">
        <v>12</v>
      </c>
      <c r="B2" s="80" t="s">
        <v>132</v>
      </c>
      <c r="C2" s="81" t="s">
        <v>136</v>
      </c>
      <c r="D2" s="81" t="s">
        <v>137</v>
      </c>
    </row>
    <row r="3" spans="1:6" ht="12" x14ac:dyDescent="0.15">
      <c r="A3" s="71" t="s">
        <v>15</v>
      </c>
      <c r="B3" s="75">
        <v>500</v>
      </c>
      <c r="C3" s="76">
        <v>4.1206223364841366E-2</v>
      </c>
      <c r="D3" s="76">
        <v>0.15662130054463863</v>
      </c>
      <c r="E3" s="82"/>
      <c r="F3" s="83"/>
    </row>
    <row r="4" spans="1:6" ht="12" x14ac:dyDescent="0.15">
      <c r="A4" s="71" t="s">
        <v>141</v>
      </c>
      <c r="B4" s="75">
        <v>420</v>
      </c>
      <c r="C4" s="76">
        <v>4.3348907974691819E-3</v>
      </c>
      <c r="D4" s="76">
        <v>5.4357459298109534E-2</v>
      </c>
      <c r="E4" s="82"/>
      <c r="F4" s="83"/>
    </row>
    <row r="5" spans="1:6" ht="12" x14ac:dyDescent="0.15">
      <c r="A5" s="71" t="s">
        <v>14</v>
      </c>
      <c r="B5" s="75">
        <v>480</v>
      </c>
      <c r="C5" s="76">
        <v>3.6028333534382728E-2</v>
      </c>
      <c r="D5" s="76">
        <v>0.14118772120351442</v>
      </c>
      <c r="E5" s="82"/>
      <c r="F5" s="82"/>
    </row>
    <row r="6" spans="1:6" ht="12" x14ac:dyDescent="0.15">
      <c r="A6" s="75"/>
      <c r="B6" s="71" t="s">
        <v>145</v>
      </c>
      <c r="C6" s="84"/>
      <c r="D6" s="84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H13"/>
  <sheetViews>
    <sheetView zoomScale="110" zoomScaleNormal="110" workbookViewId="0"/>
  </sheetViews>
  <sheetFormatPr baseColWidth="10" defaultColWidth="9.19921875" defaultRowHeight="13" x14ac:dyDescent="0.15"/>
  <cols>
    <col min="1" max="1" width="24.59765625" style="99" customWidth="1"/>
    <col min="2" max="2" width="22" style="99" customWidth="1"/>
    <col min="3" max="7" width="12.796875" style="99" customWidth="1"/>
    <col min="8" max="8" width="15.19921875" style="99" customWidth="1"/>
    <col min="9" max="16384" width="9.19921875" style="99"/>
  </cols>
  <sheetData>
    <row r="1" spans="1:8" ht="30" customHeight="1" x14ac:dyDescent="0.15">
      <c r="A1" s="218" t="s">
        <v>395</v>
      </c>
      <c r="C1" s="100"/>
      <c r="D1" s="100"/>
      <c r="E1" s="100"/>
      <c r="F1" s="100"/>
      <c r="H1" s="211" t="s">
        <v>359</v>
      </c>
    </row>
    <row r="2" spans="1:8" s="101" customFormat="1" ht="51" customHeight="1" x14ac:dyDescent="0.15">
      <c r="A2" s="129" t="s">
        <v>42</v>
      </c>
      <c r="B2" s="185"/>
      <c r="C2" s="163" t="s">
        <v>43</v>
      </c>
      <c r="D2" s="163" t="s">
        <v>44</v>
      </c>
      <c r="E2" s="163" t="s">
        <v>45</v>
      </c>
      <c r="F2" s="163" t="s">
        <v>46</v>
      </c>
      <c r="G2" s="160" t="s">
        <v>37</v>
      </c>
    </row>
    <row r="3" spans="1:8" s="102" customFormat="1" ht="15" customHeight="1" x14ac:dyDescent="0.15">
      <c r="A3" s="129" t="s">
        <v>47</v>
      </c>
      <c r="B3" s="129"/>
      <c r="C3" s="186" t="s">
        <v>48</v>
      </c>
      <c r="D3" s="186" t="s">
        <v>49</v>
      </c>
      <c r="E3" s="186" t="s">
        <v>50</v>
      </c>
      <c r="F3" s="186" t="s">
        <v>288</v>
      </c>
      <c r="G3" s="186" t="s">
        <v>41</v>
      </c>
    </row>
    <row r="4" spans="1:8" s="102" customFormat="1" ht="15" customHeight="1" x14ac:dyDescent="0.15">
      <c r="A4" s="129" t="s">
        <v>51</v>
      </c>
      <c r="B4" s="129"/>
      <c r="C4" s="187">
        <v>346.55</v>
      </c>
      <c r="D4" s="187">
        <v>667.44952350150925</v>
      </c>
      <c r="E4" s="187">
        <v>952.24911288390604</v>
      </c>
      <c r="F4" s="187">
        <v>1181.5482916486992</v>
      </c>
      <c r="G4" s="186" t="s">
        <v>41</v>
      </c>
    </row>
    <row r="5" spans="1:8" s="102" customFormat="1" ht="15" customHeight="1" x14ac:dyDescent="0.15">
      <c r="A5" s="129" t="s">
        <v>52</v>
      </c>
      <c r="B5" s="129"/>
      <c r="C5" s="187">
        <v>185</v>
      </c>
      <c r="D5" s="187">
        <v>295</v>
      </c>
      <c r="E5" s="187">
        <v>380</v>
      </c>
      <c r="F5" s="187">
        <v>460</v>
      </c>
      <c r="G5" s="186" t="s">
        <v>41</v>
      </c>
    </row>
    <row r="6" spans="1:8" s="102" customFormat="1" ht="20" customHeight="1" x14ac:dyDescent="0.15">
      <c r="A6" s="129" t="s">
        <v>53</v>
      </c>
      <c r="B6" s="129"/>
      <c r="C6" s="129"/>
      <c r="D6" s="129"/>
      <c r="E6" s="129"/>
      <c r="F6" s="129"/>
      <c r="G6" s="129"/>
    </row>
    <row r="7" spans="1:8" s="102" customFormat="1" ht="15" customHeight="1" x14ac:dyDescent="0.15">
      <c r="A7" s="129"/>
      <c r="B7" s="129" t="s">
        <v>60</v>
      </c>
      <c r="C7" s="188">
        <v>71</v>
      </c>
      <c r="D7" s="188">
        <v>207</v>
      </c>
      <c r="E7" s="188">
        <v>948</v>
      </c>
      <c r="F7" s="188">
        <v>1362</v>
      </c>
      <c r="G7" s="188">
        <v>2588</v>
      </c>
    </row>
    <row r="8" spans="1:8" s="102" customFormat="1" ht="15" customHeight="1" x14ac:dyDescent="0.15">
      <c r="A8" s="129"/>
      <c r="B8" s="129" t="s">
        <v>141</v>
      </c>
      <c r="C8" s="188">
        <v>39</v>
      </c>
      <c r="D8" s="188">
        <v>395</v>
      </c>
      <c r="E8" s="188">
        <v>1177</v>
      </c>
      <c r="F8" s="188">
        <v>740</v>
      </c>
      <c r="G8" s="188">
        <v>2351</v>
      </c>
    </row>
    <row r="9" spans="1:8" s="102" customFormat="1" ht="15" customHeight="1" x14ac:dyDescent="0.15">
      <c r="A9" s="129"/>
      <c r="B9" s="129" t="s">
        <v>14</v>
      </c>
      <c r="C9" s="188">
        <v>110</v>
      </c>
      <c r="D9" s="188">
        <v>602</v>
      </c>
      <c r="E9" s="188">
        <v>2125</v>
      </c>
      <c r="F9" s="188">
        <v>2102</v>
      </c>
      <c r="G9" s="188">
        <v>4939</v>
      </c>
    </row>
    <row r="10" spans="1:8" s="102" customFormat="1" ht="20" customHeight="1" x14ac:dyDescent="0.15">
      <c r="A10" s="129" t="s">
        <v>54</v>
      </c>
      <c r="B10" s="129"/>
      <c r="C10" s="188"/>
      <c r="D10" s="188"/>
      <c r="E10" s="188"/>
      <c r="F10" s="188"/>
      <c r="G10" s="188"/>
    </row>
    <row r="11" spans="1:8" s="102" customFormat="1" ht="15" customHeight="1" x14ac:dyDescent="0.15">
      <c r="A11" s="129"/>
      <c r="B11" s="129" t="s">
        <v>60</v>
      </c>
      <c r="C11" s="189">
        <v>0.01</v>
      </c>
      <c r="D11" s="189">
        <v>1.4999999999999999E-2</v>
      </c>
      <c r="E11" s="189">
        <v>8.1000000000000003E-2</v>
      </c>
      <c r="F11" s="189">
        <v>0.19</v>
      </c>
      <c r="G11" s="189">
        <v>6.5000000000000002E-2</v>
      </c>
    </row>
    <row r="12" spans="1:8" s="102" customFormat="1" ht="15" customHeight="1" x14ac:dyDescent="0.15">
      <c r="A12" s="129"/>
      <c r="B12" s="129" t="s">
        <v>141</v>
      </c>
      <c r="C12" s="189">
        <v>9.5000000000000001E-2</v>
      </c>
      <c r="D12" s="189">
        <v>0.191</v>
      </c>
      <c r="E12" s="189">
        <v>0.29299999999999998</v>
      </c>
      <c r="F12" s="189">
        <v>0.31900000000000001</v>
      </c>
      <c r="G12" s="189">
        <v>0.26700000000000002</v>
      </c>
    </row>
    <row r="13" spans="1:8" s="102" customFormat="1" ht="15" customHeight="1" x14ac:dyDescent="0.15">
      <c r="A13" s="129"/>
      <c r="B13" s="129" t="s">
        <v>14</v>
      </c>
      <c r="C13" s="189">
        <v>1.4E-2</v>
      </c>
      <c r="D13" s="189">
        <v>3.7999999999999999E-2</v>
      </c>
      <c r="E13" s="189">
        <v>0.13500000000000001</v>
      </c>
      <c r="F13" s="189">
        <v>0.221</v>
      </c>
      <c r="G13" s="189">
        <v>0.10199999999999999</v>
      </c>
    </row>
  </sheetData>
  <phoneticPr fontId="0" type="noConversion"/>
  <hyperlinks>
    <hyperlink ref="H1" location="Contents!A1" display="Contents page" xr:uid="{96B32B68-1BE3-4E68-A04B-E9D11421F34D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H13"/>
  <sheetViews>
    <sheetView zoomScale="120" zoomScaleNormal="120" workbookViewId="0"/>
  </sheetViews>
  <sheetFormatPr baseColWidth="10" defaultColWidth="9.19921875" defaultRowHeight="13" x14ac:dyDescent="0.15"/>
  <cols>
    <col min="1" max="1" width="24.59765625" style="99" customWidth="1"/>
    <col min="2" max="2" width="22" style="99" customWidth="1"/>
    <col min="3" max="3" width="16.3984375" style="99" customWidth="1"/>
    <col min="4" max="4" width="14.3984375" style="99" customWidth="1"/>
    <col min="5" max="7" width="9.19921875" style="99"/>
    <col min="8" max="8" width="14.3984375" style="99" customWidth="1"/>
    <col min="9" max="16384" width="9.19921875" style="99"/>
  </cols>
  <sheetData>
    <row r="1" spans="1:8" ht="30" customHeight="1" x14ac:dyDescent="0.15">
      <c r="A1" s="218" t="s">
        <v>429</v>
      </c>
      <c r="H1" s="211" t="s">
        <v>359</v>
      </c>
    </row>
    <row r="2" spans="1:8" s="101" customFormat="1" ht="51" customHeight="1" x14ac:dyDescent="0.15">
      <c r="A2" s="129" t="s">
        <v>42</v>
      </c>
      <c r="B2" s="185"/>
      <c r="C2" s="220" t="s">
        <v>422</v>
      </c>
      <c r="D2" s="220" t="s">
        <v>420</v>
      </c>
    </row>
    <row r="3" spans="1:8" s="102" customFormat="1" ht="15" customHeight="1" x14ac:dyDescent="0.15">
      <c r="A3" s="129" t="s">
        <v>47</v>
      </c>
      <c r="B3" s="129"/>
      <c r="C3" s="102" t="s">
        <v>421</v>
      </c>
      <c r="D3" s="102" t="s">
        <v>421</v>
      </c>
    </row>
    <row r="4" spans="1:8" s="102" customFormat="1" ht="15" customHeight="1" x14ac:dyDescent="0.15">
      <c r="A4" s="129" t="s">
        <v>51</v>
      </c>
      <c r="B4" s="129"/>
      <c r="C4" s="187">
        <v>485.75</v>
      </c>
      <c r="D4" s="187">
        <v>732.3</v>
      </c>
    </row>
    <row r="5" spans="1:8" s="102" customFormat="1" ht="15" customHeight="1" x14ac:dyDescent="0.15">
      <c r="A5" s="129" t="s">
        <v>52</v>
      </c>
      <c r="B5" s="129"/>
      <c r="C5" s="187">
        <v>225</v>
      </c>
      <c r="D5" s="187">
        <v>295</v>
      </c>
    </row>
    <row r="6" spans="1:8" s="102" customFormat="1" ht="20" customHeight="1" x14ac:dyDescent="0.15">
      <c r="A6" s="129" t="s">
        <v>53</v>
      </c>
      <c r="B6" s="129"/>
    </row>
    <row r="7" spans="1:8" s="102" customFormat="1" ht="15" customHeight="1" x14ac:dyDescent="0.15">
      <c r="A7" s="129"/>
      <c r="B7" s="129" t="s">
        <v>60</v>
      </c>
      <c r="C7" s="188">
        <v>412</v>
      </c>
      <c r="D7" s="188">
        <v>2161</v>
      </c>
    </row>
    <row r="8" spans="1:8" s="102" customFormat="1" ht="15" customHeight="1" x14ac:dyDescent="0.15">
      <c r="A8" s="129"/>
      <c r="B8" s="129" t="s">
        <v>141</v>
      </c>
      <c r="C8" s="188">
        <v>220</v>
      </c>
      <c r="D8" s="188">
        <v>750</v>
      </c>
    </row>
    <row r="9" spans="1:8" s="102" customFormat="1" ht="15" customHeight="1" x14ac:dyDescent="0.15">
      <c r="A9" s="129"/>
      <c r="B9" s="129" t="s">
        <v>14</v>
      </c>
      <c r="C9" s="188">
        <v>632</v>
      </c>
      <c r="D9" s="188">
        <v>2911</v>
      </c>
    </row>
    <row r="10" spans="1:8" s="102" customFormat="1" ht="20" customHeight="1" x14ac:dyDescent="0.15">
      <c r="A10" s="129" t="s">
        <v>54</v>
      </c>
      <c r="B10" s="129"/>
    </row>
    <row r="11" spans="1:8" s="102" customFormat="1" ht="15" customHeight="1" x14ac:dyDescent="0.15">
      <c r="A11" s="129"/>
      <c r="B11" s="129" t="s">
        <v>60</v>
      </c>
      <c r="C11" s="189">
        <v>1.2999999999999999E-2</v>
      </c>
      <c r="D11" s="189">
        <v>6.6000000000000003E-2</v>
      </c>
    </row>
    <row r="12" spans="1:8" s="102" customFormat="1" ht="15" customHeight="1" x14ac:dyDescent="0.15">
      <c r="A12" s="129"/>
      <c r="B12" s="129" t="s">
        <v>141</v>
      </c>
      <c r="C12" s="189">
        <v>7.9000000000000001E-2</v>
      </c>
      <c r="D12" s="189">
        <v>0.26900000000000002</v>
      </c>
    </row>
    <row r="13" spans="1:8" s="102" customFormat="1" ht="15" customHeight="1" x14ac:dyDescent="0.15">
      <c r="A13" s="129"/>
      <c r="B13" s="129" t="s">
        <v>14</v>
      </c>
      <c r="C13" s="189">
        <v>1.7999999999999999E-2</v>
      </c>
      <c r="D13" s="189">
        <v>8.2000000000000003E-2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baseColWidth="10" defaultColWidth="24.796875" defaultRowHeight="13" x14ac:dyDescent="0.15"/>
  <cols>
    <col min="1" max="1" width="28.59765625" style="129" customWidth="1"/>
    <col min="2" max="11" width="10.796875" style="129" customWidth="1"/>
    <col min="12" max="12" width="6.3984375" style="129" customWidth="1"/>
    <col min="13" max="13" width="15.796875" style="129" customWidth="1"/>
    <col min="14" max="16384" width="24.796875" style="129"/>
  </cols>
  <sheetData>
    <row r="1" spans="1:13" ht="30" customHeight="1" x14ac:dyDescent="0.15">
      <c r="A1" s="218" t="s">
        <v>428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211" t="s">
        <v>359</v>
      </c>
    </row>
    <row r="2" spans="1:13" ht="20" customHeight="1" x14ac:dyDescent="0.15">
      <c r="A2" s="20"/>
      <c r="B2" s="232" t="s">
        <v>55</v>
      </c>
      <c r="C2" s="232"/>
      <c r="D2" s="233" t="s">
        <v>56</v>
      </c>
      <c r="E2" s="233"/>
      <c r="F2" s="232" t="s">
        <v>57</v>
      </c>
      <c r="G2" s="232"/>
      <c r="H2" s="233" t="s">
        <v>62</v>
      </c>
      <c r="I2" s="233"/>
      <c r="J2" s="234" t="s">
        <v>37</v>
      </c>
      <c r="K2" s="234"/>
    </row>
    <row r="3" spans="1:13" ht="20" customHeight="1" x14ac:dyDescent="0.15">
      <c r="A3" s="21" t="s">
        <v>30</v>
      </c>
      <c r="B3" s="103" t="s">
        <v>58</v>
      </c>
      <c r="C3" s="103" t="s">
        <v>59</v>
      </c>
      <c r="D3" s="21" t="s">
        <v>58</v>
      </c>
      <c r="E3" s="21" t="s">
        <v>59</v>
      </c>
      <c r="F3" s="103" t="s">
        <v>58</v>
      </c>
      <c r="G3" s="103" t="s">
        <v>59</v>
      </c>
      <c r="H3" s="21" t="s">
        <v>58</v>
      </c>
      <c r="I3" s="21" t="s">
        <v>59</v>
      </c>
      <c r="J3" s="103" t="s">
        <v>58</v>
      </c>
      <c r="K3" s="103" t="s">
        <v>59</v>
      </c>
    </row>
    <row r="4" spans="1:13" ht="20" customHeight="1" x14ac:dyDescent="0.15">
      <c r="A4" s="17" t="s">
        <v>16</v>
      </c>
      <c r="B4" s="130">
        <v>32</v>
      </c>
      <c r="C4" s="131">
        <v>7.0000000000000001E-3</v>
      </c>
      <c r="D4" s="132">
        <v>47</v>
      </c>
      <c r="E4" s="133">
        <v>8.9999999999999993E-3</v>
      </c>
      <c r="F4" s="130">
        <v>16</v>
      </c>
      <c r="G4" s="131">
        <v>1.6E-2</v>
      </c>
      <c r="H4" s="132">
        <v>10</v>
      </c>
      <c r="I4" s="133">
        <v>5.5E-2</v>
      </c>
      <c r="J4" s="130">
        <v>105</v>
      </c>
      <c r="K4" s="131">
        <v>0.01</v>
      </c>
    </row>
    <row r="5" spans="1:13" ht="20" customHeight="1" x14ac:dyDescent="0.15">
      <c r="A5" s="17" t="s">
        <v>17</v>
      </c>
      <c r="B5" s="130">
        <v>7</v>
      </c>
      <c r="C5" s="131">
        <v>1.2E-2</v>
      </c>
      <c r="D5" s="132">
        <v>16</v>
      </c>
      <c r="E5" s="133">
        <v>0.01</v>
      </c>
      <c r="F5" s="130">
        <v>21</v>
      </c>
      <c r="G5" s="131">
        <v>1.6E-2</v>
      </c>
      <c r="H5" s="132">
        <v>27</v>
      </c>
      <c r="I5" s="133">
        <v>2.8000000000000001E-2</v>
      </c>
      <c r="J5" s="130">
        <v>71</v>
      </c>
      <c r="K5" s="131">
        <v>1.6E-2</v>
      </c>
    </row>
    <row r="6" spans="1:13" ht="20" customHeight="1" x14ac:dyDescent="0.15">
      <c r="A6" s="17" t="s">
        <v>18</v>
      </c>
      <c r="B6" s="130">
        <v>1</v>
      </c>
      <c r="C6" s="131">
        <v>2E-3</v>
      </c>
      <c r="D6" s="132">
        <v>10</v>
      </c>
      <c r="E6" s="133">
        <v>8.0000000000000002E-3</v>
      </c>
      <c r="F6" s="130">
        <v>5</v>
      </c>
      <c r="G6" s="131">
        <v>6.0000000000000001E-3</v>
      </c>
      <c r="H6" s="132">
        <v>4</v>
      </c>
      <c r="I6" s="133">
        <v>8.9999999999999993E-3</v>
      </c>
      <c r="J6" s="130">
        <v>20</v>
      </c>
      <c r="K6" s="131">
        <v>7.0000000000000001E-3</v>
      </c>
    </row>
    <row r="7" spans="1:13" ht="20" customHeight="1" x14ac:dyDescent="0.15">
      <c r="A7" s="17" t="s">
        <v>19</v>
      </c>
      <c r="B7" s="130">
        <v>12</v>
      </c>
      <c r="C7" s="131">
        <v>2.9000000000000001E-2</v>
      </c>
      <c r="D7" s="132">
        <v>54</v>
      </c>
      <c r="E7" s="133">
        <v>4.2000000000000003E-2</v>
      </c>
      <c r="F7" s="130">
        <v>651</v>
      </c>
      <c r="G7" s="131">
        <v>0.23200000000000001</v>
      </c>
      <c r="H7" s="132">
        <v>1009</v>
      </c>
      <c r="I7" s="133">
        <v>0.41699999999999998</v>
      </c>
      <c r="J7" s="130">
        <v>1726</v>
      </c>
      <c r="K7" s="131">
        <v>0.249</v>
      </c>
    </row>
    <row r="8" spans="1:13" ht="20" customHeight="1" x14ac:dyDescent="0.15">
      <c r="A8" s="17" t="s">
        <v>20</v>
      </c>
      <c r="B8" s="130">
        <v>7</v>
      </c>
      <c r="C8" s="131">
        <v>1.2E-2</v>
      </c>
      <c r="D8" s="132">
        <v>13</v>
      </c>
      <c r="E8" s="133">
        <v>8.9999999999999993E-3</v>
      </c>
      <c r="F8" s="130">
        <v>68</v>
      </c>
      <c r="G8" s="131">
        <v>5.7000000000000002E-2</v>
      </c>
      <c r="H8" s="132">
        <v>95</v>
      </c>
      <c r="I8" s="133">
        <v>0.154</v>
      </c>
      <c r="J8" s="130">
        <v>183</v>
      </c>
      <c r="K8" s="131">
        <v>4.8000000000000001E-2</v>
      </c>
    </row>
    <row r="9" spans="1:13" ht="20" customHeight="1" x14ac:dyDescent="0.15">
      <c r="A9" s="17" t="s">
        <v>21</v>
      </c>
      <c r="B9" s="130">
        <v>7</v>
      </c>
      <c r="C9" s="131">
        <v>1.7000000000000001E-2</v>
      </c>
      <c r="D9" s="132">
        <v>18</v>
      </c>
      <c r="E9" s="133">
        <v>1.4999999999999999E-2</v>
      </c>
      <c r="F9" s="130">
        <v>65</v>
      </c>
      <c r="G9" s="131">
        <v>0.05</v>
      </c>
      <c r="H9" s="132">
        <v>97</v>
      </c>
      <c r="I9" s="133">
        <v>0.14000000000000001</v>
      </c>
      <c r="J9" s="130">
        <v>187</v>
      </c>
      <c r="K9" s="131">
        <v>5.1999999999999998E-2</v>
      </c>
    </row>
    <row r="10" spans="1:13" ht="20" customHeight="1" x14ac:dyDescent="0.15">
      <c r="A10" s="17" t="s">
        <v>22</v>
      </c>
      <c r="B10" s="130">
        <v>0</v>
      </c>
      <c r="C10" s="131">
        <v>0</v>
      </c>
      <c r="D10" s="132">
        <v>5</v>
      </c>
      <c r="E10" s="133">
        <v>0.01</v>
      </c>
      <c r="F10" s="130">
        <v>18</v>
      </c>
      <c r="G10" s="131">
        <v>2.1000000000000001E-2</v>
      </c>
      <c r="H10" s="132">
        <v>16</v>
      </c>
      <c r="I10" s="133">
        <v>4.2000000000000003E-2</v>
      </c>
      <c r="J10" s="130">
        <v>39</v>
      </c>
      <c r="K10" s="131">
        <v>2.1999999999999999E-2</v>
      </c>
    </row>
    <row r="11" spans="1:13" ht="20" customHeight="1" x14ac:dyDescent="0.15">
      <c r="A11" s="17" t="s">
        <v>23</v>
      </c>
      <c r="B11" s="130">
        <v>4</v>
      </c>
      <c r="C11" s="131">
        <v>3.1E-2</v>
      </c>
      <c r="D11" s="132">
        <v>34</v>
      </c>
      <c r="E11" s="133">
        <v>4.5999999999999999E-2</v>
      </c>
      <c r="F11" s="130">
        <v>82</v>
      </c>
      <c r="G11" s="131">
        <v>5.3999999999999999E-2</v>
      </c>
      <c r="H11" s="132">
        <v>92</v>
      </c>
      <c r="I11" s="133">
        <v>0.08</v>
      </c>
      <c r="J11" s="130">
        <v>212</v>
      </c>
      <c r="K11" s="131">
        <v>0.06</v>
      </c>
    </row>
    <row r="12" spans="1:13" ht="20" customHeight="1" x14ac:dyDescent="0.15">
      <c r="A12" s="17" t="s">
        <v>24</v>
      </c>
      <c r="B12" s="130">
        <v>1</v>
      </c>
      <c r="C12" s="131">
        <v>1.4999999999999999E-2</v>
      </c>
      <c r="D12" s="132">
        <v>10</v>
      </c>
      <c r="E12" s="133">
        <v>2.1999999999999999E-2</v>
      </c>
      <c r="F12" s="130">
        <v>22</v>
      </c>
      <c r="G12" s="131">
        <v>2.7E-2</v>
      </c>
      <c r="H12" s="132">
        <v>12</v>
      </c>
      <c r="I12" s="133">
        <v>3.7999999999999999E-2</v>
      </c>
      <c r="J12" s="130">
        <v>45</v>
      </c>
      <c r="K12" s="131">
        <v>2.7E-2</v>
      </c>
    </row>
    <row r="13" spans="1:13" s="134" customFormat="1" ht="30" customHeight="1" x14ac:dyDescent="0.15">
      <c r="A13" s="19" t="s">
        <v>60</v>
      </c>
      <c r="B13" s="130">
        <v>71</v>
      </c>
      <c r="C13" s="131">
        <v>0.01</v>
      </c>
      <c r="D13" s="132">
        <v>207</v>
      </c>
      <c r="E13" s="133">
        <v>1.4999999999999999E-2</v>
      </c>
      <c r="F13" s="130">
        <v>948</v>
      </c>
      <c r="G13" s="131">
        <v>8.1000000000000003E-2</v>
      </c>
      <c r="H13" s="132">
        <v>1362</v>
      </c>
      <c r="I13" s="133">
        <v>0.19</v>
      </c>
      <c r="J13" s="130">
        <v>2588</v>
      </c>
      <c r="K13" s="131">
        <v>6.5000000000000002E-2</v>
      </c>
    </row>
    <row r="14" spans="1:13" ht="20" customHeight="1" x14ac:dyDescent="0.15">
      <c r="A14" s="17" t="s">
        <v>25</v>
      </c>
      <c r="B14" s="130">
        <v>9</v>
      </c>
      <c r="C14" s="131">
        <v>5.8000000000000003E-2</v>
      </c>
      <c r="D14" s="132">
        <v>41</v>
      </c>
      <c r="E14" s="133">
        <v>6.5000000000000002E-2</v>
      </c>
      <c r="F14" s="130">
        <v>196</v>
      </c>
      <c r="G14" s="131">
        <v>0.16300000000000001</v>
      </c>
      <c r="H14" s="132">
        <v>98</v>
      </c>
      <c r="I14" s="133">
        <v>0.126</v>
      </c>
      <c r="J14" s="130">
        <v>344</v>
      </c>
      <c r="K14" s="131">
        <v>0.124</v>
      </c>
    </row>
    <row r="15" spans="1:13" ht="20" customHeight="1" x14ac:dyDescent="0.15">
      <c r="A15" s="17" t="s">
        <v>26</v>
      </c>
      <c r="B15" s="130">
        <v>1</v>
      </c>
      <c r="C15" s="131">
        <v>1.4E-2</v>
      </c>
      <c r="D15" s="132">
        <v>81</v>
      </c>
      <c r="E15" s="133">
        <v>0.248</v>
      </c>
      <c r="F15" s="130">
        <v>258</v>
      </c>
      <c r="G15" s="131">
        <v>0.35599999999999998</v>
      </c>
      <c r="H15" s="132">
        <v>97</v>
      </c>
      <c r="I15" s="133">
        <v>0.26</v>
      </c>
      <c r="J15" s="130">
        <v>437</v>
      </c>
      <c r="K15" s="131">
        <v>0.29299999999999998</v>
      </c>
    </row>
    <row r="16" spans="1:13" ht="20" customHeight="1" x14ac:dyDescent="0.15">
      <c r="A16" s="17" t="s">
        <v>27</v>
      </c>
      <c r="B16" s="130">
        <v>13</v>
      </c>
      <c r="C16" s="131">
        <v>0.17799999999999999</v>
      </c>
      <c r="D16" s="132">
        <v>100</v>
      </c>
      <c r="E16" s="133">
        <v>0.246</v>
      </c>
      <c r="F16" s="130">
        <v>213</v>
      </c>
      <c r="G16" s="131">
        <v>0.28100000000000003</v>
      </c>
      <c r="H16" s="132">
        <v>189</v>
      </c>
      <c r="I16" s="133">
        <v>0.41299999999999998</v>
      </c>
      <c r="J16" s="130">
        <v>515</v>
      </c>
      <c r="K16" s="131">
        <v>0.30299999999999999</v>
      </c>
    </row>
    <row r="17" spans="1:11" ht="20" customHeight="1" x14ac:dyDescent="0.15">
      <c r="A17" s="17" t="s">
        <v>28</v>
      </c>
      <c r="B17" s="130">
        <v>4</v>
      </c>
      <c r="C17" s="131">
        <v>8.3000000000000004E-2</v>
      </c>
      <c r="D17" s="132">
        <v>91</v>
      </c>
      <c r="E17" s="133">
        <v>0.249</v>
      </c>
      <c r="F17" s="130">
        <v>190</v>
      </c>
      <c r="G17" s="131">
        <v>0.28199999999999997</v>
      </c>
      <c r="H17" s="132">
        <v>85</v>
      </c>
      <c r="I17" s="133">
        <v>0.29299999999999998</v>
      </c>
      <c r="J17" s="130">
        <v>370</v>
      </c>
      <c r="K17" s="131">
        <v>0.26900000000000002</v>
      </c>
    </row>
    <row r="18" spans="1:11" ht="20" customHeight="1" x14ac:dyDescent="0.15">
      <c r="A18" s="17" t="s">
        <v>29</v>
      </c>
      <c r="B18" s="130">
        <v>12</v>
      </c>
      <c r="C18" s="131">
        <v>0.182</v>
      </c>
      <c r="D18" s="132">
        <v>82</v>
      </c>
      <c r="E18" s="133">
        <v>0.246</v>
      </c>
      <c r="F18" s="130">
        <v>320</v>
      </c>
      <c r="G18" s="131">
        <v>0.48899999999999999</v>
      </c>
      <c r="H18" s="132">
        <v>271</v>
      </c>
      <c r="I18" s="133">
        <v>0.63800000000000001</v>
      </c>
      <c r="J18" s="130">
        <v>685</v>
      </c>
      <c r="K18" s="131">
        <v>0.46300000000000002</v>
      </c>
    </row>
    <row r="19" spans="1:11" s="135" customFormat="1" ht="30" customHeight="1" x14ac:dyDescent="0.15">
      <c r="A19" s="18" t="s">
        <v>141</v>
      </c>
      <c r="B19" s="130">
        <v>39</v>
      </c>
      <c r="C19" s="131">
        <v>9.5000000000000001E-2</v>
      </c>
      <c r="D19" s="132">
        <v>395</v>
      </c>
      <c r="E19" s="133">
        <v>0.191</v>
      </c>
      <c r="F19" s="130">
        <v>1177</v>
      </c>
      <c r="G19" s="131">
        <v>0.29299999999999998</v>
      </c>
      <c r="H19" s="132">
        <v>740</v>
      </c>
      <c r="I19" s="133">
        <v>0.31900000000000001</v>
      </c>
      <c r="J19" s="130">
        <v>2351</v>
      </c>
      <c r="K19" s="131">
        <v>0.26700000000000002</v>
      </c>
    </row>
    <row r="20" spans="1:11" s="135" customFormat="1" ht="30" customHeight="1" x14ac:dyDescent="0.15">
      <c r="A20" s="18" t="s">
        <v>14</v>
      </c>
      <c r="B20" s="130">
        <v>110</v>
      </c>
      <c r="C20" s="131">
        <v>1.4E-2</v>
      </c>
      <c r="D20" s="132">
        <v>602</v>
      </c>
      <c r="E20" s="133">
        <v>3.7999999999999999E-2</v>
      </c>
      <c r="F20" s="130">
        <v>2125</v>
      </c>
      <c r="G20" s="131">
        <v>0.13500000000000001</v>
      </c>
      <c r="H20" s="132">
        <v>2102</v>
      </c>
      <c r="I20" s="133">
        <v>0.221</v>
      </c>
      <c r="J20" s="130">
        <v>4939</v>
      </c>
      <c r="K20" s="131">
        <v>0.10199999999999999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7"/>
  <sheetViews>
    <sheetView zoomScale="89" zoomScaleNormal="89" workbookViewId="0"/>
  </sheetViews>
  <sheetFormatPr baseColWidth="10" defaultColWidth="9" defaultRowHeight="11" x14ac:dyDescent="0.15"/>
  <cols>
    <col min="14" max="14" width="18.19921875" customWidth="1"/>
  </cols>
  <sheetData>
    <row r="1" spans="1:14" ht="30" customHeight="1" x14ac:dyDescent="0.15">
      <c r="A1" s="218" t="s">
        <v>405</v>
      </c>
      <c r="B1" s="157"/>
      <c r="N1" s="219" t="s">
        <v>359</v>
      </c>
    </row>
    <row r="2" spans="1:14" ht="20" customHeight="1" x14ac:dyDescent="0.15">
      <c r="B2" s="11"/>
    </row>
    <row r="3" spans="1:14" ht="20" customHeight="1" x14ac:dyDescent="0.15"/>
    <row r="4" spans="1:14" ht="20" customHeight="1" x14ac:dyDescent="0.15"/>
    <row r="5" spans="1:14" ht="20" customHeight="1" x14ac:dyDescent="0.15"/>
    <row r="6" spans="1:14" ht="20" customHeight="1" x14ac:dyDescent="0.15"/>
    <row r="7" spans="1:14" ht="20" customHeight="1" x14ac:dyDescent="0.15"/>
    <row r="8" spans="1:14" ht="20" customHeight="1" x14ac:dyDescent="0.15"/>
    <row r="9" spans="1:14" ht="20" customHeight="1" x14ac:dyDescent="0.15"/>
    <row r="10" spans="1:14" ht="20" customHeight="1" x14ac:dyDescent="0.15"/>
    <row r="11" spans="1:14" ht="20" customHeight="1" x14ac:dyDescent="0.15"/>
    <row r="12" spans="1:14" ht="20" customHeight="1" x14ac:dyDescent="0.15"/>
    <row r="13" spans="1:14" ht="20" customHeight="1" x14ac:dyDescent="0.15"/>
    <row r="14" spans="1:14" ht="20" customHeight="1" x14ac:dyDescent="0.15"/>
    <row r="15" spans="1:14" ht="20" customHeight="1" x14ac:dyDescent="0.15"/>
    <row r="16" spans="1:14" ht="20" customHeight="1" x14ac:dyDescent="0.15"/>
    <row r="17" spans="12:12" ht="20" customHeight="1" x14ac:dyDescent="0.15"/>
    <row r="18" spans="12:12" ht="20" customHeight="1" x14ac:dyDescent="0.2">
      <c r="L18" s="62"/>
    </row>
    <row r="19" spans="12:12" ht="20" customHeight="1" x14ac:dyDescent="0.15"/>
    <row r="20" spans="12:12" ht="20" customHeight="1" x14ac:dyDescent="0.15"/>
    <row r="21" spans="12:12" ht="20" customHeight="1" x14ac:dyDescent="0.15"/>
    <row r="22" spans="12:12" ht="20" customHeight="1" x14ac:dyDescent="0.15"/>
    <row r="23" spans="12:12" ht="20" customHeight="1" x14ac:dyDescent="0.15"/>
    <row r="24" spans="12:12" ht="20" customHeight="1" x14ac:dyDescent="0.15"/>
    <row r="25" spans="12:12" ht="20" customHeight="1" x14ac:dyDescent="0.15"/>
    <row r="26" spans="12:12" ht="20" customHeight="1" x14ac:dyDescent="0.15"/>
    <row r="27" spans="12:12" ht="20" customHeight="1" x14ac:dyDescent="0.15"/>
  </sheetData>
  <hyperlinks>
    <hyperlink ref="N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baseColWidth="10" defaultColWidth="9" defaultRowHeight="11" x14ac:dyDescent="0.15"/>
  <cols>
    <col min="14" max="14" width="16.19921875" customWidth="1"/>
  </cols>
  <sheetData>
    <row r="1" spans="1:14" ht="30" customHeight="1" x14ac:dyDescent="0.15">
      <c r="A1" s="218" t="s">
        <v>406</v>
      </c>
      <c r="N1" s="219" t="s">
        <v>359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20" zoomScaleNormal="12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baseColWidth="10" defaultColWidth="8" defaultRowHeight="13" outlineLevelCol="1" x14ac:dyDescent="0.15"/>
  <cols>
    <col min="1" max="1" width="19" style="6" bestFit="1" customWidth="1"/>
    <col min="2" max="2" width="28.19921875" style="6" bestFit="1" customWidth="1"/>
    <col min="3" max="4" width="8.796875" style="6" customWidth="1"/>
    <col min="5" max="5" width="8.796875" style="126" customWidth="1"/>
    <col min="6" max="7" width="10.796875" style="126" customWidth="1"/>
    <col min="8" max="9" width="8.796875" style="126" customWidth="1"/>
    <col min="10" max="11" width="8.796875" style="6" customWidth="1"/>
    <col min="12" max="12" width="8.796875" style="126" customWidth="1"/>
    <col min="13" max="14" width="10.796875" style="126" customWidth="1"/>
    <col min="15" max="16" width="8.796875" style="126" customWidth="1"/>
    <col min="17" max="18" width="8.796875" style="6" hidden="1" customWidth="1" outlineLevel="1"/>
    <col min="19" max="23" width="8.796875" style="126" hidden="1" customWidth="1" outlineLevel="1"/>
    <col min="24" max="24" width="8.796875" style="6" customWidth="1" collapsed="1"/>
    <col min="25" max="25" width="8.796875" style="6" customWidth="1"/>
    <col min="26" max="26" width="8.796875" style="126" customWidth="1"/>
    <col min="27" max="28" width="10.796875" style="126" customWidth="1"/>
    <col min="29" max="30" width="8.796875" style="126" customWidth="1"/>
    <col min="31" max="32" width="8.796875" style="6" customWidth="1"/>
    <col min="33" max="33" width="8.796875" style="126" customWidth="1"/>
    <col min="34" max="35" width="10.796875" style="126" customWidth="1"/>
    <col min="36" max="36" width="8.796875" style="126" customWidth="1"/>
    <col min="37" max="37" width="10.796875" style="126" customWidth="1" collapsed="1"/>
    <col min="38" max="39" width="8.796875" style="6" customWidth="1" outlineLevel="1"/>
    <col min="40" max="40" width="8.796875" style="126" customWidth="1" outlineLevel="1"/>
    <col min="41" max="42" width="10.796875" style="126" customWidth="1" outlineLevel="1"/>
    <col min="43" max="43" width="8.796875" style="126" customWidth="1" outlineLevel="1"/>
    <col min="44" max="44" width="8.796875" style="126" customWidth="1" outlineLevel="1" collapsed="1"/>
    <col min="45" max="45" width="9.796875" style="6" customWidth="1"/>
    <col min="46" max="16384" width="8" style="6"/>
  </cols>
  <sheetData>
    <row r="1" spans="1:45" ht="30" customHeight="1" x14ac:dyDescent="0.15">
      <c r="A1" s="218" t="s">
        <v>427</v>
      </c>
      <c r="K1" s="105" t="s">
        <v>359</v>
      </c>
      <c r="L1" s="127"/>
    </row>
    <row r="2" spans="1:45" s="23" customFormat="1" ht="11" x14ac:dyDescent="0.15">
      <c r="A2" s="128"/>
      <c r="B2" s="64"/>
      <c r="C2" s="65" t="s">
        <v>31</v>
      </c>
      <c r="D2" s="66"/>
      <c r="E2" s="67"/>
      <c r="F2" s="67"/>
      <c r="G2" s="67"/>
      <c r="H2" s="67"/>
      <c r="I2" s="67"/>
      <c r="J2" s="65" t="s">
        <v>32</v>
      </c>
      <c r="K2" s="66"/>
      <c r="L2" s="67"/>
      <c r="M2" s="67"/>
      <c r="N2" s="67"/>
      <c r="O2" s="67"/>
      <c r="P2" s="67"/>
      <c r="Q2" s="65" t="s">
        <v>33</v>
      </c>
      <c r="R2" s="66"/>
      <c r="S2" s="67"/>
      <c r="T2" s="67"/>
      <c r="U2" s="67"/>
      <c r="V2" s="67"/>
      <c r="W2" s="67"/>
      <c r="X2" s="65" t="s">
        <v>34</v>
      </c>
      <c r="Y2" s="66"/>
      <c r="Z2" s="67"/>
      <c r="AA2" s="67"/>
      <c r="AB2" s="67"/>
      <c r="AC2" s="67"/>
      <c r="AD2" s="67"/>
      <c r="AE2" s="65" t="s">
        <v>35</v>
      </c>
      <c r="AF2" s="66"/>
      <c r="AG2" s="67"/>
      <c r="AH2" s="67"/>
      <c r="AI2" s="67"/>
      <c r="AJ2" s="67"/>
      <c r="AK2" s="67"/>
      <c r="AL2" s="65" t="s">
        <v>36</v>
      </c>
      <c r="AM2" s="66"/>
      <c r="AN2" s="67"/>
      <c r="AO2" s="67"/>
      <c r="AP2" s="67"/>
      <c r="AQ2" s="67"/>
      <c r="AR2" s="67"/>
    </row>
    <row r="3" spans="1:45" s="23" customFormat="1" ht="11" x14ac:dyDescent="0.15">
      <c r="B3" s="30" t="s">
        <v>38</v>
      </c>
      <c r="C3" s="23" t="s">
        <v>39</v>
      </c>
      <c r="D3" s="23" t="s">
        <v>13</v>
      </c>
      <c r="E3" s="68" t="s">
        <v>40</v>
      </c>
      <c r="F3" s="68" t="s">
        <v>363</v>
      </c>
      <c r="G3" s="68" t="s">
        <v>364</v>
      </c>
      <c r="H3" s="68" t="s">
        <v>297</v>
      </c>
      <c r="I3" s="68" t="s">
        <v>144</v>
      </c>
      <c r="J3" s="23" t="s">
        <v>39</v>
      </c>
      <c r="K3" s="23" t="s">
        <v>13</v>
      </c>
      <c r="L3" s="68" t="s">
        <v>40</v>
      </c>
      <c r="M3" s="68" t="s">
        <v>363</v>
      </c>
      <c r="N3" s="68" t="s">
        <v>364</v>
      </c>
      <c r="O3" s="68" t="s">
        <v>297</v>
      </c>
      <c r="P3" s="68" t="s">
        <v>144</v>
      </c>
      <c r="Q3" s="23" t="s">
        <v>39</v>
      </c>
      <c r="R3" s="23" t="s">
        <v>13</v>
      </c>
      <c r="S3" s="68" t="s">
        <v>40</v>
      </c>
      <c r="T3" s="68" t="s">
        <v>363</v>
      </c>
      <c r="U3" s="68" t="s">
        <v>364</v>
      </c>
      <c r="V3" s="68" t="s">
        <v>297</v>
      </c>
      <c r="W3" s="68" t="s">
        <v>144</v>
      </c>
      <c r="X3" s="23" t="s">
        <v>39</v>
      </c>
      <c r="Y3" s="23" t="s">
        <v>13</v>
      </c>
      <c r="Z3" s="68" t="s">
        <v>40</v>
      </c>
      <c r="AA3" s="68" t="s">
        <v>363</v>
      </c>
      <c r="AB3" s="68" t="s">
        <v>364</v>
      </c>
      <c r="AC3" s="68" t="s">
        <v>297</v>
      </c>
      <c r="AD3" s="68" t="s">
        <v>144</v>
      </c>
      <c r="AE3" s="23" t="s">
        <v>39</v>
      </c>
      <c r="AF3" s="23" t="s">
        <v>13</v>
      </c>
      <c r="AG3" s="68" t="s">
        <v>40</v>
      </c>
      <c r="AH3" s="68" t="s">
        <v>363</v>
      </c>
      <c r="AI3" s="68" t="s">
        <v>364</v>
      </c>
      <c r="AJ3" s="68" t="s">
        <v>297</v>
      </c>
      <c r="AK3" s="68" t="s">
        <v>144</v>
      </c>
      <c r="AL3" s="23" t="s">
        <v>39</v>
      </c>
      <c r="AM3" s="23" t="s">
        <v>13</v>
      </c>
      <c r="AN3" s="68" t="s">
        <v>40</v>
      </c>
      <c r="AO3" s="68" t="s">
        <v>363</v>
      </c>
      <c r="AP3" s="68" t="s">
        <v>364</v>
      </c>
      <c r="AQ3" s="68" t="s">
        <v>297</v>
      </c>
      <c r="AR3" s="68" t="s">
        <v>144</v>
      </c>
      <c r="AS3" s="68" t="s">
        <v>416</v>
      </c>
    </row>
    <row r="4" spans="1:45" ht="11" x14ac:dyDescent="0.15">
      <c r="A4" s="6" t="s">
        <v>16</v>
      </c>
      <c r="B4" s="6" t="s">
        <v>147</v>
      </c>
      <c r="C4" s="26">
        <v>245</v>
      </c>
      <c r="D4" s="24">
        <v>370</v>
      </c>
      <c r="E4" s="25">
        <v>0.13846153846153847</v>
      </c>
      <c r="F4" s="24">
        <v>330</v>
      </c>
      <c r="G4" s="24">
        <v>440</v>
      </c>
      <c r="H4" s="25">
        <v>5.7142857142857141E-2</v>
      </c>
      <c r="I4" s="25">
        <v>1.1428571428571429E-2</v>
      </c>
      <c r="J4" s="26">
        <v>167</v>
      </c>
      <c r="K4" s="24">
        <v>530</v>
      </c>
      <c r="L4" s="25">
        <v>0.17777777777777778</v>
      </c>
      <c r="M4" s="24">
        <v>460</v>
      </c>
      <c r="N4" s="24">
        <v>600</v>
      </c>
      <c r="O4" s="25">
        <v>7.0707070707070704E-2</v>
      </c>
      <c r="P4" s="25">
        <v>1.4141414141414141E-2</v>
      </c>
      <c r="Q4" s="26">
        <v>14</v>
      </c>
      <c r="R4" s="24">
        <v>798</v>
      </c>
      <c r="S4" s="25">
        <v>0.14000000000000001</v>
      </c>
      <c r="T4" s="24">
        <v>650</v>
      </c>
      <c r="U4" s="24">
        <v>875</v>
      </c>
      <c r="V4" s="25">
        <v>-4.431137724550898E-2</v>
      </c>
      <c r="W4" s="25">
        <v>-8.8622754491017967E-3</v>
      </c>
      <c r="X4" s="26">
        <v>72</v>
      </c>
      <c r="Y4" s="24">
        <v>678</v>
      </c>
      <c r="Z4" s="25">
        <v>4.3076923076923075E-2</v>
      </c>
      <c r="AA4" s="24">
        <v>600</v>
      </c>
      <c r="AB4" s="24">
        <v>835</v>
      </c>
      <c r="AC4" s="25">
        <v>1.1940298507462687E-2</v>
      </c>
      <c r="AD4" s="25">
        <v>2.3880597014925373E-3</v>
      </c>
      <c r="AE4" s="26">
        <v>84</v>
      </c>
      <c r="AF4" s="24">
        <v>1060</v>
      </c>
      <c r="AG4" s="25">
        <v>0.11578947368421053</v>
      </c>
      <c r="AH4" s="24">
        <v>875</v>
      </c>
      <c r="AI4" s="24">
        <v>1300</v>
      </c>
      <c r="AJ4" s="25">
        <v>0.11578947368421053</v>
      </c>
      <c r="AK4" s="25">
        <v>2.3157894736842106E-2</v>
      </c>
      <c r="AL4" s="26">
        <v>29</v>
      </c>
      <c r="AM4" s="24">
        <v>1350</v>
      </c>
      <c r="AN4" s="25">
        <v>0.22727272727272727</v>
      </c>
      <c r="AO4" s="24">
        <v>1050</v>
      </c>
      <c r="AP4" s="24">
        <v>1550</v>
      </c>
      <c r="AQ4" s="25">
        <v>0.125</v>
      </c>
      <c r="AR4" s="25">
        <v>2.5000000000000001E-2</v>
      </c>
      <c r="AS4" s="50" t="s">
        <v>339</v>
      </c>
    </row>
    <row r="5" spans="1:45" ht="11" x14ac:dyDescent="0.15">
      <c r="B5" s="6" t="s">
        <v>148</v>
      </c>
      <c r="C5" s="26">
        <v>180</v>
      </c>
      <c r="D5" s="24">
        <v>383</v>
      </c>
      <c r="E5" s="25">
        <v>0.19687499999999999</v>
      </c>
      <c r="F5" s="24">
        <v>348</v>
      </c>
      <c r="G5" s="24">
        <v>450</v>
      </c>
      <c r="H5" s="25">
        <v>-3.7688442211055273E-2</v>
      </c>
      <c r="I5" s="25">
        <v>-7.537688442211055E-3</v>
      </c>
      <c r="J5" s="26">
        <v>314</v>
      </c>
      <c r="K5" s="24">
        <v>500</v>
      </c>
      <c r="L5" s="25">
        <v>0.1111111111111111</v>
      </c>
      <c r="M5" s="24">
        <v>440</v>
      </c>
      <c r="N5" s="24">
        <v>650</v>
      </c>
      <c r="O5" s="25">
        <v>-1.9607843137254902E-2</v>
      </c>
      <c r="P5" s="25">
        <v>-3.9215686274509803E-3</v>
      </c>
      <c r="Q5" s="26">
        <v>48</v>
      </c>
      <c r="R5" s="24">
        <v>715</v>
      </c>
      <c r="S5" s="25">
        <v>2.1428571428571429E-2</v>
      </c>
      <c r="T5" s="24">
        <v>595</v>
      </c>
      <c r="U5" s="24">
        <v>850</v>
      </c>
      <c r="V5" s="25">
        <v>1.7069701280227598E-2</v>
      </c>
      <c r="W5" s="25">
        <v>3.4139402560455197E-3</v>
      </c>
      <c r="X5" s="26">
        <v>46</v>
      </c>
      <c r="Y5" s="24">
        <v>698</v>
      </c>
      <c r="Z5" s="25">
        <v>3.4074074074074076E-2</v>
      </c>
      <c r="AA5" s="24">
        <v>630</v>
      </c>
      <c r="AB5" s="24">
        <v>800</v>
      </c>
      <c r="AC5" s="25">
        <v>8.2170542635658914E-2</v>
      </c>
      <c r="AD5" s="25">
        <v>1.6434108527131782E-2</v>
      </c>
      <c r="AE5" s="26">
        <v>55</v>
      </c>
      <c r="AF5" s="24">
        <v>1000</v>
      </c>
      <c r="AG5" s="25">
        <v>0.15606936416184972</v>
      </c>
      <c r="AH5" s="24">
        <v>800</v>
      </c>
      <c r="AI5" s="24">
        <v>1200</v>
      </c>
      <c r="AJ5" s="25">
        <v>5.2631578947368418E-2</v>
      </c>
      <c r="AK5" s="25">
        <v>1.0526315789473684E-2</v>
      </c>
      <c r="AL5" s="26">
        <v>21</v>
      </c>
      <c r="AM5" s="24">
        <v>1250</v>
      </c>
      <c r="AN5" s="25">
        <v>0.13636363636363635</v>
      </c>
      <c r="AO5" s="24">
        <v>1100</v>
      </c>
      <c r="AP5" s="24">
        <v>1500</v>
      </c>
      <c r="AQ5" s="25">
        <v>-3.4749034749034749E-2</v>
      </c>
      <c r="AR5" s="25">
        <v>-6.9498069498069494E-3</v>
      </c>
      <c r="AS5" s="50" t="s">
        <v>339</v>
      </c>
    </row>
    <row r="6" spans="1:45" ht="11" x14ac:dyDescent="0.15">
      <c r="B6" s="6" t="s">
        <v>149</v>
      </c>
      <c r="C6" s="26">
        <v>64</v>
      </c>
      <c r="D6" s="24">
        <v>380</v>
      </c>
      <c r="E6" s="25">
        <v>0.1875</v>
      </c>
      <c r="F6" s="24">
        <v>350</v>
      </c>
      <c r="G6" s="24">
        <v>420</v>
      </c>
      <c r="H6" s="25">
        <v>9.1954022988505746E-2</v>
      </c>
      <c r="I6" s="25">
        <v>1.8390804597701149E-2</v>
      </c>
      <c r="J6" s="26">
        <v>100</v>
      </c>
      <c r="K6" s="24">
        <v>500</v>
      </c>
      <c r="L6" s="25">
        <v>0.1111111111111111</v>
      </c>
      <c r="M6" s="24">
        <v>450</v>
      </c>
      <c r="N6" s="24">
        <v>568</v>
      </c>
      <c r="O6" s="25">
        <v>2.0408163265306121E-2</v>
      </c>
      <c r="P6" s="25">
        <v>4.081632653061224E-3</v>
      </c>
      <c r="Q6" s="26">
        <v>17</v>
      </c>
      <c r="R6" s="24">
        <v>690</v>
      </c>
      <c r="S6" s="25">
        <v>4.5454545454545456E-2</v>
      </c>
      <c r="T6" s="24">
        <v>600</v>
      </c>
      <c r="U6" s="24">
        <v>702</v>
      </c>
      <c r="V6" s="25">
        <v>6.1538461538461542E-2</v>
      </c>
      <c r="W6" s="25">
        <v>1.2307692307692308E-2</v>
      </c>
      <c r="X6" s="26">
        <v>132</v>
      </c>
      <c r="Y6" s="24">
        <v>640</v>
      </c>
      <c r="Z6" s="25">
        <v>6.6666666666666666E-2</v>
      </c>
      <c r="AA6" s="24">
        <v>580</v>
      </c>
      <c r="AB6" s="24">
        <v>695</v>
      </c>
      <c r="AC6" s="25">
        <v>0.11304347826086956</v>
      </c>
      <c r="AD6" s="25">
        <v>2.2608695652173914E-2</v>
      </c>
      <c r="AE6" s="26">
        <v>109</v>
      </c>
      <c r="AF6" s="24">
        <v>800</v>
      </c>
      <c r="AG6" s="25">
        <v>6.6666666666666666E-2</v>
      </c>
      <c r="AH6" s="24">
        <v>725</v>
      </c>
      <c r="AI6" s="24">
        <v>900</v>
      </c>
      <c r="AJ6" s="25">
        <v>8.1081081081081086E-2</v>
      </c>
      <c r="AK6" s="25">
        <v>1.6216216216216217E-2</v>
      </c>
      <c r="AL6" s="26">
        <v>24</v>
      </c>
      <c r="AM6" s="24">
        <v>1100</v>
      </c>
      <c r="AN6" s="25">
        <v>0</v>
      </c>
      <c r="AO6" s="24">
        <v>878</v>
      </c>
      <c r="AP6" s="24">
        <v>1200</v>
      </c>
      <c r="AQ6" s="25">
        <v>0.2087912087912088</v>
      </c>
      <c r="AR6" s="25">
        <v>4.1758241758241763E-2</v>
      </c>
      <c r="AS6" s="50" t="s">
        <v>339</v>
      </c>
    </row>
    <row r="7" spans="1:45" ht="11" x14ac:dyDescent="0.15">
      <c r="B7" s="6" t="s">
        <v>150</v>
      </c>
      <c r="C7" s="26">
        <v>4498</v>
      </c>
      <c r="D7" s="24">
        <v>367</v>
      </c>
      <c r="E7" s="25">
        <v>0.36431226765799257</v>
      </c>
      <c r="F7" s="24">
        <v>320</v>
      </c>
      <c r="G7" s="24">
        <v>430</v>
      </c>
      <c r="H7" s="25">
        <v>-2.1333333333333333E-2</v>
      </c>
      <c r="I7" s="25">
        <v>-4.2666666666666669E-3</v>
      </c>
      <c r="J7" s="26">
        <v>1556</v>
      </c>
      <c r="K7" s="24">
        <v>550</v>
      </c>
      <c r="L7" s="25">
        <v>0.375</v>
      </c>
      <c r="M7" s="24">
        <v>480</v>
      </c>
      <c r="N7" s="24">
        <v>669</v>
      </c>
      <c r="O7" s="25">
        <v>5.7692307692307696E-2</v>
      </c>
      <c r="P7" s="25">
        <v>1.1538461538461539E-2</v>
      </c>
      <c r="Q7" s="26">
        <v>149</v>
      </c>
      <c r="R7" s="24">
        <v>720</v>
      </c>
      <c r="S7" s="25">
        <v>0.22033898305084745</v>
      </c>
      <c r="T7" s="24">
        <v>550</v>
      </c>
      <c r="U7" s="24">
        <v>895</v>
      </c>
      <c r="V7" s="25">
        <v>0.10429447852760736</v>
      </c>
      <c r="W7" s="25">
        <v>2.085889570552147E-2</v>
      </c>
      <c r="X7" s="26">
        <v>79</v>
      </c>
      <c r="Y7" s="24">
        <v>580</v>
      </c>
      <c r="Z7" s="25">
        <v>5.4545454545454543E-2</v>
      </c>
      <c r="AA7" s="24">
        <v>540</v>
      </c>
      <c r="AB7" s="24">
        <v>650</v>
      </c>
      <c r="AC7" s="25">
        <v>7.407407407407407E-2</v>
      </c>
      <c r="AD7" s="25">
        <v>1.4814814814814814E-2</v>
      </c>
      <c r="AE7" s="26">
        <v>85</v>
      </c>
      <c r="AF7" s="24">
        <v>800</v>
      </c>
      <c r="AG7" s="25">
        <v>3.4928848641655887E-2</v>
      </c>
      <c r="AH7" s="24">
        <v>720</v>
      </c>
      <c r="AI7" s="24">
        <v>950</v>
      </c>
      <c r="AJ7" s="25">
        <v>1.5228426395939087E-2</v>
      </c>
      <c r="AK7" s="25">
        <v>3.0456852791878172E-3</v>
      </c>
      <c r="AL7" s="26">
        <v>43</v>
      </c>
      <c r="AM7" s="24">
        <v>1080</v>
      </c>
      <c r="AN7" s="25">
        <v>0.16129032258064516</v>
      </c>
      <c r="AO7" s="24">
        <v>900</v>
      </c>
      <c r="AP7" s="24">
        <v>1200</v>
      </c>
      <c r="AQ7" s="25">
        <v>0.16129032258064516</v>
      </c>
      <c r="AR7" s="25">
        <v>3.2258064516129031E-2</v>
      </c>
      <c r="AS7" s="50" t="s">
        <v>339</v>
      </c>
    </row>
    <row r="8" spans="1:45" ht="11" x14ac:dyDescent="0.15">
      <c r="B8" s="6" t="s">
        <v>151</v>
      </c>
      <c r="C8" s="26">
        <v>9850</v>
      </c>
      <c r="D8" s="24">
        <v>450</v>
      </c>
      <c r="E8" s="25">
        <v>0.3235294117647059</v>
      </c>
      <c r="F8" s="24">
        <v>399</v>
      </c>
      <c r="G8" s="24">
        <v>519</v>
      </c>
      <c r="H8" s="25">
        <v>7.1428571428571425E-2</v>
      </c>
      <c r="I8" s="25">
        <v>1.4285714285714285E-2</v>
      </c>
      <c r="J8" s="26">
        <v>6846</v>
      </c>
      <c r="K8" s="24">
        <v>650</v>
      </c>
      <c r="L8" s="25">
        <v>0.44444444444444442</v>
      </c>
      <c r="M8" s="24">
        <v>550</v>
      </c>
      <c r="N8" s="24">
        <v>725</v>
      </c>
      <c r="O8" s="25">
        <v>0.10169491525423729</v>
      </c>
      <c r="P8" s="25">
        <v>2.033898305084746E-2</v>
      </c>
      <c r="Q8" s="26">
        <v>708</v>
      </c>
      <c r="R8" s="24">
        <v>975</v>
      </c>
      <c r="S8" s="25">
        <v>0.43382352941176472</v>
      </c>
      <c r="T8" s="24">
        <v>800</v>
      </c>
      <c r="U8" s="24">
        <v>1150</v>
      </c>
      <c r="V8" s="25">
        <v>0.18902439024390244</v>
      </c>
      <c r="W8" s="25">
        <v>3.7804878048780487E-2</v>
      </c>
      <c r="X8" s="26" t="s">
        <v>41</v>
      </c>
      <c r="Y8" s="24" t="s">
        <v>41</v>
      </c>
      <c r="Z8" s="25" t="s">
        <v>41</v>
      </c>
      <c r="AA8" s="24" t="s">
        <v>41</v>
      </c>
      <c r="AB8" s="24" t="s">
        <v>41</v>
      </c>
      <c r="AC8" s="25" t="s">
        <v>41</v>
      </c>
      <c r="AD8" s="25" t="s">
        <v>41</v>
      </c>
      <c r="AE8" s="26" t="s">
        <v>41</v>
      </c>
      <c r="AF8" s="24" t="s">
        <v>41</v>
      </c>
      <c r="AG8" s="25" t="s">
        <v>41</v>
      </c>
      <c r="AH8" s="24" t="s">
        <v>41</v>
      </c>
      <c r="AI8" s="24" t="s">
        <v>41</v>
      </c>
      <c r="AJ8" s="25" t="s">
        <v>41</v>
      </c>
      <c r="AK8" s="25" t="s">
        <v>41</v>
      </c>
      <c r="AL8" s="26" t="s">
        <v>41</v>
      </c>
      <c r="AM8" s="24" t="s">
        <v>41</v>
      </c>
      <c r="AN8" s="25" t="s">
        <v>41</v>
      </c>
      <c r="AO8" s="24" t="s">
        <v>41</v>
      </c>
      <c r="AP8" s="24" t="s">
        <v>41</v>
      </c>
      <c r="AQ8" s="25" t="s">
        <v>41</v>
      </c>
      <c r="AR8" s="25" t="s">
        <v>41</v>
      </c>
      <c r="AS8" s="50" t="s">
        <v>339</v>
      </c>
    </row>
    <row r="9" spans="1:45" ht="11" x14ac:dyDescent="0.15">
      <c r="B9" s="6" t="s">
        <v>152</v>
      </c>
      <c r="C9" s="26">
        <v>798</v>
      </c>
      <c r="D9" s="24">
        <v>450</v>
      </c>
      <c r="E9" s="25">
        <v>0.21621621621621623</v>
      </c>
      <c r="F9" s="24">
        <v>400</v>
      </c>
      <c r="G9" s="24">
        <v>485</v>
      </c>
      <c r="H9" s="25">
        <v>0.125</v>
      </c>
      <c r="I9" s="25">
        <v>2.5000000000000001E-2</v>
      </c>
      <c r="J9" s="26">
        <v>859</v>
      </c>
      <c r="K9" s="24">
        <v>600</v>
      </c>
      <c r="L9" s="25">
        <v>0.2</v>
      </c>
      <c r="M9" s="24">
        <v>515</v>
      </c>
      <c r="N9" s="24">
        <v>650</v>
      </c>
      <c r="O9" s="25">
        <v>0.14285714285714285</v>
      </c>
      <c r="P9" s="25">
        <v>2.8571428571428571E-2</v>
      </c>
      <c r="Q9" s="26">
        <v>97</v>
      </c>
      <c r="R9" s="24">
        <v>840</v>
      </c>
      <c r="S9" s="25">
        <v>7.0063694267515922E-2</v>
      </c>
      <c r="T9" s="24">
        <v>765</v>
      </c>
      <c r="U9" s="24">
        <v>1000</v>
      </c>
      <c r="V9" s="25">
        <v>5.6603773584905662E-2</v>
      </c>
      <c r="W9" s="25">
        <v>1.1320754716981133E-2</v>
      </c>
      <c r="X9" s="26">
        <v>114</v>
      </c>
      <c r="Y9" s="24">
        <v>650</v>
      </c>
      <c r="Z9" s="25">
        <v>8.3333333333333329E-2</v>
      </c>
      <c r="AA9" s="24">
        <v>575</v>
      </c>
      <c r="AB9" s="24">
        <v>700</v>
      </c>
      <c r="AC9" s="25">
        <v>8.3333333333333329E-2</v>
      </c>
      <c r="AD9" s="25">
        <v>1.6666666666666666E-2</v>
      </c>
      <c r="AE9" s="26">
        <v>87</v>
      </c>
      <c r="AF9" s="24">
        <v>800</v>
      </c>
      <c r="AG9" s="25">
        <v>6.2893081761006293E-3</v>
      </c>
      <c r="AH9" s="24">
        <v>700</v>
      </c>
      <c r="AI9" s="24">
        <v>900</v>
      </c>
      <c r="AJ9" s="25">
        <v>6.6666666666666666E-2</v>
      </c>
      <c r="AK9" s="25">
        <v>1.3333333333333332E-2</v>
      </c>
      <c r="AL9" s="26">
        <v>14</v>
      </c>
      <c r="AM9" s="24">
        <v>1023</v>
      </c>
      <c r="AN9" s="25">
        <v>7.6842105263157892E-2</v>
      </c>
      <c r="AO9" s="24">
        <v>950</v>
      </c>
      <c r="AP9" s="24">
        <v>1150</v>
      </c>
      <c r="AQ9" s="25">
        <v>2.9411764705882353E-3</v>
      </c>
      <c r="AR9" s="25">
        <v>5.8823529411764701E-4</v>
      </c>
      <c r="AS9" s="50" t="s">
        <v>339</v>
      </c>
    </row>
    <row r="10" spans="1:45" ht="11" x14ac:dyDescent="0.15">
      <c r="B10" s="6" t="s">
        <v>153</v>
      </c>
      <c r="C10" s="26">
        <v>1122</v>
      </c>
      <c r="D10" s="24">
        <v>490</v>
      </c>
      <c r="E10" s="25">
        <v>0.28947368421052633</v>
      </c>
      <c r="F10" s="24">
        <v>450</v>
      </c>
      <c r="G10" s="24">
        <v>540</v>
      </c>
      <c r="H10" s="25">
        <v>8.8888888888888892E-2</v>
      </c>
      <c r="I10" s="25">
        <v>1.7777777777777778E-2</v>
      </c>
      <c r="J10" s="26">
        <v>1404</v>
      </c>
      <c r="K10" s="24">
        <v>650</v>
      </c>
      <c r="L10" s="25">
        <v>0.3</v>
      </c>
      <c r="M10" s="24">
        <v>600</v>
      </c>
      <c r="N10" s="24">
        <v>750</v>
      </c>
      <c r="O10" s="25">
        <v>4.8387096774193547E-2</v>
      </c>
      <c r="P10" s="25">
        <v>9.6774193548387101E-3</v>
      </c>
      <c r="Q10" s="26">
        <v>142</v>
      </c>
      <c r="R10" s="24">
        <v>1000</v>
      </c>
      <c r="S10" s="25">
        <v>0.17647058823529413</v>
      </c>
      <c r="T10" s="24">
        <v>900</v>
      </c>
      <c r="U10" s="24">
        <v>1200</v>
      </c>
      <c r="V10" s="25">
        <v>7.5268817204301078E-2</v>
      </c>
      <c r="W10" s="25">
        <v>1.5053763440860216E-2</v>
      </c>
      <c r="X10" s="26" t="s">
        <v>41</v>
      </c>
      <c r="Y10" s="24" t="s">
        <v>41</v>
      </c>
      <c r="Z10" s="25" t="s">
        <v>41</v>
      </c>
      <c r="AA10" s="24" t="s">
        <v>41</v>
      </c>
      <c r="AB10" s="24" t="s">
        <v>41</v>
      </c>
      <c r="AC10" s="25" t="s">
        <v>41</v>
      </c>
      <c r="AD10" s="25" t="s">
        <v>41</v>
      </c>
      <c r="AE10" s="26" t="s">
        <v>41</v>
      </c>
      <c r="AF10" s="24" t="s">
        <v>41</v>
      </c>
      <c r="AG10" s="25" t="s">
        <v>41</v>
      </c>
      <c r="AH10" s="24" t="s">
        <v>41</v>
      </c>
      <c r="AI10" s="24" t="s">
        <v>41</v>
      </c>
      <c r="AJ10" s="25" t="s">
        <v>41</v>
      </c>
      <c r="AK10" s="25" t="s">
        <v>41</v>
      </c>
      <c r="AL10" s="26" t="s">
        <v>41</v>
      </c>
      <c r="AM10" s="24" t="s">
        <v>41</v>
      </c>
      <c r="AN10" s="25" t="s">
        <v>41</v>
      </c>
      <c r="AO10" s="24" t="s">
        <v>41</v>
      </c>
      <c r="AP10" s="24" t="s">
        <v>41</v>
      </c>
      <c r="AQ10" s="25" t="s">
        <v>41</v>
      </c>
      <c r="AR10" s="25" t="s">
        <v>41</v>
      </c>
      <c r="AS10" s="50" t="s">
        <v>339</v>
      </c>
    </row>
    <row r="11" spans="1:45" ht="11" x14ac:dyDescent="0.15">
      <c r="B11" s="6" t="s">
        <v>154</v>
      </c>
      <c r="C11" s="26">
        <v>209</v>
      </c>
      <c r="D11" s="24">
        <v>425</v>
      </c>
      <c r="E11" s="25">
        <v>0.10966057441253264</v>
      </c>
      <c r="F11" s="24">
        <v>370</v>
      </c>
      <c r="G11" s="24">
        <v>500</v>
      </c>
      <c r="H11" s="25">
        <v>6.25E-2</v>
      </c>
      <c r="I11" s="25">
        <v>1.2500000000000001E-2</v>
      </c>
      <c r="J11" s="26">
        <v>212</v>
      </c>
      <c r="K11" s="24">
        <v>600</v>
      </c>
      <c r="L11" s="25">
        <v>0.13207547169811321</v>
      </c>
      <c r="M11" s="24">
        <v>520</v>
      </c>
      <c r="N11" s="24">
        <v>700</v>
      </c>
      <c r="O11" s="25">
        <v>5.2631578947368418E-2</v>
      </c>
      <c r="P11" s="25">
        <v>1.0526315789473684E-2</v>
      </c>
      <c r="Q11" s="26">
        <v>36</v>
      </c>
      <c r="R11" s="24">
        <v>863</v>
      </c>
      <c r="S11" s="25">
        <v>-3.0337078651685393E-2</v>
      </c>
      <c r="T11" s="24">
        <v>760</v>
      </c>
      <c r="U11" s="24">
        <v>1300</v>
      </c>
      <c r="V11" s="25">
        <v>-6.1956521739130438E-2</v>
      </c>
      <c r="W11" s="25">
        <v>-1.2391304347826088E-2</v>
      </c>
      <c r="X11" s="26" t="s">
        <v>41</v>
      </c>
      <c r="Y11" s="24" t="s">
        <v>41</v>
      </c>
      <c r="Z11" s="25" t="s">
        <v>41</v>
      </c>
      <c r="AA11" s="24" t="s">
        <v>41</v>
      </c>
      <c r="AB11" s="24" t="s">
        <v>41</v>
      </c>
      <c r="AC11" s="25" t="s">
        <v>41</v>
      </c>
      <c r="AD11" s="25" t="s">
        <v>41</v>
      </c>
      <c r="AE11" s="26">
        <v>22</v>
      </c>
      <c r="AF11" s="24">
        <v>1025</v>
      </c>
      <c r="AG11" s="25">
        <v>-4.6511627906976744E-2</v>
      </c>
      <c r="AH11" s="24">
        <v>925</v>
      </c>
      <c r="AI11" s="24">
        <v>1350</v>
      </c>
      <c r="AJ11" s="25">
        <v>7.8947368421052627E-2</v>
      </c>
      <c r="AK11" s="25">
        <v>1.5789473684210527E-2</v>
      </c>
      <c r="AL11" s="26" t="s">
        <v>41</v>
      </c>
      <c r="AM11" s="24" t="s">
        <v>41</v>
      </c>
      <c r="AN11" s="25" t="s">
        <v>41</v>
      </c>
      <c r="AO11" s="24" t="s">
        <v>41</v>
      </c>
      <c r="AP11" s="24" t="s">
        <v>41</v>
      </c>
      <c r="AQ11" s="25" t="s">
        <v>41</v>
      </c>
      <c r="AR11" s="25" t="s">
        <v>41</v>
      </c>
      <c r="AS11" s="50" t="s">
        <v>339</v>
      </c>
    </row>
    <row r="12" spans="1:45" ht="11" x14ac:dyDescent="0.15">
      <c r="B12" s="6" t="s">
        <v>155</v>
      </c>
      <c r="C12" s="26">
        <v>487</v>
      </c>
      <c r="D12" s="24">
        <v>340</v>
      </c>
      <c r="E12" s="25">
        <v>0.15254237288135594</v>
      </c>
      <c r="F12" s="24">
        <v>300</v>
      </c>
      <c r="G12" s="24">
        <v>380</v>
      </c>
      <c r="H12" s="25">
        <v>6.25E-2</v>
      </c>
      <c r="I12" s="25">
        <v>1.2500000000000001E-2</v>
      </c>
      <c r="J12" s="26">
        <v>797</v>
      </c>
      <c r="K12" s="24">
        <v>470</v>
      </c>
      <c r="L12" s="25">
        <v>0.17499999999999999</v>
      </c>
      <c r="M12" s="24">
        <v>420</v>
      </c>
      <c r="N12" s="24">
        <v>550</v>
      </c>
      <c r="O12" s="25">
        <v>0.10588235294117647</v>
      </c>
      <c r="P12" s="25">
        <v>2.1176470588235293E-2</v>
      </c>
      <c r="Q12" s="26">
        <v>169</v>
      </c>
      <c r="R12" s="24">
        <v>650</v>
      </c>
      <c r="S12" s="25">
        <v>0.16071428571428573</v>
      </c>
      <c r="T12" s="24">
        <v>560</v>
      </c>
      <c r="U12" s="24">
        <v>850</v>
      </c>
      <c r="V12" s="25">
        <v>0.17540687160940324</v>
      </c>
      <c r="W12" s="25">
        <v>3.5081374321880646E-2</v>
      </c>
      <c r="X12" s="26">
        <v>46</v>
      </c>
      <c r="Y12" s="24">
        <v>668</v>
      </c>
      <c r="Z12" s="25">
        <v>0.1226890756302521</v>
      </c>
      <c r="AA12" s="24">
        <v>585</v>
      </c>
      <c r="AB12" s="24">
        <v>710</v>
      </c>
      <c r="AC12" s="25">
        <v>0.11333333333333333</v>
      </c>
      <c r="AD12" s="25">
        <v>2.2666666666666665E-2</v>
      </c>
      <c r="AE12" s="26">
        <v>74</v>
      </c>
      <c r="AF12" s="24">
        <v>800</v>
      </c>
      <c r="AG12" s="25">
        <v>0.10650069156293222</v>
      </c>
      <c r="AH12" s="24">
        <v>680</v>
      </c>
      <c r="AI12" s="24">
        <v>920</v>
      </c>
      <c r="AJ12" s="25">
        <v>7.3825503355704702E-2</v>
      </c>
      <c r="AK12" s="25">
        <v>1.4765100671140941E-2</v>
      </c>
      <c r="AL12" s="26">
        <v>32</v>
      </c>
      <c r="AM12" s="24">
        <v>993</v>
      </c>
      <c r="AN12" s="25">
        <v>0.14400921658986174</v>
      </c>
      <c r="AO12" s="24">
        <v>825</v>
      </c>
      <c r="AP12" s="24">
        <v>1225</v>
      </c>
      <c r="AQ12" s="25">
        <v>0.12203389830508475</v>
      </c>
      <c r="AR12" s="25">
        <v>2.4406779661016949E-2</v>
      </c>
      <c r="AS12" s="50" t="s">
        <v>339</v>
      </c>
    </row>
    <row r="13" spans="1:45" ht="11" x14ac:dyDescent="0.15">
      <c r="B13" s="6" t="s">
        <v>156</v>
      </c>
      <c r="C13" s="26">
        <v>429</v>
      </c>
      <c r="D13" s="24">
        <v>370</v>
      </c>
      <c r="E13" s="25">
        <v>0.19354838709677419</v>
      </c>
      <c r="F13" s="24">
        <v>320</v>
      </c>
      <c r="G13" s="24">
        <v>420</v>
      </c>
      <c r="H13" s="25">
        <v>8.8235294117647065E-2</v>
      </c>
      <c r="I13" s="25">
        <v>1.7647058823529412E-2</v>
      </c>
      <c r="J13" s="26">
        <v>779</v>
      </c>
      <c r="K13" s="24">
        <v>500</v>
      </c>
      <c r="L13" s="25">
        <v>0.1111111111111111</v>
      </c>
      <c r="M13" s="24">
        <v>430</v>
      </c>
      <c r="N13" s="24">
        <v>590</v>
      </c>
      <c r="O13" s="25">
        <v>0.1111111111111111</v>
      </c>
      <c r="P13" s="25">
        <v>2.222222222222222E-2</v>
      </c>
      <c r="Q13" s="26">
        <v>102</v>
      </c>
      <c r="R13" s="24">
        <v>708</v>
      </c>
      <c r="S13" s="25">
        <v>0.17024793388429751</v>
      </c>
      <c r="T13" s="24">
        <v>575</v>
      </c>
      <c r="U13" s="24">
        <v>895</v>
      </c>
      <c r="V13" s="25">
        <v>0.14193548387096774</v>
      </c>
      <c r="W13" s="25">
        <v>2.838709677419355E-2</v>
      </c>
      <c r="X13" s="26">
        <v>16</v>
      </c>
      <c r="Y13" s="24">
        <v>678</v>
      </c>
      <c r="Z13" s="25">
        <v>1.1940298507462687E-2</v>
      </c>
      <c r="AA13" s="24">
        <v>478</v>
      </c>
      <c r="AB13" s="24">
        <v>770</v>
      </c>
      <c r="AC13" s="25">
        <v>5.9374999999999997E-2</v>
      </c>
      <c r="AD13" s="25">
        <v>1.1875E-2</v>
      </c>
      <c r="AE13" s="26">
        <v>53</v>
      </c>
      <c r="AF13" s="24">
        <v>950</v>
      </c>
      <c r="AG13" s="25">
        <v>3.825136612021858E-2</v>
      </c>
      <c r="AH13" s="24">
        <v>825</v>
      </c>
      <c r="AI13" s="24">
        <v>1100</v>
      </c>
      <c r="AJ13" s="25">
        <v>0.11764705882352941</v>
      </c>
      <c r="AK13" s="25">
        <v>2.3529411764705882E-2</v>
      </c>
      <c r="AL13" s="26">
        <v>25</v>
      </c>
      <c r="AM13" s="24">
        <v>1275</v>
      </c>
      <c r="AN13" s="25">
        <v>4.0816326530612242E-2</v>
      </c>
      <c r="AO13" s="24">
        <v>1000</v>
      </c>
      <c r="AP13" s="24">
        <v>1700</v>
      </c>
      <c r="AQ13" s="25">
        <v>0.15909090909090909</v>
      </c>
      <c r="AR13" s="25">
        <v>3.1818181818181815E-2</v>
      </c>
      <c r="AS13" s="50" t="s">
        <v>339</v>
      </c>
    </row>
    <row r="14" spans="1:45" ht="11" x14ac:dyDescent="0.15">
      <c r="B14" s="6" t="s">
        <v>157</v>
      </c>
      <c r="C14" s="26">
        <v>260</v>
      </c>
      <c r="D14" s="24">
        <v>430</v>
      </c>
      <c r="E14" s="25">
        <v>7.4999999999999997E-2</v>
      </c>
      <c r="F14" s="24">
        <v>338</v>
      </c>
      <c r="G14" s="24">
        <v>500</v>
      </c>
      <c r="H14" s="25">
        <v>2.3809523809523808E-2</v>
      </c>
      <c r="I14" s="25">
        <v>4.7619047619047615E-3</v>
      </c>
      <c r="J14" s="26">
        <v>272</v>
      </c>
      <c r="K14" s="24">
        <v>630</v>
      </c>
      <c r="L14" s="25">
        <v>9.5652173913043481E-2</v>
      </c>
      <c r="M14" s="24">
        <v>575</v>
      </c>
      <c r="N14" s="24">
        <v>700</v>
      </c>
      <c r="O14" s="25">
        <v>6.7796610169491525E-2</v>
      </c>
      <c r="P14" s="25">
        <v>1.3559322033898305E-2</v>
      </c>
      <c r="Q14" s="26">
        <v>34</v>
      </c>
      <c r="R14" s="24">
        <v>945</v>
      </c>
      <c r="S14" s="25">
        <v>0.11176470588235295</v>
      </c>
      <c r="T14" s="24">
        <v>850</v>
      </c>
      <c r="U14" s="24">
        <v>1038</v>
      </c>
      <c r="V14" s="25">
        <v>0.18867924528301888</v>
      </c>
      <c r="W14" s="25">
        <v>3.7735849056603779E-2</v>
      </c>
      <c r="X14" s="26">
        <v>79</v>
      </c>
      <c r="Y14" s="24">
        <v>680</v>
      </c>
      <c r="Z14" s="25">
        <v>8.7999999999999995E-2</v>
      </c>
      <c r="AA14" s="24">
        <v>600</v>
      </c>
      <c r="AB14" s="24">
        <v>750</v>
      </c>
      <c r="AC14" s="25">
        <v>9.6774193548387094E-2</v>
      </c>
      <c r="AD14" s="25">
        <v>1.935483870967742E-2</v>
      </c>
      <c r="AE14" s="26">
        <v>73</v>
      </c>
      <c r="AF14" s="24">
        <v>950</v>
      </c>
      <c r="AG14" s="25">
        <v>0.11764705882352941</v>
      </c>
      <c r="AH14" s="24">
        <v>850</v>
      </c>
      <c r="AI14" s="24">
        <v>1075</v>
      </c>
      <c r="AJ14" s="25">
        <v>0.15151515151515152</v>
      </c>
      <c r="AK14" s="25">
        <v>3.0303030303030304E-2</v>
      </c>
      <c r="AL14" s="26">
        <v>13</v>
      </c>
      <c r="AM14" s="24">
        <v>1200</v>
      </c>
      <c r="AN14" s="25">
        <v>0.17647058823529413</v>
      </c>
      <c r="AO14" s="24">
        <v>1100</v>
      </c>
      <c r="AP14" s="24">
        <v>1300</v>
      </c>
      <c r="AQ14" s="25">
        <v>9.0909090909090912E-2</v>
      </c>
      <c r="AR14" s="25">
        <v>1.8181818181818181E-2</v>
      </c>
      <c r="AS14" s="50" t="s">
        <v>339</v>
      </c>
    </row>
    <row r="15" spans="1:45" ht="11" x14ac:dyDescent="0.15">
      <c r="B15" s="6" t="s">
        <v>158</v>
      </c>
      <c r="C15" s="26">
        <v>239</v>
      </c>
      <c r="D15" s="24">
        <v>400</v>
      </c>
      <c r="E15" s="25">
        <v>0.21212121212121213</v>
      </c>
      <c r="F15" s="24">
        <v>345</v>
      </c>
      <c r="G15" s="24">
        <v>450</v>
      </c>
      <c r="H15" s="25">
        <v>0.1111111111111111</v>
      </c>
      <c r="I15" s="25">
        <v>2.222222222222222E-2</v>
      </c>
      <c r="J15" s="26">
        <v>273</v>
      </c>
      <c r="K15" s="24">
        <v>550</v>
      </c>
      <c r="L15" s="25">
        <v>0.16279069767441862</v>
      </c>
      <c r="M15" s="24">
        <v>480</v>
      </c>
      <c r="N15" s="24">
        <v>620</v>
      </c>
      <c r="O15" s="25">
        <v>0.12244897959183673</v>
      </c>
      <c r="P15" s="25">
        <v>2.4489795918367346E-2</v>
      </c>
      <c r="Q15" s="26">
        <v>40</v>
      </c>
      <c r="R15" s="24">
        <v>793</v>
      </c>
      <c r="S15" s="25">
        <v>7.8911564625850333E-2</v>
      </c>
      <c r="T15" s="24">
        <v>700</v>
      </c>
      <c r="U15" s="24">
        <v>850</v>
      </c>
      <c r="V15" s="25">
        <v>0.11690140845070422</v>
      </c>
      <c r="W15" s="25">
        <v>2.3380281690140843E-2</v>
      </c>
      <c r="X15" s="26">
        <v>169</v>
      </c>
      <c r="Y15" s="24">
        <v>670</v>
      </c>
      <c r="Z15" s="25">
        <v>8.0645161290322578E-2</v>
      </c>
      <c r="AA15" s="24">
        <v>600</v>
      </c>
      <c r="AB15" s="24">
        <v>725</v>
      </c>
      <c r="AC15" s="25">
        <v>0.13559322033898305</v>
      </c>
      <c r="AD15" s="25">
        <v>2.7118644067796609E-2</v>
      </c>
      <c r="AE15" s="26">
        <v>141</v>
      </c>
      <c r="AF15" s="24">
        <v>820</v>
      </c>
      <c r="AG15" s="25">
        <v>2.5000000000000001E-2</v>
      </c>
      <c r="AH15" s="24">
        <v>750</v>
      </c>
      <c r="AI15" s="24">
        <v>950</v>
      </c>
      <c r="AJ15" s="25">
        <v>8.6092715231788075E-2</v>
      </c>
      <c r="AK15" s="25">
        <v>1.7218543046357615E-2</v>
      </c>
      <c r="AL15" s="26">
        <v>42</v>
      </c>
      <c r="AM15" s="24">
        <v>985</v>
      </c>
      <c r="AN15" s="25">
        <v>5.1020408163265302E-3</v>
      </c>
      <c r="AO15" s="24">
        <v>850</v>
      </c>
      <c r="AP15" s="24">
        <v>1150</v>
      </c>
      <c r="AQ15" s="25">
        <v>2.6041666666666668E-2</v>
      </c>
      <c r="AR15" s="25">
        <v>5.2083333333333339E-3</v>
      </c>
      <c r="AS15" s="50" t="s">
        <v>339</v>
      </c>
    </row>
    <row r="16" spans="1:45" ht="11" x14ac:dyDescent="0.15">
      <c r="B16" s="6" t="s">
        <v>159</v>
      </c>
      <c r="C16" s="26">
        <v>326</v>
      </c>
      <c r="D16" s="24">
        <v>350</v>
      </c>
      <c r="E16" s="25">
        <v>9.375E-2</v>
      </c>
      <c r="F16" s="24">
        <v>305</v>
      </c>
      <c r="G16" s="24">
        <v>400</v>
      </c>
      <c r="H16" s="25">
        <v>-5.4054054054054057E-2</v>
      </c>
      <c r="I16" s="25">
        <v>-1.0810810810810811E-2</v>
      </c>
      <c r="J16" s="26">
        <v>554</v>
      </c>
      <c r="K16" s="24">
        <v>440</v>
      </c>
      <c r="L16" s="25">
        <v>0.17333333333333334</v>
      </c>
      <c r="M16" s="24">
        <v>400</v>
      </c>
      <c r="N16" s="24">
        <v>500</v>
      </c>
      <c r="O16" s="25">
        <v>7.3170731707317069E-2</v>
      </c>
      <c r="P16" s="25">
        <v>1.4634146341463414E-2</v>
      </c>
      <c r="Q16" s="26">
        <v>47</v>
      </c>
      <c r="R16" s="24">
        <v>580</v>
      </c>
      <c r="S16" s="25">
        <v>5.8394160583941604E-2</v>
      </c>
      <c r="T16" s="24">
        <v>495</v>
      </c>
      <c r="U16" s="24">
        <v>700</v>
      </c>
      <c r="V16" s="25">
        <v>2.6548672566371681E-2</v>
      </c>
      <c r="W16" s="25">
        <v>5.3097345132743362E-3</v>
      </c>
      <c r="X16" s="26">
        <v>211</v>
      </c>
      <c r="Y16" s="24">
        <v>550</v>
      </c>
      <c r="Z16" s="25">
        <v>5.7692307692307696E-2</v>
      </c>
      <c r="AA16" s="24">
        <v>495</v>
      </c>
      <c r="AB16" s="24">
        <v>610</v>
      </c>
      <c r="AC16" s="25">
        <v>0.1</v>
      </c>
      <c r="AD16" s="25">
        <v>0.02</v>
      </c>
      <c r="AE16" s="26">
        <v>154</v>
      </c>
      <c r="AF16" s="24">
        <v>650</v>
      </c>
      <c r="AG16" s="25">
        <v>4.8387096774193547E-2</v>
      </c>
      <c r="AH16" s="24">
        <v>600</v>
      </c>
      <c r="AI16" s="24">
        <v>720</v>
      </c>
      <c r="AJ16" s="25">
        <v>8.6956521739130432E-2</v>
      </c>
      <c r="AK16" s="25">
        <v>1.7391304347826087E-2</v>
      </c>
      <c r="AL16" s="26">
        <v>45</v>
      </c>
      <c r="AM16" s="24">
        <v>825</v>
      </c>
      <c r="AN16" s="25">
        <v>-1.7857142857142856E-2</v>
      </c>
      <c r="AO16" s="24">
        <v>750</v>
      </c>
      <c r="AP16" s="24">
        <v>910</v>
      </c>
      <c r="AQ16" s="25">
        <v>0.1</v>
      </c>
      <c r="AR16" s="25">
        <v>0.02</v>
      </c>
      <c r="AS16" s="50" t="s">
        <v>339</v>
      </c>
    </row>
    <row r="17" spans="1:45" ht="11" x14ac:dyDescent="0.15">
      <c r="B17" s="6" t="s">
        <v>160</v>
      </c>
      <c r="C17" s="26">
        <v>2328</v>
      </c>
      <c r="D17" s="24">
        <v>400</v>
      </c>
      <c r="E17" s="25">
        <v>0.33333333333333331</v>
      </c>
      <c r="F17" s="24">
        <v>339</v>
      </c>
      <c r="G17" s="24">
        <v>470</v>
      </c>
      <c r="H17" s="25">
        <v>5.2631578947368418E-2</v>
      </c>
      <c r="I17" s="25">
        <v>1.0526315789473684E-2</v>
      </c>
      <c r="J17" s="26">
        <v>1190</v>
      </c>
      <c r="K17" s="24">
        <v>575</v>
      </c>
      <c r="L17" s="25">
        <v>0.30681818181818182</v>
      </c>
      <c r="M17" s="24">
        <v>500</v>
      </c>
      <c r="N17" s="24">
        <v>650</v>
      </c>
      <c r="O17" s="25">
        <v>0.10576923076923077</v>
      </c>
      <c r="P17" s="25">
        <v>2.1153846153846155E-2</v>
      </c>
      <c r="Q17" s="26">
        <v>112</v>
      </c>
      <c r="R17" s="24">
        <v>750</v>
      </c>
      <c r="S17" s="25">
        <v>0.25</v>
      </c>
      <c r="T17" s="24">
        <v>645</v>
      </c>
      <c r="U17" s="24">
        <v>850</v>
      </c>
      <c r="V17" s="25">
        <v>7.1428571428571425E-2</v>
      </c>
      <c r="W17" s="25">
        <v>1.4285714285714285E-2</v>
      </c>
      <c r="X17" s="26">
        <v>108</v>
      </c>
      <c r="Y17" s="24">
        <v>550</v>
      </c>
      <c r="Z17" s="25">
        <v>1.8518518518518517E-2</v>
      </c>
      <c r="AA17" s="24">
        <v>500</v>
      </c>
      <c r="AB17" s="24">
        <v>625</v>
      </c>
      <c r="AC17" s="25">
        <v>0</v>
      </c>
      <c r="AD17" s="25">
        <v>0</v>
      </c>
      <c r="AE17" s="26">
        <v>97</v>
      </c>
      <c r="AF17" s="24">
        <v>710</v>
      </c>
      <c r="AG17" s="25">
        <v>4.71976401179941E-2</v>
      </c>
      <c r="AH17" s="24">
        <v>600</v>
      </c>
      <c r="AI17" s="24">
        <v>850</v>
      </c>
      <c r="AJ17" s="25">
        <v>3.1976744186046513E-2</v>
      </c>
      <c r="AK17" s="25">
        <v>6.3953488372093022E-3</v>
      </c>
      <c r="AL17" s="26">
        <v>38</v>
      </c>
      <c r="AM17" s="24">
        <v>950</v>
      </c>
      <c r="AN17" s="25">
        <v>2.1505376344086023E-2</v>
      </c>
      <c r="AO17" s="24">
        <v>735</v>
      </c>
      <c r="AP17" s="24">
        <v>1080</v>
      </c>
      <c r="AQ17" s="25">
        <v>0.11764705882352941</v>
      </c>
      <c r="AR17" s="25">
        <v>2.3529411764705882E-2</v>
      </c>
      <c r="AS17" s="50" t="s">
        <v>339</v>
      </c>
    </row>
    <row r="18" spans="1:45" ht="11" x14ac:dyDescent="0.15">
      <c r="B18" s="6" t="s">
        <v>161</v>
      </c>
      <c r="C18" s="26">
        <v>258</v>
      </c>
      <c r="D18" s="24">
        <v>460</v>
      </c>
      <c r="E18" s="25">
        <v>9.5238095238095233E-2</v>
      </c>
      <c r="F18" s="24">
        <v>425</v>
      </c>
      <c r="G18" s="24">
        <v>500</v>
      </c>
      <c r="H18" s="25">
        <v>6.9767441860465115E-2</v>
      </c>
      <c r="I18" s="25">
        <v>1.3953488372093023E-2</v>
      </c>
      <c r="J18" s="26">
        <v>420</v>
      </c>
      <c r="K18" s="24">
        <v>650</v>
      </c>
      <c r="L18" s="25">
        <v>0.14035087719298245</v>
      </c>
      <c r="M18" s="24">
        <v>575</v>
      </c>
      <c r="N18" s="24">
        <v>750</v>
      </c>
      <c r="O18" s="25">
        <v>9.6121416526138273E-2</v>
      </c>
      <c r="P18" s="25">
        <v>1.9224283305227654E-2</v>
      </c>
      <c r="Q18" s="26">
        <v>109</v>
      </c>
      <c r="R18" s="24">
        <v>975</v>
      </c>
      <c r="S18" s="25">
        <v>8.5746102449888645E-2</v>
      </c>
      <c r="T18" s="24">
        <v>800</v>
      </c>
      <c r="U18" s="24">
        <v>1125</v>
      </c>
      <c r="V18" s="25">
        <v>0.14705882352941177</v>
      </c>
      <c r="W18" s="25">
        <v>2.9411764705882353E-2</v>
      </c>
      <c r="X18" s="26">
        <v>88</v>
      </c>
      <c r="Y18" s="24">
        <v>625</v>
      </c>
      <c r="Z18" s="25">
        <v>4.51505016722408E-2</v>
      </c>
      <c r="AA18" s="24">
        <v>550</v>
      </c>
      <c r="AB18" s="24">
        <v>700</v>
      </c>
      <c r="AC18" s="25">
        <v>4.1666666666666664E-2</v>
      </c>
      <c r="AD18" s="25">
        <v>8.3333333333333332E-3</v>
      </c>
      <c r="AE18" s="26">
        <v>136</v>
      </c>
      <c r="AF18" s="24">
        <v>880</v>
      </c>
      <c r="AG18" s="25">
        <v>0.1</v>
      </c>
      <c r="AH18" s="24">
        <v>750</v>
      </c>
      <c r="AI18" s="24">
        <v>1000</v>
      </c>
      <c r="AJ18" s="25">
        <v>0.1</v>
      </c>
      <c r="AK18" s="25">
        <v>0.02</v>
      </c>
      <c r="AL18" s="26">
        <v>31</v>
      </c>
      <c r="AM18" s="24">
        <v>1150</v>
      </c>
      <c r="AN18" s="25">
        <v>4.5454545454545456E-2</v>
      </c>
      <c r="AO18" s="24">
        <v>995</v>
      </c>
      <c r="AP18" s="24">
        <v>1425</v>
      </c>
      <c r="AQ18" s="25">
        <v>9.5238095238095233E-2</v>
      </c>
      <c r="AR18" s="25">
        <v>1.9047619047619046E-2</v>
      </c>
      <c r="AS18" s="50" t="s">
        <v>339</v>
      </c>
    </row>
    <row r="19" spans="1:45" ht="11" x14ac:dyDescent="0.15">
      <c r="B19" s="6" t="s">
        <v>162</v>
      </c>
      <c r="C19" s="26">
        <v>1036</v>
      </c>
      <c r="D19" s="24">
        <v>353</v>
      </c>
      <c r="E19" s="25">
        <v>0.12063492063492064</v>
      </c>
      <c r="F19" s="24">
        <v>270</v>
      </c>
      <c r="G19" s="24">
        <v>420</v>
      </c>
      <c r="H19" s="25">
        <v>8.5714285714285719E-3</v>
      </c>
      <c r="I19" s="25">
        <v>1.7142857142857144E-3</v>
      </c>
      <c r="J19" s="26">
        <v>751</v>
      </c>
      <c r="K19" s="24">
        <v>540</v>
      </c>
      <c r="L19" s="25">
        <v>0.2</v>
      </c>
      <c r="M19" s="24">
        <v>450</v>
      </c>
      <c r="N19" s="24">
        <v>620</v>
      </c>
      <c r="O19" s="25">
        <v>0.08</v>
      </c>
      <c r="P19" s="25">
        <v>1.6E-2</v>
      </c>
      <c r="Q19" s="26">
        <v>73</v>
      </c>
      <c r="R19" s="24">
        <v>880</v>
      </c>
      <c r="S19" s="25">
        <v>0.27536231884057971</v>
      </c>
      <c r="T19" s="24">
        <v>725</v>
      </c>
      <c r="U19" s="24">
        <v>1100</v>
      </c>
      <c r="V19" s="25">
        <v>0.29411764705882354</v>
      </c>
      <c r="W19" s="25">
        <v>5.8823529411764705E-2</v>
      </c>
      <c r="X19" s="26">
        <v>205</v>
      </c>
      <c r="Y19" s="24">
        <v>675</v>
      </c>
      <c r="Z19" s="25">
        <v>0.08</v>
      </c>
      <c r="AA19" s="24">
        <v>580</v>
      </c>
      <c r="AB19" s="24">
        <v>750</v>
      </c>
      <c r="AC19" s="25">
        <v>8.8709677419354843E-2</v>
      </c>
      <c r="AD19" s="25">
        <v>1.7741935483870968E-2</v>
      </c>
      <c r="AE19" s="26">
        <v>187</v>
      </c>
      <c r="AF19" s="24">
        <v>850</v>
      </c>
      <c r="AG19" s="25">
        <v>6.25E-2</v>
      </c>
      <c r="AH19" s="24">
        <v>750</v>
      </c>
      <c r="AI19" s="24">
        <v>1000</v>
      </c>
      <c r="AJ19" s="25">
        <v>8.5568326947637288E-2</v>
      </c>
      <c r="AK19" s="25">
        <v>1.7113665389527459E-2</v>
      </c>
      <c r="AL19" s="26">
        <v>33</v>
      </c>
      <c r="AM19" s="24">
        <v>1100</v>
      </c>
      <c r="AN19" s="25">
        <v>2.3255813953488372E-2</v>
      </c>
      <c r="AO19" s="24">
        <v>905</v>
      </c>
      <c r="AP19" s="24">
        <v>1270</v>
      </c>
      <c r="AQ19" s="25">
        <v>-8.3333333333333329E-2</v>
      </c>
      <c r="AR19" s="25">
        <v>-1.6666666666666666E-2</v>
      </c>
      <c r="AS19" s="50" t="s">
        <v>339</v>
      </c>
    </row>
    <row r="20" spans="1:45" ht="11" x14ac:dyDescent="0.15">
      <c r="B20" s="6" t="s">
        <v>163</v>
      </c>
      <c r="C20" s="26">
        <v>994</v>
      </c>
      <c r="D20" s="24">
        <v>430</v>
      </c>
      <c r="E20" s="25">
        <v>0.19444444444444445</v>
      </c>
      <c r="F20" s="24">
        <v>380</v>
      </c>
      <c r="G20" s="24">
        <v>490</v>
      </c>
      <c r="H20" s="25">
        <v>8.8607594936708861E-2</v>
      </c>
      <c r="I20" s="25">
        <v>1.7721518987341773E-2</v>
      </c>
      <c r="J20" s="26">
        <v>941</v>
      </c>
      <c r="K20" s="24">
        <v>600</v>
      </c>
      <c r="L20" s="25">
        <v>0.21212121212121213</v>
      </c>
      <c r="M20" s="24">
        <v>525</v>
      </c>
      <c r="N20" s="24">
        <v>700</v>
      </c>
      <c r="O20" s="25">
        <v>9.0909090909090912E-2</v>
      </c>
      <c r="P20" s="25">
        <v>1.8181818181818181E-2</v>
      </c>
      <c r="Q20" s="26">
        <v>136</v>
      </c>
      <c r="R20" s="24">
        <v>880</v>
      </c>
      <c r="S20" s="25">
        <v>0.14285714285714285</v>
      </c>
      <c r="T20" s="24">
        <v>798</v>
      </c>
      <c r="U20" s="24">
        <v>1000</v>
      </c>
      <c r="V20" s="25">
        <v>0.15789473684210525</v>
      </c>
      <c r="W20" s="25">
        <v>3.1578947368421054E-2</v>
      </c>
      <c r="X20" s="26">
        <v>329</v>
      </c>
      <c r="Y20" s="24">
        <v>640</v>
      </c>
      <c r="Z20" s="25">
        <v>4.065040650406504E-2</v>
      </c>
      <c r="AA20" s="24">
        <v>575</v>
      </c>
      <c r="AB20" s="24">
        <v>700</v>
      </c>
      <c r="AC20" s="25">
        <v>6.6666666666666666E-2</v>
      </c>
      <c r="AD20" s="25">
        <v>1.3333333333333332E-2</v>
      </c>
      <c r="AE20" s="26">
        <v>292</v>
      </c>
      <c r="AF20" s="24">
        <v>850</v>
      </c>
      <c r="AG20" s="25">
        <v>6.25E-2</v>
      </c>
      <c r="AH20" s="24">
        <v>750</v>
      </c>
      <c r="AI20" s="24">
        <v>950</v>
      </c>
      <c r="AJ20" s="25">
        <v>9.2544987146529561E-2</v>
      </c>
      <c r="AK20" s="25">
        <v>1.8508997429305913E-2</v>
      </c>
      <c r="AL20" s="26">
        <v>53</v>
      </c>
      <c r="AM20" s="24">
        <v>1050</v>
      </c>
      <c r="AN20" s="25">
        <v>-1.4084507042253521E-2</v>
      </c>
      <c r="AO20" s="24">
        <v>850</v>
      </c>
      <c r="AP20" s="24">
        <v>1250</v>
      </c>
      <c r="AQ20" s="25">
        <v>0.10526315789473684</v>
      </c>
      <c r="AR20" s="25">
        <v>2.1052631578947368E-2</v>
      </c>
      <c r="AS20" s="50" t="s">
        <v>339</v>
      </c>
    </row>
    <row r="21" spans="1:45" ht="11" x14ac:dyDescent="0.15">
      <c r="B21" s="6" t="s">
        <v>164</v>
      </c>
      <c r="C21" s="26">
        <v>503</v>
      </c>
      <c r="D21" s="24">
        <v>450</v>
      </c>
      <c r="E21" s="25">
        <v>0.25</v>
      </c>
      <c r="F21" s="24">
        <v>385</v>
      </c>
      <c r="G21" s="24">
        <v>530</v>
      </c>
      <c r="H21" s="25">
        <v>9.7560975609756101E-2</v>
      </c>
      <c r="I21" s="25">
        <v>1.9512195121951219E-2</v>
      </c>
      <c r="J21" s="26">
        <v>466</v>
      </c>
      <c r="K21" s="24">
        <v>598</v>
      </c>
      <c r="L21" s="25">
        <v>0.19600000000000001</v>
      </c>
      <c r="M21" s="24">
        <v>540</v>
      </c>
      <c r="N21" s="24">
        <v>680</v>
      </c>
      <c r="O21" s="25">
        <v>8.727272727272728E-2</v>
      </c>
      <c r="P21" s="25">
        <v>1.7454545454545455E-2</v>
      </c>
      <c r="Q21" s="26">
        <v>76</v>
      </c>
      <c r="R21" s="24">
        <v>865</v>
      </c>
      <c r="S21" s="25">
        <v>0.31060606060606061</v>
      </c>
      <c r="T21" s="24">
        <v>750</v>
      </c>
      <c r="U21" s="24">
        <v>1050</v>
      </c>
      <c r="V21" s="25">
        <v>0.2013888888888889</v>
      </c>
      <c r="W21" s="25">
        <v>4.027777777777778E-2</v>
      </c>
      <c r="X21" s="26">
        <v>64</v>
      </c>
      <c r="Y21" s="24">
        <v>653</v>
      </c>
      <c r="Z21" s="25">
        <v>8.8333333333333333E-2</v>
      </c>
      <c r="AA21" s="24">
        <v>576</v>
      </c>
      <c r="AB21" s="24">
        <v>750</v>
      </c>
      <c r="AC21" s="25">
        <v>8.8333333333333333E-2</v>
      </c>
      <c r="AD21" s="25">
        <v>1.7666666666666667E-2</v>
      </c>
      <c r="AE21" s="26">
        <v>61</v>
      </c>
      <c r="AF21" s="24">
        <v>900</v>
      </c>
      <c r="AG21" s="25">
        <v>8.0432172869147653E-2</v>
      </c>
      <c r="AH21" s="24">
        <v>760</v>
      </c>
      <c r="AI21" s="24">
        <v>1050</v>
      </c>
      <c r="AJ21" s="25">
        <v>0.125</v>
      </c>
      <c r="AK21" s="25">
        <v>2.5000000000000001E-2</v>
      </c>
      <c r="AL21" s="26">
        <v>13</v>
      </c>
      <c r="AM21" s="24">
        <v>1100</v>
      </c>
      <c r="AN21" s="25">
        <v>0.15789473684210525</v>
      </c>
      <c r="AO21" s="24">
        <v>920</v>
      </c>
      <c r="AP21" s="24">
        <v>1200</v>
      </c>
      <c r="AQ21" s="25">
        <v>-4.3478260869565216E-2</v>
      </c>
      <c r="AR21" s="25">
        <v>-8.6956521739130436E-3</v>
      </c>
      <c r="AS21" s="50" t="s">
        <v>339</v>
      </c>
    </row>
    <row r="22" spans="1:45" ht="11" x14ac:dyDescent="0.15">
      <c r="B22" s="6" t="s">
        <v>165</v>
      </c>
      <c r="C22" s="26">
        <v>1938</v>
      </c>
      <c r="D22" s="24">
        <v>420</v>
      </c>
      <c r="E22" s="25">
        <v>0.2</v>
      </c>
      <c r="F22" s="24">
        <v>370</v>
      </c>
      <c r="G22" s="24">
        <v>480</v>
      </c>
      <c r="H22" s="25">
        <v>7.6923076923076927E-2</v>
      </c>
      <c r="I22" s="25">
        <v>1.5384615384615385E-2</v>
      </c>
      <c r="J22" s="26">
        <v>1449</v>
      </c>
      <c r="K22" s="24">
        <v>585</v>
      </c>
      <c r="L22" s="25">
        <v>0.17</v>
      </c>
      <c r="M22" s="24">
        <v>500</v>
      </c>
      <c r="N22" s="24">
        <v>675</v>
      </c>
      <c r="O22" s="25">
        <v>6.363636363636363E-2</v>
      </c>
      <c r="P22" s="25">
        <v>1.2727272727272726E-2</v>
      </c>
      <c r="Q22" s="26">
        <v>149</v>
      </c>
      <c r="R22" s="24">
        <v>900</v>
      </c>
      <c r="S22" s="25">
        <v>0.125</v>
      </c>
      <c r="T22" s="24">
        <v>700</v>
      </c>
      <c r="U22" s="24">
        <v>1200</v>
      </c>
      <c r="V22" s="25">
        <v>0.13207547169811321</v>
      </c>
      <c r="W22" s="25">
        <v>2.6415094339622643E-2</v>
      </c>
      <c r="X22" s="26">
        <v>108</v>
      </c>
      <c r="Y22" s="24">
        <v>700</v>
      </c>
      <c r="Z22" s="25">
        <v>7.6923076923076927E-2</v>
      </c>
      <c r="AA22" s="24">
        <v>610</v>
      </c>
      <c r="AB22" s="24">
        <v>823</v>
      </c>
      <c r="AC22" s="25">
        <v>0.12903225806451613</v>
      </c>
      <c r="AD22" s="25">
        <v>2.5806451612903226E-2</v>
      </c>
      <c r="AE22" s="26">
        <v>127</v>
      </c>
      <c r="AF22" s="24">
        <v>990</v>
      </c>
      <c r="AG22" s="25">
        <v>0.10614525139664804</v>
      </c>
      <c r="AH22" s="24">
        <v>850</v>
      </c>
      <c r="AI22" s="24">
        <v>1200</v>
      </c>
      <c r="AJ22" s="25">
        <v>7.0270270270270274E-2</v>
      </c>
      <c r="AK22" s="25">
        <v>1.4054054054054054E-2</v>
      </c>
      <c r="AL22" s="26">
        <v>36</v>
      </c>
      <c r="AM22" s="24">
        <v>1175</v>
      </c>
      <c r="AN22" s="25">
        <v>-9.6153846153846159E-2</v>
      </c>
      <c r="AO22" s="24">
        <v>950</v>
      </c>
      <c r="AP22" s="24">
        <v>1600</v>
      </c>
      <c r="AQ22" s="25">
        <v>6.8181818181818177E-2</v>
      </c>
      <c r="AR22" s="25">
        <v>1.3636363636363636E-2</v>
      </c>
      <c r="AS22" s="50" t="s">
        <v>339</v>
      </c>
    </row>
    <row r="23" spans="1:45" ht="11" x14ac:dyDescent="0.15">
      <c r="B23" s="6" t="s">
        <v>166</v>
      </c>
      <c r="C23" s="26">
        <v>1612</v>
      </c>
      <c r="D23" s="24">
        <v>490</v>
      </c>
      <c r="E23" s="25">
        <v>0.3611111111111111</v>
      </c>
      <c r="F23" s="24">
        <v>450</v>
      </c>
      <c r="G23" s="24">
        <v>550</v>
      </c>
      <c r="H23" s="25">
        <v>0.11363636363636363</v>
      </c>
      <c r="I23" s="25">
        <v>2.2727272727272728E-2</v>
      </c>
      <c r="J23" s="26">
        <v>2473</v>
      </c>
      <c r="K23" s="24">
        <v>630</v>
      </c>
      <c r="L23" s="25">
        <v>0.34042553191489361</v>
      </c>
      <c r="M23" s="24">
        <v>570</v>
      </c>
      <c r="N23" s="24">
        <v>700</v>
      </c>
      <c r="O23" s="25">
        <v>8.6206896551724144E-2</v>
      </c>
      <c r="P23" s="25">
        <v>1.7241379310344827E-2</v>
      </c>
      <c r="Q23" s="26">
        <v>360</v>
      </c>
      <c r="R23" s="24">
        <v>900</v>
      </c>
      <c r="S23" s="25">
        <v>0.3235294117647059</v>
      </c>
      <c r="T23" s="24">
        <v>780</v>
      </c>
      <c r="U23" s="24">
        <v>1050</v>
      </c>
      <c r="V23" s="25">
        <v>0.125</v>
      </c>
      <c r="W23" s="25">
        <v>2.5000000000000001E-2</v>
      </c>
      <c r="X23" s="26" t="s">
        <v>41</v>
      </c>
      <c r="Y23" s="24" t="s">
        <v>41</v>
      </c>
      <c r="Z23" s="25" t="s">
        <v>41</v>
      </c>
      <c r="AA23" s="24" t="s">
        <v>41</v>
      </c>
      <c r="AB23" s="24" t="s">
        <v>41</v>
      </c>
      <c r="AC23" s="25" t="s">
        <v>41</v>
      </c>
      <c r="AD23" s="25" t="s">
        <v>41</v>
      </c>
      <c r="AE23" s="26" t="s">
        <v>41</v>
      </c>
      <c r="AF23" s="24" t="s">
        <v>41</v>
      </c>
      <c r="AG23" s="25" t="s">
        <v>41</v>
      </c>
      <c r="AH23" s="24" t="s">
        <v>41</v>
      </c>
      <c r="AI23" s="24" t="s">
        <v>41</v>
      </c>
      <c r="AJ23" s="25" t="s">
        <v>41</v>
      </c>
      <c r="AK23" s="25" t="s">
        <v>41</v>
      </c>
      <c r="AL23" s="26" t="s">
        <v>41</v>
      </c>
      <c r="AM23" s="24" t="s">
        <v>41</v>
      </c>
      <c r="AN23" s="25" t="s">
        <v>41</v>
      </c>
      <c r="AO23" s="24" t="s">
        <v>41</v>
      </c>
      <c r="AP23" s="24" t="s">
        <v>41</v>
      </c>
      <c r="AQ23" s="25" t="s">
        <v>41</v>
      </c>
      <c r="AR23" s="25" t="s">
        <v>41</v>
      </c>
      <c r="AS23" s="50" t="s">
        <v>339</v>
      </c>
    </row>
    <row r="24" spans="1:45" ht="11" x14ac:dyDescent="0.15">
      <c r="B24" s="6" t="s">
        <v>167</v>
      </c>
      <c r="C24" s="26">
        <v>1239</v>
      </c>
      <c r="D24" s="24">
        <v>370</v>
      </c>
      <c r="E24" s="25">
        <v>0.15625</v>
      </c>
      <c r="F24" s="24">
        <v>310</v>
      </c>
      <c r="G24" s="24">
        <v>430</v>
      </c>
      <c r="H24" s="25">
        <v>2.7777777777777776E-2</v>
      </c>
      <c r="I24" s="25">
        <v>5.5555555555555549E-3</v>
      </c>
      <c r="J24" s="26">
        <v>1077</v>
      </c>
      <c r="K24" s="24">
        <v>500</v>
      </c>
      <c r="L24" s="25">
        <v>0.12359550561797752</v>
      </c>
      <c r="M24" s="24">
        <v>450</v>
      </c>
      <c r="N24" s="24">
        <v>600</v>
      </c>
      <c r="O24" s="25">
        <v>4.1666666666666664E-2</v>
      </c>
      <c r="P24" s="25">
        <v>8.3333333333333332E-3</v>
      </c>
      <c r="Q24" s="26">
        <v>110</v>
      </c>
      <c r="R24" s="24">
        <v>750</v>
      </c>
      <c r="S24" s="25">
        <v>0.28205128205128205</v>
      </c>
      <c r="T24" s="24">
        <v>600</v>
      </c>
      <c r="U24" s="24">
        <v>950</v>
      </c>
      <c r="V24" s="25">
        <v>0.1111111111111111</v>
      </c>
      <c r="W24" s="25">
        <v>2.222222222222222E-2</v>
      </c>
      <c r="X24" s="26">
        <v>41</v>
      </c>
      <c r="Y24" s="24">
        <v>650</v>
      </c>
      <c r="Z24" s="25">
        <v>9.6121416526138273E-2</v>
      </c>
      <c r="AA24" s="24">
        <v>590</v>
      </c>
      <c r="AB24" s="24">
        <v>750</v>
      </c>
      <c r="AC24" s="25">
        <v>0.10169491525423729</v>
      </c>
      <c r="AD24" s="25">
        <v>2.033898305084746E-2</v>
      </c>
      <c r="AE24" s="26">
        <v>53</v>
      </c>
      <c r="AF24" s="24">
        <v>835</v>
      </c>
      <c r="AG24" s="25">
        <v>0.11333333333333333</v>
      </c>
      <c r="AH24" s="24">
        <v>750</v>
      </c>
      <c r="AI24" s="24">
        <v>915</v>
      </c>
      <c r="AJ24" s="25">
        <v>8.0206985769728331E-2</v>
      </c>
      <c r="AK24" s="25">
        <v>1.6041397153945668E-2</v>
      </c>
      <c r="AL24" s="26">
        <v>23</v>
      </c>
      <c r="AM24" s="24">
        <v>1050</v>
      </c>
      <c r="AN24" s="25">
        <v>4.7846889952153108E-3</v>
      </c>
      <c r="AO24" s="24">
        <v>925</v>
      </c>
      <c r="AP24" s="24">
        <v>1545</v>
      </c>
      <c r="AQ24" s="25">
        <v>-4.5454545454545456E-2</v>
      </c>
      <c r="AR24" s="25">
        <v>-9.0909090909090905E-3</v>
      </c>
      <c r="AS24" s="50" t="s">
        <v>339</v>
      </c>
    </row>
    <row r="25" spans="1:45" ht="11" x14ac:dyDescent="0.15">
      <c r="B25" s="6" t="s">
        <v>168</v>
      </c>
      <c r="C25" s="26">
        <v>159</v>
      </c>
      <c r="D25" s="24">
        <v>375</v>
      </c>
      <c r="E25" s="25">
        <v>0.19047619047619047</v>
      </c>
      <c r="F25" s="24">
        <v>330</v>
      </c>
      <c r="G25" s="24">
        <v>410</v>
      </c>
      <c r="H25" s="25">
        <v>0.10294117647058823</v>
      </c>
      <c r="I25" s="25">
        <v>2.0588235294117647E-2</v>
      </c>
      <c r="J25" s="26">
        <v>282</v>
      </c>
      <c r="K25" s="24">
        <v>538</v>
      </c>
      <c r="L25" s="25">
        <v>8.6868686868686873E-2</v>
      </c>
      <c r="M25" s="24">
        <v>470</v>
      </c>
      <c r="N25" s="24">
        <v>650</v>
      </c>
      <c r="O25" s="25">
        <v>8.6868686868686873E-2</v>
      </c>
      <c r="P25" s="25">
        <v>1.7373737373737375E-2</v>
      </c>
      <c r="Q25" s="26">
        <v>103</v>
      </c>
      <c r="R25" s="24">
        <v>800</v>
      </c>
      <c r="S25" s="25">
        <v>0.14285714285714285</v>
      </c>
      <c r="T25" s="24">
        <v>660</v>
      </c>
      <c r="U25" s="24">
        <v>950</v>
      </c>
      <c r="V25" s="25">
        <v>6.6666666666666666E-2</v>
      </c>
      <c r="W25" s="25">
        <v>1.3333333333333332E-2</v>
      </c>
      <c r="X25" s="26">
        <v>22</v>
      </c>
      <c r="Y25" s="24">
        <v>673</v>
      </c>
      <c r="Z25" s="25">
        <v>0.14067796610169492</v>
      </c>
      <c r="AA25" s="24">
        <v>620</v>
      </c>
      <c r="AB25" s="24">
        <v>795</v>
      </c>
      <c r="AC25" s="25">
        <v>-3.8571428571428569E-2</v>
      </c>
      <c r="AD25" s="25">
        <v>-7.7142857142857135E-3</v>
      </c>
      <c r="AE25" s="26">
        <v>55</v>
      </c>
      <c r="AF25" s="24">
        <v>1050</v>
      </c>
      <c r="AG25" s="25">
        <v>2.4390243902439025E-2</v>
      </c>
      <c r="AH25" s="24">
        <v>840</v>
      </c>
      <c r="AI25" s="24">
        <v>1400</v>
      </c>
      <c r="AJ25" s="25">
        <v>-4.5454545454545456E-2</v>
      </c>
      <c r="AK25" s="25">
        <v>-9.0909090909090905E-3</v>
      </c>
      <c r="AL25" s="26">
        <v>24</v>
      </c>
      <c r="AM25" s="24">
        <v>1550</v>
      </c>
      <c r="AN25" s="25">
        <v>2.7851458885941646E-2</v>
      </c>
      <c r="AO25" s="24">
        <v>1225</v>
      </c>
      <c r="AP25" s="24">
        <v>1990</v>
      </c>
      <c r="AQ25" s="25">
        <v>-1.5873015873015872E-2</v>
      </c>
      <c r="AR25" s="25">
        <v>-3.1746031746031746E-3</v>
      </c>
      <c r="AS25" s="50" t="s">
        <v>339</v>
      </c>
    </row>
    <row r="26" spans="1:45" s="23" customFormat="1" ht="11" x14ac:dyDescent="0.15">
      <c r="B26" s="23" t="s">
        <v>37</v>
      </c>
      <c r="C26" s="207">
        <v>28774</v>
      </c>
      <c r="D26" s="208">
        <v>420</v>
      </c>
      <c r="E26" s="206">
        <v>0.27272727272727271</v>
      </c>
      <c r="F26" s="208">
        <v>355</v>
      </c>
      <c r="G26" s="208">
        <v>490</v>
      </c>
      <c r="H26" s="206">
        <v>0.05</v>
      </c>
      <c r="I26" s="206">
        <v>0.01</v>
      </c>
      <c r="J26" s="207">
        <v>23182</v>
      </c>
      <c r="K26" s="208">
        <v>600</v>
      </c>
      <c r="L26" s="206">
        <v>0.30434782608695654</v>
      </c>
      <c r="M26" s="208">
        <v>500</v>
      </c>
      <c r="N26" s="208">
        <v>695</v>
      </c>
      <c r="O26" s="206">
        <v>9.0909090909090912E-2</v>
      </c>
      <c r="P26" s="206">
        <v>1.8181818181818181E-2</v>
      </c>
      <c r="Q26" s="207">
        <v>2831</v>
      </c>
      <c r="R26" s="208">
        <v>857</v>
      </c>
      <c r="S26" s="206">
        <v>0.22428571428571428</v>
      </c>
      <c r="T26" s="208">
        <v>700</v>
      </c>
      <c r="U26" s="208">
        <v>1050</v>
      </c>
      <c r="V26" s="206">
        <v>0.11298701298701298</v>
      </c>
      <c r="W26" s="206">
        <v>2.2597402597402595E-2</v>
      </c>
      <c r="X26" s="207">
        <v>1947</v>
      </c>
      <c r="Y26" s="208">
        <v>640</v>
      </c>
      <c r="Z26" s="206">
        <v>6.6666666666666666E-2</v>
      </c>
      <c r="AA26" s="208">
        <v>550</v>
      </c>
      <c r="AB26" s="208">
        <v>710</v>
      </c>
      <c r="AC26" s="206">
        <v>7.5630252100840331E-2</v>
      </c>
      <c r="AD26" s="206">
        <v>1.5126050420168066E-2</v>
      </c>
      <c r="AE26" s="207">
        <v>1949</v>
      </c>
      <c r="AF26" s="208">
        <v>850</v>
      </c>
      <c r="AG26" s="206">
        <v>6.9182389937106917E-2</v>
      </c>
      <c r="AH26" s="208">
        <v>720</v>
      </c>
      <c r="AI26" s="208">
        <v>995</v>
      </c>
      <c r="AJ26" s="206">
        <v>8.9743589743589744E-2</v>
      </c>
      <c r="AK26" s="206">
        <v>1.7948717948717947E-2</v>
      </c>
      <c r="AL26" s="207">
        <v>555</v>
      </c>
      <c r="AM26" s="208">
        <v>1080</v>
      </c>
      <c r="AN26" s="206">
        <v>8.7613293051359523E-2</v>
      </c>
      <c r="AO26" s="208">
        <v>900</v>
      </c>
      <c r="AP26" s="208">
        <v>1300</v>
      </c>
      <c r="AQ26" s="206">
        <v>0.08</v>
      </c>
      <c r="AR26" s="206">
        <v>1.6E-2</v>
      </c>
      <c r="AS26" s="10"/>
    </row>
    <row r="27" spans="1:45" ht="11" x14ac:dyDescent="0.15">
      <c r="A27" s="6" t="s">
        <v>17</v>
      </c>
      <c r="B27" s="6" t="s">
        <v>169</v>
      </c>
      <c r="C27" s="26">
        <v>56</v>
      </c>
      <c r="D27" s="24">
        <v>383</v>
      </c>
      <c r="E27" s="25">
        <v>9.4285714285714292E-2</v>
      </c>
      <c r="F27" s="24">
        <v>353</v>
      </c>
      <c r="G27" s="24">
        <v>415</v>
      </c>
      <c r="H27" s="25">
        <v>7.8947368421052634E-3</v>
      </c>
      <c r="I27" s="25">
        <v>1.5789473684210526E-3</v>
      </c>
      <c r="J27" s="26">
        <v>293</v>
      </c>
      <c r="K27" s="24">
        <v>460</v>
      </c>
      <c r="L27" s="25">
        <v>0.13580246913580246</v>
      </c>
      <c r="M27" s="24">
        <v>420</v>
      </c>
      <c r="N27" s="24">
        <v>510</v>
      </c>
      <c r="O27" s="25">
        <v>9.5238095238095233E-2</v>
      </c>
      <c r="P27" s="25">
        <v>1.9047619047619046E-2</v>
      </c>
      <c r="Q27" s="26">
        <v>107</v>
      </c>
      <c r="R27" s="24">
        <v>680</v>
      </c>
      <c r="S27" s="25">
        <v>9.6774193548387094E-2</v>
      </c>
      <c r="T27" s="24">
        <v>600</v>
      </c>
      <c r="U27" s="24">
        <v>750</v>
      </c>
      <c r="V27" s="25">
        <v>9.6774193548387094E-2</v>
      </c>
      <c r="W27" s="25">
        <v>1.935483870967742E-2</v>
      </c>
      <c r="X27" s="26">
        <v>25</v>
      </c>
      <c r="Y27" s="24">
        <v>460</v>
      </c>
      <c r="Z27" s="25">
        <v>2.2222222222222223E-2</v>
      </c>
      <c r="AA27" s="24">
        <v>430</v>
      </c>
      <c r="AB27" s="24">
        <v>530</v>
      </c>
      <c r="AC27" s="25">
        <v>6.9767441860465115E-2</v>
      </c>
      <c r="AD27" s="25">
        <v>1.3953488372093023E-2</v>
      </c>
      <c r="AE27" s="26">
        <v>174</v>
      </c>
      <c r="AF27" s="24">
        <v>625</v>
      </c>
      <c r="AG27" s="25">
        <v>5.3962900505902189E-2</v>
      </c>
      <c r="AH27" s="24">
        <v>530</v>
      </c>
      <c r="AI27" s="24">
        <v>700</v>
      </c>
      <c r="AJ27" s="25">
        <v>0.13636363636363635</v>
      </c>
      <c r="AK27" s="25">
        <v>2.7272727272727271E-2</v>
      </c>
      <c r="AL27" s="26">
        <v>186</v>
      </c>
      <c r="AM27" s="24">
        <v>865</v>
      </c>
      <c r="AN27" s="25">
        <v>3.2219570405727926E-2</v>
      </c>
      <c r="AO27" s="24">
        <v>720</v>
      </c>
      <c r="AP27" s="24">
        <v>1050</v>
      </c>
      <c r="AQ27" s="25">
        <v>0.15333333333333332</v>
      </c>
      <c r="AR27" s="25">
        <v>3.0666666666666665E-2</v>
      </c>
      <c r="AS27" s="50" t="s">
        <v>339</v>
      </c>
    </row>
    <row r="28" spans="1:45" ht="11" x14ac:dyDescent="0.15">
      <c r="B28" s="6" t="s">
        <v>170</v>
      </c>
      <c r="C28" s="26">
        <v>137</v>
      </c>
      <c r="D28" s="24">
        <v>360</v>
      </c>
      <c r="E28" s="25">
        <v>5.8823529411764705E-2</v>
      </c>
      <c r="F28" s="24">
        <v>350</v>
      </c>
      <c r="G28" s="24">
        <v>395</v>
      </c>
      <c r="H28" s="25">
        <v>2.8571428571428571E-2</v>
      </c>
      <c r="I28" s="25">
        <v>5.7142857142857143E-3</v>
      </c>
      <c r="J28" s="26">
        <v>223</v>
      </c>
      <c r="K28" s="24">
        <v>440</v>
      </c>
      <c r="L28" s="25">
        <v>0.1</v>
      </c>
      <c r="M28" s="24">
        <v>400</v>
      </c>
      <c r="N28" s="24">
        <v>480</v>
      </c>
      <c r="O28" s="25">
        <v>0.1</v>
      </c>
      <c r="P28" s="25">
        <v>0.02</v>
      </c>
      <c r="Q28" s="26">
        <v>83</v>
      </c>
      <c r="R28" s="24">
        <v>530</v>
      </c>
      <c r="S28" s="25">
        <v>0.06</v>
      </c>
      <c r="T28" s="24">
        <v>495</v>
      </c>
      <c r="U28" s="24">
        <v>600</v>
      </c>
      <c r="V28" s="25">
        <v>0.10416666666666667</v>
      </c>
      <c r="W28" s="25">
        <v>2.0833333333333336E-2</v>
      </c>
      <c r="X28" s="26">
        <v>20</v>
      </c>
      <c r="Y28" s="24">
        <v>450</v>
      </c>
      <c r="Z28" s="25">
        <v>0.125</v>
      </c>
      <c r="AA28" s="24">
        <v>383</v>
      </c>
      <c r="AB28" s="24">
        <v>480</v>
      </c>
      <c r="AC28" s="25">
        <v>0.15384615384615385</v>
      </c>
      <c r="AD28" s="25">
        <v>3.0769230769230771E-2</v>
      </c>
      <c r="AE28" s="26">
        <v>239</v>
      </c>
      <c r="AF28" s="24">
        <v>500</v>
      </c>
      <c r="AG28" s="25">
        <v>8.6956521739130432E-2</v>
      </c>
      <c r="AH28" s="24">
        <v>455</v>
      </c>
      <c r="AI28" s="24">
        <v>560</v>
      </c>
      <c r="AJ28" s="25">
        <v>0.12359550561797752</v>
      </c>
      <c r="AK28" s="25">
        <v>2.4719101123595506E-2</v>
      </c>
      <c r="AL28" s="26">
        <v>87</v>
      </c>
      <c r="AM28" s="24">
        <v>630</v>
      </c>
      <c r="AN28" s="25">
        <v>0.05</v>
      </c>
      <c r="AO28" s="24">
        <v>550</v>
      </c>
      <c r="AP28" s="24">
        <v>750</v>
      </c>
      <c r="AQ28" s="25">
        <v>0.125</v>
      </c>
      <c r="AR28" s="25">
        <v>2.5000000000000001E-2</v>
      </c>
      <c r="AS28" s="50" t="s">
        <v>339</v>
      </c>
    </row>
    <row r="29" spans="1:45" ht="11" x14ac:dyDescent="0.15">
      <c r="B29" s="6" t="s">
        <v>171</v>
      </c>
      <c r="C29" s="26">
        <v>563</v>
      </c>
      <c r="D29" s="24">
        <v>310</v>
      </c>
      <c r="E29" s="25">
        <v>2.3102310231023101E-2</v>
      </c>
      <c r="F29" s="24">
        <v>245</v>
      </c>
      <c r="G29" s="24">
        <v>410</v>
      </c>
      <c r="H29" s="25">
        <v>3.3333333333333333E-2</v>
      </c>
      <c r="I29" s="25">
        <v>6.6666666666666662E-3</v>
      </c>
      <c r="J29" s="26">
        <v>1127</v>
      </c>
      <c r="K29" s="24">
        <v>480</v>
      </c>
      <c r="L29" s="25">
        <v>0.15662650602409639</v>
      </c>
      <c r="M29" s="24">
        <v>410</v>
      </c>
      <c r="N29" s="24">
        <v>560</v>
      </c>
      <c r="O29" s="25">
        <v>6.6666666666666666E-2</v>
      </c>
      <c r="P29" s="25">
        <v>1.3333333333333332E-2</v>
      </c>
      <c r="Q29" s="26">
        <v>264</v>
      </c>
      <c r="R29" s="24">
        <v>568</v>
      </c>
      <c r="S29" s="25">
        <v>0.13600000000000001</v>
      </c>
      <c r="T29" s="24">
        <v>500</v>
      </c>
      <c r="U29" s="24">
        <v>650</v>
      </c>
      <c r="V29" s="25">
        <v>0.11372549019607843</v>
      </c>
      <c r="W29" s="25">
        <v>2.2745098039215685E-2</v>
      </c>
      <c r="X29" s="26">
        <v>56</v>
      </c>
      <c r="Y29" s="24">
        <v>440</v>
      </c>
      <c r="Z29" s="25">
        <v>0.1</v>
      </c>
      <c r="AA29" s="24">
        <v>400</v>
      </c>
      <c r="AB29" s="24">
        <v>500</v>
      </c>
      <c r="AC29" s="25">
        <v>0.1</v>
      </c>
      <c r="AD29" s="25">
        <v>0.02</v>
      </c>
      <c r="AE29" s="26">
        <v>242</v>
      </c>
      <c r="AF29" s="24">
        <v>530</v>
      </c>
      <c r="AG29" s="25">
        <v>0.10416666666666667</v>
      </c>
      <c r="AH29" s="24">
        <v>460</v>
      </c>
      <c r="AI29" s="24">
        <v>600</v>
      </c>
      <c r="AJ29" s="25">
        <v>0.1276595744680851</v>
      </c>
      <c r="AK29" s="25">
        <v>2.553191489361702E-2</v>
      </c>
      <c r="AL29" s="26">
        <v>127</v>
      </c>
      <c r="AM29" s="24">
        <v>665</v>
      </c>
      <c r="AN29" s="25">
        <v>2.3076923076923078E-2</v>
      </c>
      <c r="AO29" s="24">
        <v>550</v>
      </c>
      <c r="AP29" s="24">
        <v>800</v>
      </c>
      <c r="AQ29" s="25">
        <v>0.11764705882352941</v>
      </c>
      <c r="AR29" s="25">
        <v>2.3529411764705882E-2</v>
      </c>
      <c r="AS29" s="50" t="s">
        <v>339</v>
      </c>
    </row>
    <row r="30" spans="1:45" ht="11" x14ac:dyDescent="0.15">
      <c r="B30" s="6" t="s">
        <v>172</v>
      </c>
      <c r="C30" s="26">
        <v>151</v>
      </c>
      <c r="D30" s="24">
        <v>400</v>
      </c>
      <c r="E30" s="25">
        <v>0.14285714285714285</v>
      </c>
      <c r="F30" s="24">
        <v>370</v>
      </c>
      <c r="G30" s="24">
        <v>430</v>
      </c>
      <c r="H30" s="25">
        <v>0.1111111111111111</v>
      </c>
      <c r="I30" s="25">
        <v>2.222222222222222E-2</v>
      </c>
      <c r="J30" s="26">
        <v>516</v>
      </c>
      <c r="K30" s="24">
        <v>475</v>
      </c>
      <c r="L30" s="25">
        <v>0.10722610722610723</v>
      </c>
      <c r="M30" s="24">
        <v>430</v>
      </c>
      <c r="N30" s="24">
        <v>530</v>
      </c>
      <c r="O30" s="25">
        <v>9.1954022988505746E-2</v>
      </c>
      <c r="P30" s="25">
        <v>1.8390804597701149E-2</v>
      </c>
      <c r="Q30" s="26">
        <v>228</v>
      </c>
      <c r="R30" s="24">
        <v>600</v>
      </c>
      <c r="S30" s="25">
        <v>9.0909090909090912E-2</v>
      </c>
      <c r="T30" s="24">
        <v>515</v>
      </c>
      <c r="U30" s="24">
        <v>688</v>
      </c>
      <c r="V30" s="25">
        <v>0.12149532710280374</v>
      </c>
      <c r="W30" s="25">
        <v>2.4299065420560748E-2</v>
      </c>
      <c r="X30" s="26">
        <v>24</v>
      </c>
      <c r="Y30" s="24">
        <v>440</v>
      </c>
      <c r="Z30" s="25">
        <v>2.8037383177570093E-2</v>
      </c>
      <c r="AA30" s="24">
        <v>413</v>
      </c>
      <c r="AB30" s="24">
        <v>480</v>
      </c>
      <c r="AC30" s="25">
        <v>0.10552763819095477</v>
      </c>
      <c r="AD30" s="25">
        <v>2.1105527638190954E-2</v>
      </c>
      <c r="AE30" s="26">
        <v>300</v>
      </c>
      <c r="AF30" s="24">
        <v>530</v>
      </c>
      <c r="AG30" s="25">
        <v>7.0707070707070704E-2</v>
      </c>
      <c r="AH30" s="24">
        <v>480</v>
      </c>
      <c r="AI30" s="24">
        <v>600</v>
      </c>
      <c r="AJ30" s="25">
        <v>0.10416666666666667</v>
      </c>
      <c r="AK30" s="25">
        <v>2.0833333333333336E-2</v>
      </c>
      <c r="AL30" s="26">
        <v>334</v>
      </c>
      <c r="AM30" s="24">
        <v>700</v>
      </c>
      <c r="AN30" s="25">
        <v>7.6923076923076927E-2</v>
      </c>
      <c r="AO30" s="24">
        <v>600</v>
      </c>
      <c r="AP30" s="24">
        <v>810</v>
      </c>
      <c r="AQ30" s="25">
        <v>0.1864406779661017</v>
      </c>
      <c r="AR30" s="25">
        <v>3.7288135593220341E-2</v>
      </c>
      <c r="AS30" s="50" t="s">
        <v>339</v>
      </c>
    </row>
    <row r="31" spans="1:45" ht="11" x14ac:dyDescent="0.15">
      <c r="B31" s="6" t="s">
        <v>173</v>
      </c>
      <c r="C31" s="26">
        <v>311</v>
      </c>
      <c r="D31" s="24">
        <v>275</v>
      </c>
      <c r="E31" s="25">
        <v>0.22222222222222221</v>
      </c>
      <c r="F31" s="24">
        <v>230</v>
      </c>
      <c r="G31" s="24">
        <v>285</v>
      </c>
      <c r="H31" s="25">
        <v>0.19565217391304349</v>
      </c>
      <c r="I31" s="25">
        <v>3.9130434782608699E-2</v>
      </c>
      <c r="J31" s="26">
        <v>248</v>
      </c>
      <c r="K31" s="24">
        <v>460</v>
      </c>
      <c r="L31" s="25">
        <v>0.15</v>
      </c>
      <c r="M31" s="24">
        <v>423</v>
      </c>
      <c r="N31" s="24">
        <v>500</v>
      </c>
      <c r="O31" s="25">
        <v>3.3707865168539325E-2</v>
      </c>
      <c r="P31" s="25">
        <v>6.7415730337078653E-3</v>
      </c>
      <c r="Q31" s="26">
        <v>157</v>
      </c>
      <c r="R31" s="24">
        <v>600</v>
      </c>
      <c r="S31" s="25">
        <v>0.13207547169811321</v>
      </c>
      <c r="T31" s="24">
        <v>550</v>
      </c>
      <c r="U31" s="24">
        <v>680</v>
      </c>
      <c r="V31" s="25">
        <v>9.0909090909090912E-2</v>
      </c>
      <c r="W31" s="25">
        <v>1.8181818181818181E-2</v>
      </c>
      <c r="X31" s="26">
        <v>44</v>
      </c>
      <c r="Y31" s="24">
        <v>465</v>
      </c>
      <c r="Z31" s="25">
        <v>0.10714285714285714</v>
      </c>
      <c r="AA31" s="24">
        <v>420</v>
      </c>
      <c r="AB31" s="24">
        <v>510</v>
      </c>
      <c r="AC31" s="25">
        <v>0.10714285714285714</v>
      </c>
      <c r="AD31" s="25">
        <v>2.1428571428571429E-2</v>
      </c>
      <c r="AE31" s="26">
        <v>202</v>
      </c>
      <c r="AF31" s="24">
        <v>525</v>
      </c>
      <c r="AG31" s="25">
        <v>0.05</v>
      </c>
      <c r="AH31" s="24">
        <v>475</v>
      </c>
      <c r="AI31" s="24">
        <v>640</v>
      </c>
      <c r="AJ31" s="25">
        <v>0.05</v>
      </c>
      <c r="AK31" s="25">
        <v>0.01</v>
      </c>
      <c r="AL31" s="26">
        <v>143</v>
      </c>
      <c r="AM31" s="24">
        <v>700</v>
      </c>
      <c r="AN31" s="25">
        <v>8.5271317829457363E-2</v>
      </c>
      <c r="AO31" s="24">
        <v>555</v>
      </c>
      <c r="AP31" s="24">
        <v>830</v>
      </c>
      <c r="AQ31" s="25">
        <v>0.12903225806451613</v>
      </c>
      <c r="AR31" s="25">
        <v>2.5806451612903226E-2</v>
      </c>
      <c r="AS31" s="50" t="s">
        <v>339</v>
      </c>
    </row>
    <row r="32" spans="1:45" ht="11" x14ac:dyDescent="0.15">
      <c r="B32" s="6" t="s">
        <v>174</v>
      </c>
      <c r="C32" s="26">
        <v>255</v>
      </c>
      <c r="D32" s="24">
        <v>380</v>
      </c>
      <c r="E32" s="25">
        <v>0.16923076923076924</v>
      </c>
      <c r="F32" s="24">
        <v>320</v>
      </c>
      <c r="G32" s="24">
        <v>425</v>
      </c>
      <c r="H32" s="25">
        <v>6.1452513966480445E-2</v>
      </c>
      <c r="I32" s="25">
        <v>1.2290502793296089E-2</v>
      </c>
      <c r="J32" s="26">
        <v>677</v>
      </c>
      <c r="K32" s="24">
        <v>480</v>
      </c>
      <c r="L32" s="25">
        <v>0.14285714285714285</v>
      </c>
      <c r="M32" s="24">
        <v>425</v>
      </c>
      <c r="N32" s="24">
        <v>540</v>
      </c>
      <c r="O32" s="25">
        <v>6.6666666666666666E-2</v>
      </c>
      <c r="P32" s="25">
        <v>1.3333333333333332E-2</v>
      </c>
      <c r="Q32" s="26">
        <v>175</v>
      </c>
      <c r="R32" s="24">
        <v>700</v>
      </c>
      <c r="S32" s="25">
        <v>7.6923076923076927E-2</v>
      </c>
      <c r="T32" s="24">
        <v>600</v>
      </c>
      <c r="U32" s="24">
        <v>840</v>
      </c>
      <c r="V32" s="25">
        <v>0.12</v>
      </c>
      <c r="W32" s="25">
        <v>2.4E-2</v>
      </c>
      <c r="X32" s="26">
        <v>42</v>
      </c>
      <c r="Y32" s="24">
        <v>510</v>
      </c>
      <c r="Z32" s="25">
        <v>0.02</v>
      </c>
      <c r="AA32" s="24">
        <v>465</v>
      </c>
      <c r="AB32" s="24">
        <v>550</v>
      </c>
      <c r="AC32" s="25">
        <v>-5.5555555555555552E-2</v>
      </c>
      <c r="AD32" s="25">
        <v>-1.111111111111111E-2</v>
      </c>
      <c r="AE32" s="26">
        <v>159</v>
      </c>
      <c r="AF32" s="24">
        <v>730</v>
      </c>
      <c r="AG32" s="25">
        <v>5.7971014492753624E-2</v>
      </c>
      <c r="AH32" s="24">
        <v>600</v>
      </c>
      <c r="AI32" s="24">
        <v>870</v>
      </c>
      <c r="AJ32" s="25">
        <v>0.10606060606060606</v>
      </c>
      <c r="AK32" s="25">
        <v>2.1212121212121213E-2</v>
      </c>
      <c r="AL32" s="26">
        <v>185</v>
      </c>
      <c r="AM32" s="24">
        <v>1000</v>
      </c>
      <c r="AN32" s="25">
        <v>7.7586206896551727E-2</v>
      </c>
      <c r="AO32" s="24">
        <v>850</v>
      </c>
      <c r="AP32" s="24">
        <v>1275</v>
      </c>
      <c r="AQ32" s="25">
        <v>0.14285714285714285</v>
      </c>
      <c r="AR32" s="25">
        <v>2.8571428571428571E-2</v>
      </c>
      <c r="AS32" s="50" t="s">
        <v>339</v>
      </c>
    </row>
    <row r="33" spans="1:45" ht="11" x14ac:dyDescent="0.15">
      <c r="B33" s="6" t="s">
        <v>175</v>
      </c>
      <c r="C33" s="26">
        <v>22</v>
      </c>
      <c r="D33" s="24">
        <v>405</v>
      </c>
      <c r="E33" s="25">
        <v>0.20895522388059701</v>
      </c>
      <c r="F33" s="24">
        <v>365</v>
      </c>
      <c r="G33" s="24">
        <v>425</v>
      </c>
      <c r="H33" s="25">
        <v>9.45945945945946E-2</v>
      </c>
      <c r="I33" s="25">
        <v>1.891891891891892E-2</v>
      </c>
      <c r="J33" s="26">
        <v>327</v>
      </c>
      <c r="K33" s="24">
        <v>465</v>
      </c>
      <c r="L33" s="25">
        <v>8.1395348837209308E-2</v>
      </c>
      <c r="M33" s="24">
        <v>420</v>
      </c>
      <c r="N33" s="24">
        <v>520</v>
      </c>
      <c r="O33" s="25">
        <v>8.1395348837209308E-2</v>
      </c>
      <c r="P33" s="25">
        <v>1.627906976744186E-2</v>
      </c>
      <c r="Q33" s="26">
        <v>87</v>
      </c>
      <c r="R33" s="24">
        <v>650</v>
      </c>
      <c r="S33" s="25">
        <v>2.3622047244094488E-2</v>
      </c>
      <c r="T33" s="24">
        <v>570</v>
      </c>
      <c r="U33" s="24">
        <v>725</v>
      </c>
      <c r="V33" s="25">
        <v>0.1206896551724138</v>
      </c>
      <c r="W33" s="25">
        <v>2.4137931034482758E-2</v>
      </c>
      <c r="X33" s="26">
        <v>21</v>
      </c>
      <c r="Y33" s="24">
        <v>460</v>
      </c>
      <c r="Z33" s="25">
        <v>-1.0752688172043012E-2</v>
      </c>
      <c r="AA33" s="24">
        <v>410</v>
      </c>
      <c r="AB33" s="24">
        <v>500</v>
      </c>
      <c r="AC33" s="25">
        <v>9.5238095238095233E-2</v>
      </c>
      <c r="AD33" s="25">
        <v>1.9047619047619046E-2</v>
      </c>
      <c r="AE33" s="26">
        <v>86</v>
      </c>
      <c r="AF33" s="24">
        <v>700</v>
      </c>
      <c r="AG33" s="25">
        <v>4.4776119402985072E-2</v>
      </c>
      <c r="AH33" s="24">
        <v>595</v>
      </c>
      <c r="AI33" s="24">
        <v>780</v>
      </c>
      <c r="AJ33" s="25">
        <v>0.11464968152866242</v>
      </c>
      <c r="AK33" s="25">
        <v>2.2929936305732486E-2</v>
      </c>
      <c r="AL33" s="26">
        <v>100</v>
      </c>
      <c r="AM33" s="24">
        <v>970</v>
      </c>
      <c r="AN33" s="25">
        <v>5.434782608695652E-2</v>
      </c>
      <c r="AO33" s="24">
        <v>850</v>
      </c>
      <c r="AP33" s="24">
        <v>1200</v>
      </c>
      <c r="AQ33" s="25">
        <v>5.434782608695652E-2</v>
      </c>
      <c r="AR33" s="25">
        <v>1.0869565217391304E-2</v>
      </c>
      <c r="AS33" s="50" t="s">
        <v>339</v>
      </c>
    </row>
    <row r="34" spans="1:45" ht="11" x14ac:dyDescent="0.15">
      <c r="B34" s="6" t="s">
        <v>176</v>
      </c>
      <c r="C34" s="26">
        <v>162</v>
      </c>
      <c r="D34" s="24">
        <v>390</v>
      </c>
      <c r="E34" s="25">
        <v>0.11428571428571428</v>
      </c>
      <c r="F34" s="24">
        <v>320</v>
      </c>
      <c r="G34" s="24">
        <v>420</v>
      </c>
      <c r="H34" s="25">
        <v>2.6315789473684209E-2</v>
      </c>
      <c r="I34" s="25">
        <v>5.263157894736842E-3</v>
      </c>
      <c r="J34" s="26">
        <v>393</v>
      </c>
      <c r="K34" s="24">
        <v>450</v>
      </c>
      <c r="L34" s="25">
        <v>0.13924050632911392</v>
      </c>
      <c r="M34" s="24">
        <v>400</v>
      </c>
      <c r="N34" s="24">
        <v>515</v>
      </c>
      <c r="O34" s="25">
        <v>0.125</v>
      </c>
      <c r="P34" s="25">
        <v>2.5000000000000001E-2</v>
      </c>
      <c r="Q34" s="26">
        <v>213</v>
      </c>
      <c r="R34" s="24">
        <v>580</v>
      </c>
      <c r="S34" s="25">
        <v>0.15308151093439365</v>
      </c>
      <c r="T34" s="24">
        <v>499</v>
      </c>
      <c r="U34" s="24">
        <v>640</v>
      </c>
      <c r="V34" s="25">
        <v>0.16</v>
      </c>
      <c r="W34" s="25">
        <v>3.2000000000000001E-2</v>
      </c>
      <c r="X34" s="26">
        <v>35</v>
      </c>
      <c r="Y34" s="24">
        <v>440</v>
      </c>
      <c r="Z34" s="25">
        <v>7.3170731707317069E-2</v>
      </c>
      <c r="AA34" s="24">
        <v>400</v>
      </c>
      <c r="AB34" s="24">
        <v>495</v>
      </c>
      <c r="AC34" s="25">
        <v>7.3170731707317069E-2</v>
      </c>
      <c r="AD34" s="25">
        <v>1.4634146341463414E-2</v>
      </c>
      <c r="AE34" s="26">
        <v>191</v>
      </c>
      <c r="AF34" s="24">
        <v>520</v>
      </c>
      <c r="AG34" s="25">
        <v>0.15555555555555556</v>
      </c>
      <c r="AH34" s="24">
        <v>460</v>
      </c>
      <c r="AI34" s="24">
        <v>595</v>
      </c>
      <c r="AJ34" s="25">
        <v>0.15555555555555556</v>
      </c>
      <c r="AK34" s="25">
        <v>3.111111111111111E-2</v>
      </c>
      <c r="AL34" s="26">
        <v>43</v>
      </c>
      <c r="AM34" s="24">
        <v>700</v>
      </c>
      <c r="AN34" s="25">
        <v>0.12</v>
      </c>
      <c r="AO34" s="24">
        <v>580</v>
      </c>
      <c r="AP34" s="24">
        <v>750</v>
      </c>
      <c r="AQ34" s="25">
        <v>0.15702479338842976</v>
      </c>
      <c r="AR34" s="25">
        <v>3.1404958677685953E-2</v>
      </c>
      <c r="AS34" s="50" t="s">
        <v>339</v>
      </c>
    </row>
    <row r="35" spans="1:45" ht="11" x14ac:dyDescent="0.15">
      <c r="B35" s="6" t="s">
        <v>177</v>
      </c>
      <c r="C35" s="26">
        <v>491</v>
      </c>
      <c r="D35" s="24">
        <v>340</v>
      </c>
      <c r="E35" s="25">
        <v>0.21863799283154123</v>
      </c>
      <c r="F35" s="24">
        <v>285</v>
      </c>
      <c r="G35" s="24">
        <v>400</v>
      </c>
      <c r="H35" s="25">
        <v>0.21863799283154123</v>
      </c>
      <c r="I35" s="25">
        <v>4.3727598566308243E-2</v>
      </c>
      <c r="J35" s="26">
        <v>740</v>
      </c>
      <c r="K35" s="24">
        <v>450</v>
      </c>
      <c r="L35" s="25">
        <v>0.18421052631578946</v>
      </c>
      <c r="M35" s="24">
        <v>400</v>
      </c>
      <c r="N35" s="24">
        <v>520</v>
      </c>
      <c r="O35" s="25">
        <v>0.18421052631578946</v>
      </c>
      <c r="P35" s="25">
        <v>3.6842105263157891E-2</v>
      </c>
      <c r="Q35" s="26">
        <v>314</v>
      </c>
      <c r="R35" s="24">
        <v>523</v>
      </c>
      <c r="S35" s="25">
        <v>0.16222222222222221</v>
      </c>
      <c r="T35" s="24">
        <v>450</v>
      </c>
      <c r="U35" s="24">
        <v>595</v>
      </c>
      <c r="V35" s="25">
        <v>0.10105263157894737</v>
      </c>
      <c r="W35" s="25">
        <v>2.0210526315789474E-2</v>
      </c>
      <c r="X35" s="26">
        <v>44</v>
      </c>
      <c r="Y35" s="24">
        <v>450</v>
      </c>
      <c r="Z35" s="25">
        <v>0.125</v>
      </c>
      <c r="AA35" s="24">
        <v>398</v>
      </c>
      <c r="AB35" s="24">
        <v>480</v>
      </c>
      <c r="AC35" s="25">
        <v>0.18421052631578946</v>
      </c>
      <c r="AD35" s="25">
        <v>3.6842105263157891E-2</v>
      </c>
      <c r="AE35" s="26">
        <v>208</v>
      </c>
      <c r="AF35" s="24">
        <v>500</v>
      </c>
      <c r="AG35" s="25">
        <v>0.1111111111111111</v>
      </c>
      <c r="AH35" s="24">
        <v>450</v>
      </c>
      <c r="AI35" s="24">
        <v>550</v>
      </c>
      <c r="AJ35" s="25">
        <v>0.14155251141552511</v>
      </c>
      <c r="AK35" s="25">
        <v>2.831050228310502E-2</v>
      </c>
      <c r="AL35" s="26">
        <v>91</v>
      </c>
      <c r="AM35" s="24">
        <v>610</v>
      </c>
      <c r="AN35" s="25">
        <v>0.10909090909090909</v>
      </c>
      <c r="AO35" s="24">
        <v>499</v>
      </c>
      <c r="AP35" s="24">
        <v>685</v>
      </c>
      <c r="AQ35" s="25">
        <v>5.536332179930796E-2</v>
      </c>
      <c r="AR35" s="25">
        <v>1.1072664359861591E-2</v>
      </c>
      <c r="AS35" s="50" t="s">
        <v>339</v>
      </c>
    </row>
    <row r="36" spans="1:45" ht="11" x14ac:dyDescent="0.15">
      <c r="B36" s="6" t="s">
        <v>178</v>
      </c>
      <c r="C36" s="26">
        <v>42</v>
      </c>
      <c r="D36" s="24">
        <v>380</v>
      </c>
      <c r="E36" s="25">
        <v>8.5714285714285715E-2</v>
      </c>
      <c r="F36" s="24">
        <v>360</v>
      </c>
      <c r="G36" s="24">
        <v>400</v>
      </c>
      <c r="H36" s="25">
        <v>8.5714285714285715E-2</v>
      </c>
      <c r="I36" s="25">
        <v>1.7142857142857144E-2</v>
      </c>
      <c r="J36" s="26">
        <v>252</v>
      </c>
      <c r="K36" s="24">
        <v>460</v>
      </c>
      <c r="L36" s="25">
        <v>9.5238095238095233E-2</v>
      </c>
      <c r="M36" s="24">
        <v>425</v>
      </c>
      <c r="N36" s="24">
        <v>500</v>
      </c>
      <c r="O36" s="25">
        <v>0.12195121951219512</v>
      </c>
      <c r="P36" s="25">
        <v>2.4390243902439025E-2</v>
      </c>
      <c r="Q36" s="26">
        <v>158</v>
      </c>
      <c r="R36" s="24">
        <v>550</v>
      </c>
      <c r="S36" s="25">
        <v>5.7692307692307696E-2</v>
      </c>
      <c r="T36" s="24">
        <v>480</v>
      </c>
      <c r="U36" s="24">
        <v>620</v>
      </c>
      <c r="V36" s="25">
        <v>0.15789473684210525</v>
      </c>
      <c r="W36" s="25">
        <v>3.1578947368421054E-2</v>
      </c>
      <c r="X36" s="26">
        <v>17</v>
      </c>
      <c r="Y36" s="24">
        <v>420</v>
      </c>
      <c r="Z36" s="25">
        <v>6.8702290076335881E-2</v>
      </c>
      <c r="AA36" s="24">
        <v>380</v>
      </c>
      <c r="AB36" s="24">
        <v>480</v>
      </c>
      <c r="AC36" s="25">
        <v>6.3291139240506333E-2</v>
      </c>
      <c r="AD36" s="25">
        <v>1.2658227848101267E-2</v>
      </c>
      <c r="AE36" s="26">
        <v>191</v>
      </c>
      <c r="AF36" s="24">
        <v>550</v>
      </c>
      <c r="AG36" s="25">
        <v>0.1</v>
      </c>
      <c r="AH36" s="24">
        <v>500</v>
      </c>
      <c r="AI36" s="24">
        <v>630</v>
      </c>
      <c r="AJ36" s="25">
        <v>0.2087912087912088</v>
      </c>
      <c r="AK36" s="25">
        <v>4.1758241758241763E-2</v>
      </c>
      <c r="AL36" s="26">
        <v>211</v>
      </c>
      <c r="AM36" s="24">
        <v>690</v>
      </c>
      <c r="AN36" s="25">
        <v>0.15</v>
      </c>
      <c r="AO36" s="24">
        <v>595</v>
      </c>
      <c r="AP36" s="24">
        <v>850</v>
      </c>
      <c r="AQ36" s="25">
        <v>0.15966386554621848</v>
      </c>
      <c r="AR36" s="25">
        <v>3.1932773109243695E-2</v>
      </c>
      <c r="AS36" s="50" t="s">
        <v>339</v>
      </c>
    </row>
    <row r="37" spans="1:45" ht="11" x14ac:dyDescent="0.15">
      <c r="B37" s="6" t="s">
        <v>179</v>
      </c>
      <c r="C37" s="26">
        <v>403</v>
      </c>
      <c r="D37" s="24">
        <v>375</v>
      </c>
      <c r="E37" s="25">
        <v>0.15384615384615385</v>
      </c>
      <c r="F37" s="24">
        <v>280</v>
      </c>
      <c r="G37" s="24">
        <v>420</v>
      </c>
      <c r="H37" s="25">
        <v>4.1666666666666664E-2</v>
      </c>
      <c r="I37" s="25">
        <v>8.3333333333333332E-3</v>
      </c>
      <c r="J37" s="26">
        <v>537</v>
      </c>
      <c r="K37" s="24">
        <v>500</v>
      </c>
      <c r="L37" s="25">
        <v>0.19047619047619047</v>
      </c>
      <c r="M37" s="24">
        <v>450</v>
      </c>
      <c r="N37" s="24">
        <v>575</v>
      </c>
      <c r="O37" s="25">
        <v>0.1111111111111111</v>
      </c>
      <c r="P37" s="25">
        <v>2.222222222222222E-2</v>
      </c>
      <c r="Q37" s="26">
        <v>52</v>
      </c>
      <c r="R37" s="24">
        <v>700</v>
      </c>
      <c r="S37" s="25">
        <v>0.12903225806451613</v>
      </c>
      <c r="T37" s="24">
        <v>600</v>
      </c>
      <c r="U37" s="24">
        <v>855</v>
      </c>
      <c r="V37" s="25">
        <v>0.18043844856661045</v>
      </c>
      <c r="W37" s="25">
        <v>3.6087689713322088E-2</v>
      </c>
      <c r="X37" s="26">
        <v>32</v>
      </c>
      <c r="Y37" s="24">
        <v>628</v>
      </c>
      <c r="Z37" s="25">
        <v>0.13153153153153152</v>
      </c>
      <c r="AA37" s="24">
        <v>508</v>
      </c>
      <c r="AB37" s="24">
        <v>675</v>
      </c>
      <c r="AC37" s="25">
        <v>7.7186963979416809E-2</v>
      </c>
      <c r="AD37" s="25">
        <v>1.5437392795883362E-2</v>
      </c>
      <c r="AE37" s="26">
        <v>68</v>
      </c>
      <c r="AF37" s="24">
        <v>775</v>
      </c>
      <c r="AG37" s="25">
        <v>3.3333333333333333E-2</v>
      </c>
      <c r="AH37" s="24">
        <v>650</v>
      </c>
      <c r="AI37" s="24">
        <v>850</v>
      </c>
      <c r="AJ37" s="25">
        <v>0.10714285714285714</v>
      </c>
      <c r="AK37" s="25">
        <v>2.1428571428571429E-2</v>
      </c>
      <c r="AL37" s="26">
        <v>37</v>
      </c>
      <c r="AM37" s="24">
        <v>1000</v>
      </c>
      <c r="AN37" s="25">
        <v>-4.9751243781094526E-3</v>
      </c>
      <c r="AO37" s="24">
        <v>870</v>
      </c>
      <c r="AP37" s="24">
        <v>1350</v>
      </c>
      <c r="AQ37" s="25">
        <v>5.0251256281407036E-3</v>
      </c>
      <c r="AR37" s="25">
        <v>1.0050251256281408E-3</v>
      </c>
      <c r="AS37" s="50" t="s">
        <v>339</v>
      </c>
    </row>
    <row r="38" spans="1:45" ht="11" x14ac:dyDescent="0.15">
      <c r="B38" s="6" t="s">
        <v>180</v>
      </c>
      <c r="C38" s="26">
        <v>68</v>
      </c>
      <c r="D38" s="24">
        <v>410</v>
      </c>
      <c r="E38" s="25">
        <v>0.1388888888888889</v>
      </c>
      <c r="F38" s="24">
        <v>360</v>
      </c>
      <c r="G38" s="24">
        <v>490</v>
      </c>
      <c r="H38" s="25">
        <v>0.1388888888888889</v>
      </c>
      <c r="I38" s="25">
        <v>2.777777777777778E-2</v>
      </c>
      <c r="J38" s="26">
        <v>279</v>
      </c>
      <c r="K38" s="24">
        <v>510</v>
      </c>
      <c r="L38" s="25">
        <v>0.18604651162790697</v>
      </c>
      <c r="M38" s="24">
        <v>440</v>
      </c>
      <c r="N38" s="24">
        <v>580</v>
      </c>
      <c r="O38" s="25">
        <v>0.27500000000000002</v>
      </c>
      <c r="P38" s="25">
        <v>5.5000000000000007E-2</v>
      </c>
      <c r="Q38" s="26">
        <v>237</v>
      </c>
      <c r="R38" s="24">
        <v>560</v>
      </c>
      <c r="S38" s="25">
        <v>0.12</v>
      </c>
      <c r="T38" s="24">
        <v>500</v>
      </c>
      <c r="U38" s="24">
        <v>640</v>
      </c>
      <c r="V38" s="25">
        <v>0.14285714285714285</v>
      </c>
      <c r="W38" s="25">
        <v>2.8571428571428571E-2</v>
      </c>
      <c r="X38" s="26">
        <v>17</v>
      </c>
      <c r="Y38" s="24">
        <v>480</v>
      </c>
      <c r="Z38" s="25">
        <v>0.14285714285714285</v>
      </c>
      <c r="AA38" s="24">
        <v>420</v>
      </c>
      <c r="AB38" s="24">
        <v>510</v>
      </c>
      <c r="AC38" s="25">
        <v>0.21518987341772153</v>
      </c>
      <c r="AD38" s="25">
        <v>4.3037974683544304E-2</v>
      </c>
      <c r="AE38" s="26">
        <v>483</v>
      </c>
      <c r="AF38" s="24">
        <v>510</v>
      </c>
      <c r="AG38" s="25">
        <v>8.5106382978723402E-2</v>
      </c>
      <c r="AH38" s="24">
        <v>462</v>
      </c>
      <c r="AI38" s="24">
        <v>580</v>
      </c>
      <c r="AJ38" s="25">
        <v>0.13333333333333333</v>
      </c>
      <c r="AK38" s="25">
        <v>2.6666666666666665E-2</v>
      </c>
      <c r="AL38" s="26">
        <v>490</v>
      </c>
      <c r="AM38" s="24">
        <v>635</v>
      </c>
      <c r="AN38" s="25">
        <v>0.11403508771929824</v>
      </c>
      <c r="AO38" s="24">
        <v>550</v>
      </c>
      <c r="AP38" s="24">
        <v>730</v>
      </c>
      <c r="AQ38" s="25">
        <v>0.18691588785046728</v>
      </c>
      <c r="AR38" s="25">
        <v>3.7383177570093455E-2</v>
      </c>
      <c r="AS38" s="50" t="s">
        <v>339</v>
      </c>
    </row>
    <row r="39" spans="1:45" ht="11" x14ac:dyDescent="0.15">
      <c r="B39" s="6" t="s">
        <v>181</v>
      </c>
      <c r="C39" s="26">
        <v>914</v>
      </c>
      <c r="D39" s="24">
        <v>315</v>
      </c>
      <c r="E39" s="25">
        <v>8.9965397923875437E-2</v>
      </c>
      <c r="F39" s="24">
        <v>281</v>
      </c>
      <c r="G39" s="24">
        <v>380</v>
      </c>
      <c r="H39" s="25">
        <v>1.6129032258064516E-2</v>
      </c>
      <c r="I39" s="25">
        <v>3.2258064516129032E-3</v>
      </c>
      <c r="J39" s="26">
        <v>791</v>
      </c>
      <c r="K39" s="24">
        <v>475</v>
      </c>
      <c r="L39" s="25">
        <v>0.1728395061728395</v>
      </c>
      <c r="M39" s="24">
        <v>420</v>
      </c>
      <c r="N39" s="24">
        <v>550</v>
      </c>
      <c r="O39" s="25">
        <v>5.5555555555555552E-2</v>
      </c>
      <c r="P39" s="25">
        <v>1.111111111111111E-2</v>
      </c>
      <c r="Q39" s="26">
        <v>89</v>
      </c>
      <c r="R39" s="24">
        <v>695</v>
      </c>
      <c r="S39" s="25">
        <v>5.3030303030303032E-2</v>
      </c>
      <c r="T39" s="24">
        <v>600</v>
      </c>
      <c r="U39" s="24">
        <v>840</v>
      </c>
      <c r="V39" s="25">
        <v>6.1068702290076333E-2</v>
      </c>
      <c r="W39" s="25">
        <v>1.2213740458015267E-2</v>
      </c>
      <c r="X39" s="26">
        <v>49</v>
      </c>
      <c r="Y39" s="24">
        <v>650</v>
      </c>
      <c r="Z39" s="25">
        <v>9.2436974789915971E-2</v>
      </c>
      <c r="AA39" s="24">
        <v>550</v>
      </c>
      <c r="AB39" s="24">
        <v>700</v>
      </c>
      <c r="AC39" s="25">
        <v>8.3333333333333329E-2</v>
      </c>
      <c r="AD39" s="25">
        <v>1.6666666666666666E-2</v>
      </c>
      <c r="AE39" s="26">
        <v>75</v>
      </c>
      <c r="AF39" s="24">
        <v>830</v>
      </c>
      <c r="AG39" s="25">
        <v>3.7499999999999999E-2</v>
      </c>
      <c r="AH39" s="24">
        <v>700</v>
      </c>
      <c r="AI39" s="24">
        <v>900</v>
      </c>
      <c r="AJ39" s="25">
        <v>0.16901408450704225</v>
      </c>
      <c r="AK39" s="25">
        <v>3.3802816901408447E-2</v>
      </c>
      <c r="AL39" s="26">
        <v>48</v>
      </c>
      <c r="AM39" s="24">
        <v>1100</v>
      </c>
      <c r="AN39" s="25">
        <v>0</v>
      </c>
      <c r="AO39" s="24">
        <v>950</v>
      </c>
      <c r="AP39" s="24">
        <v>1375</v>
      </c>
      <c r="AQ39" s="25">
        <v>0.1</v>
      </c>
      <c r="AR39" s="25">
        <v>0.02</v>
      </c>
      <c r="AS39" s="50" t="s">
        <v>339</v>
      </c>
    </row>
    <row r="40" spans="1:45" ht="11" x14ac:dyDescent="0.15">
      <c r="B40" s="6" t="s">
        <v>182</v>
      </c>
      <c r="C40" s="26">
        <v>64</v>
      </c>
      <c r="D40" s="24">
        <v>380</v>
      </c>
      <c r="E40" s="25">
        <v>8.5714285714285715E-2</v>
      </c>
      <c r="F40" s="24">
        <v>355</v>
      </c>
      <c r="G40" s="24">
        <v>400</v>
      </c>
      <c r="H40" s="25">
        <v>1.3333333333333334E-2</v>
      </c>
      <c r="I40" s="25">
        <v>2.666666666666667E-3</v>
      </c>
      <c r="J40" s="26">
        <v>451</v>
      </c>
      <c r="K40" s="24">
        <v>460</v>
      </c>
      <c r="L40" s="25">
        <v>9.5238095238095233E-2</v>
      </c>
      <c r="M40" s="24">
        <v>410</v>
      </c>
      <c r="N40" s="24">
        <v>520</v>
      </c>
      <c r="O40" s="25">
        <v>8.2352941176470587E-2</v>
      </c>
      <c r="P40" s="25">
        <v>1.6470588235294119E-2</v>
      </c>
      <c r="Q40" s="26">
        <v>152</v>
      </c>
      <c r="R40" s="24">
        <v>675</v>
      </c>
      <c r="S40" s="25">
        <v>0.14795918367346939</v>
      </c>
      <c r="T40" s="24">
        <v>590</v>
      </c>
      <c r="U40" s="24">
        <v>800</v>
      </c>
      <c r="V40" s="25">
        <v>0.17391304347826086</v>
      </c>
      <c r="W40" s="25">
        <v>3.4782608695652174E-2</v>
      </c>
      <c r="X40" s="26">
        <v>32</v>
      </c>
      <c r="Y40" s="24">
        <v>575</v>
      </c>
      <c r="Z40" s="25">
        <v>5.8931860036832415E-2</v>
      </c>
      <c r="AA40" s="24">
        <v>513</v>
      </c>
      <c r="AB40" s="24">
        <v>650</v>
      </c>
      <c r="AC40" s="25">
        <v>0.10576923076923077</v>
      </c>
      <c r="AD40" s="25">
        <v>2.1153846153846155E-2</v>
      </c>
      <c r="AE40" s="26">
        <v>114</v>
      </c>
      <c r="AF40" s="24">
        <v>725</v>
      </c>
      <c r="AG40" s="25">
        <v>3.5714285714285712E-2</v>
      </c>
      <c r="AH40" s="24">
        <v>640</v>
      </c>
      <c r="AI40" s="24">
        <v>850</v>
      </c>
      <c r="AJ40" s="25">
        <v>8.2089552238805971E-2</v>
      </c>
      <c r="AK40" s="25">
        <v>1.6417910447761194E-2</v>
      </c>
      <c r="AL40" s="26">
        <v>105</v>
      </c>
      <c r="AM40" s="24">
        <v>1050</v>
      </c>
      <c r="AN40" s="25">
        <v>0.05</v>
      </c>
      <c r="AO40" s="24">
        <v>850</v>
      </c>
      <c r="AP40" s="24">
        <v>1350</v>
      </c>
      <c r="AQ40" s="25">
        <v>0.05</v>
      </c>
      <c r="AR40" s="25">
        <v>0.01</v>
      </c>
      <c r="AS40" s="50" t="s">
        <v>339</v>
      </c>
    </row>
    <row r="41" spans="1:45" ht="11" x14ac:dyDescent="0.15">
      <c r="B41" s="6" t="s">
        <v>183</v>
      </c>
      <c r="C41" s="26">
        <v>23</v>
      </c>
      <c r="D41" s="24">
        <v>370</v>
      </c>
      <c r="E41" s="25">
        <v>8.8235294117647065E-2</v>
      </c>
      <c r="F41" s="24">
        <v>350</v>
      </c>
      <c r="G41" s="24">
        <v>410</v>
      </c>
      <c r="H41" s="25">
        <v>8.8235294117647065E-2</v>
      </c>
      <c r="I41" s="25">
        <v>1.7647058823529412E-2</v>
      </c>
      <c r="J41" s="26">
        <v>125</v>
      </c>
      <c r="K41" s="24">
        <v>450</v>
      </c>
      <c r="L41" s="25">
        <v>0.125</v>
      </c>
      <c r="M41" s="24">
        <v>430</v>
      </c>
      <c r="N41" s="24">
        <v>480</v>
      </c>
      <c r="O41" s="25">
        <v>0.125</v>
      </c>
      <c r="P41" s="25">
        <v>2.5000000000000001E-2</v>
      </c>
      <c r="Q41" s="26">
        <v>169</v>
      </c>
      <c r="R41" s="24">
        <v>570</v>
      </c>
      <c r="S41" s="25">
        <v>7.5471698113207544E-2</v>
      </c>
      <c r="T41" s="24">
        <v>500</v>
      </c>
      <c r="U41" s="24">
        <v>650</v>
      </c>
      <c r="V41" s="25">
        <v>0.11764705882352941</v>
      </c>
      <c r="W41" s="25">
        <v>2.3529411764705882E-2</v>
      </c>
      <c r="X41" s="26">
        <v>16</v>
      </c>
      <c r="Y41" s="24">
        <v>461</v>
      </c>
      <c r="Z41" s="25">
        <v>0.13827160493827159</v>
      </c>
      <c r="AA41" s="24">
        <v>418</v>
      </c>
      <c r="AB41" s="24">
        <v>500</v>
      </c>
      <c r="AC41" s="25">
        <v>0.19740259740259741</v>
      </c>
      <c r="AD41" s="25">
        <v>3.9480519480519484E-2</v>
      </c>
      <c r="AE41" s="26">
        <v>223</v>
      </c>
      <c r="AF41" s="24">
        <v>530</v>
      </c>
      <c r="AG41" s="25">
        <v>0.10416666666666667</v>
      </c>
      <c r="AH41" s="24">
        <v>470</v>
      </c>
      <c r="AI41" s="24">
        <v>600</v>
      </c>
      <c r="AJ41" s="25">
        <v>0.15217391304347827</v>
      </c>
      <c r="AK41" s="25">
        <v>3.0434782608695653E-2</v>
      </c>
      <c r="AL41" s="26">
        <v>171</v>
      </c>
      <c r="AM41" s="24">
        <v>650</v>
      </c>
      <c r="AN41" s="25">
        <v>0.10169491525423729</v>
      </c>
      <c r="AO41" s="24">
        <v>580</v>
      </c>
      <c r="AP41" s="24">
        <v>750</v>
      </c>
      <c r="AQ41" s="25">
        <v>0.10169491525423729</v>
      </c>
      <c r="AR41" s="25">
        <v>2.033898305084746E-2</v>
      </c>
      <c r="AS41" s="50" t="s">
        <v>339</v>
      </c>
    </row>
    <row r="42" spans="1:45" ht="11" x14ac:dyDescent="0.15">
      <c r="B42" s="6" t="s">
        <v>184</v>
      </c>
      <c r="C42" s="26">
        <v>63</v>
      </c>
      <c r="D42" s="24">
        <v>350</v>
      </c>
      <c r="E42" s="25">
        <v>6.0606060606060608E-2</v>
      </c>
      <c r="F42" s="24">
        <v>330</v>
      </c>
      <c r="G42" s="24">
        <v>375</v>
      </c>
      <c r="H42" s="25">
        <v>6.0606060606060608E-2</v>
      </c>
      <c r="I42" s="25">
        <v>1.2121212121212121E-2</v>
      </c>
      <c r="J42" s="26">
        <v>233</v>
      </c>
      <c r="K42" s="24">
        <v>420</v>
      </c>
      <c r="L42" s="25">
        <v>7.6923076923076927E-2</v>
      </c>
      <c r="M42" s="24">
        <v>390</v>
      </c>
      <c r="N42" s="24">
        <v>450</v>
      </c>
      <c r="O42" s="25">
        <v>9.0909090909090912E-2</v>
      </c>
      <c r="P42" s="25">
        <v>1.8181818181818181E-2</v>
      </c>
      <c r="Q42" s="26">
        <v>126</v>
      </c>
      <c r="R42" s="24">
        <v>530</v>
      </c>
      <c r="S42" s="25">
        <v>9.2783505154639179E-2</v>
      </c>
      <c r="T42" s="24">
        <v>470</v>
      </c>
      <c r="U42" s="24">
        <v>590</v>
      </c>
      <c r="V42" s="25">
        <v>0.10416666666666667</v>
      </c>
      <c r="W42" s="25">
        <v>2.0833333333333336E-2</v>
      </c>
      <c r="X42" s="26">
        <v>43</v>
      </c>
      <c r="Y42" s="24">
        <v>430</v>
      </c>
      <c r="Z42" s="25">
        <v>7.4999999999999997E-2</v>
      </c>
      <c r="AA42" s="24">
        <v>400</v>
      </c>
      <c r="AB42" s="24">
        <v>500</v>
      </c>
      <c r="AC42" s="25">
        <v>0.12271540469973891</v>
      </c>
      <c r="AD42" s="25">
        <v>2.4543080939947781E-2</v>
      </c>
      <c r="AE42" s="26">
        <v>186</v>
      </c>
      <c r="AF42" s="24">
        <v>500</v>
      </c>
      <c r="AG42" s="25">
        <v>6.3829787234042548E-2</v>
      </c>
      <c r="AH42" s="24">
        <v>460</v>
      </c>
      <c r="AI42" s="24">
        <v>550</v>
      </c>
      <c r="AJ42" s="25">
        <v>0.14942528735632185</v>
      </c>
      <c r="AK42" s="25">
        <v>2.9885057471264371E-2</v>
      </c>
      <c r="AL42" s="26">
        <v>65</v>
      </c>
      <c r="AM42" s="24">
        <v>590</v>
      </c>
      <c r="AN42" s="25">
        <v>7.2727272727272724E-2</v>
      </c>
      <c r="AO42" s="24">
        <v>525</v>
      </c>
      <c r="AP42" s="24">
        <v>680</v>
      </c>
      <c r="AQ42" s="25">
        <v>0.11742424242424243</v>
      </c>
      <c r="AR42" s="25">
        <v>2.3484848484848487E-2</v>
      </c>
      <c r="AS42" s="50" t="s">
        <v>339</v>
      </c>
    </row>
    <row r="43" spans="1:45" ht="11" x14ac:dyDescent="0.15">
      <c r="B43" s="6" t="s">
        <v>185</v>
      </c>
      <c r="C43" s="26">
        <v>35</v>
      </c>
      <c r="D43" s="24">
        <v>400</v>
      </c>
      <c r="E43" s="25">
        <v>0.14285714285714285</v>
      </c>
      <c r="F43" s="24">
        <v>350</v>
      </c>
      <c r="G43" s="24">
        <v>450</v>
      </c>
      <c r="H43" s="25">
        <v>0.53846153846153844</v>
      </c>
      <c r="I43" s="25">
        <v>0.10769230769230768</v>
      </c>
      <c r="J43" s="26">
        <v>184</v>
      </c>
      <c r="K43" s="24">
        <v>460</v>
      </c>
      <c r="L43" s="25">
        <v>0.15</v>
      </c>
      <c r="M43" s="24">
        <v>400</v>
      </c>
      <c r="N43" s="24">
        <v>515</v>
      </c>
      <c r="O43" s="25">
        <v>0.21052631578947367</v>
      </c>
      <c r="P43" s="25">
        <v>4.2105263157894736E-2</v>
      </c>
      <c r="Q43" s="26">
        <v>74</v>
      </c>
      <c r="R43" s="24">
        <v>515</v>
      </c>
      <c r="S43" s="25">
        <v>5.5327868852459015E-2</v>
      </c>
      <c r="T43" s="24">
        <v>470</v>
      </c>
      <c r="U43" s="24">
        <v>570</v>
      </c>
      <c r="V43" s="25">
        <v>7.2916666666666671E-2</v>
      </c>
      <c r="W43" s="25">
        <v>1.4583333333333334E-2</v>
      </c>
      <c r="X43" s="26">
        <v>30</v>
      </c>
      <c r="Y43" s="24">
        <v>450</v>
      </c>
      <c r="Z43" s="25">
        <v>0.13924050632911392</v>
      </c>
      <c r="AA43" s="24">
        <v>400</v>
      </c>
      <c r="AB43" s="24">
        <v>535</v>
      </c>
      <c r="AC43" s="25">
        <v>0.125</v>
      </c>
      <c r="AD43" s="25">
        <v>2.5000000000000001E-2</v>
      </c>
      <c r="AE43" s="26">
        <v>312</v>
      </c>
      <c r="AF43" s="24">
        <v>520</v>
      </c>
      <c r="AG43" s="25">
        <v>0.13043478260869565</v>
      </c>
      <c r="AH43" s="24">
        <v>465</v>
      </c>
      <c r="AI43" s="24">
        <v>560</v>
      </c>
      <c r="AJ43" s="25">
        <v>0.18181818181818182</v>
      </c>
      <c r="AK43" s="25">
        <v>3.6363636363636362E-2</v>
      </c>
      <c r="AL43" s="26">
        <v>248</v>
      </c>
      <c r="AM43" s="24">
        <v>618</v>
      </c>
      <c r="AN43" s="25">
        <v>0.10357142857142858</v>
      </c>
      <c r="AO43" s="24">
        <v>550</v>
      </c>
      <c r="AP43" s="24">
        <v>700</v>
      </c>
      <c r="AQ43" s="25">
        <v>0.18846153846153846</v>
      </c>
      <c r="AR43" s="25">
        <v>3.7692307692307692E-2</v>
      </c>
      <c r="AS43" s="50" t="s">
        <v>339</v>
      </c>
    </row>
    <row r="44" spans="1:45" s="23" customFormat="1" ht="11" x14ac:dyDescent="0.15">
      <c r="B44" s="23" t="s">
        <v>37</v>
      </c>
      <c r="C44" s="207">
        <v>3760</v>
      </c>
      <c r="D44" s="208">
        <v>350</v>
      </c>
      <c r="E44" s="206">
        <v>0.12903225806451613</v>
      </c>
      <c r="F44" s="208">
        <v>280</v>
      </c>
      <c r="G44" s="208">
        <v>400</v>
      </c>
      <c r="H44" s="206">
        <v>9.375E-2</v>
      </c>
      <c r="I44" s="206">
        <v>1.8749999999999999E-2</v>
      </c>
      <c r="J44" s="207">
        <v>7396</v>
      </c>
      <c r="K44" s="208">
        <v>470</v>
      </c>
      <c r="L44" s="206">
        <v>0.14634146341463414</v>
      </c>
      <c r="M44" s="208">
        <v>420</v>
      </c>
      <c r="N44" s="208">
        <v>530</v>
      </c>
      <c r="O44" s="206">
        <v>0.11904761904761904</v>
      </c>
      <c r="P44" s="206">
        <v>2.3809523809523808E-2</v>
      </c>
      <c r="Q44" s="207">
        <v>2685</v>
      </c>
      <c r="R44" s="208">
        <v>580</v>
      </c>
      <c r="S44" s="206">
        <v>0.11538461538461539</v>
      </c>
      <c r="T44" s="208">
        <v>500</v>
      </c>
      <c r="U44" s="208">
        <v>675</v>
      </c>
      <c r="V44" s="206">
        <v>0.11538461538461539</v>
      </c>
      <c r="W44" s="206">
        <v>2.3076923076923078E-2</v>
      </c>
      <c r="X44" s="207">
        <v>547</v>
      </c>
      <c r="Y44" s="208">
        <v>475</v>
      </c>
      <c r="Z44" s="206">
        <v>7.9545454545454544E-2</v>
      </c>
      <c r="AA44" s="208">
        <v>420</v>
      </c>
      <c r="AB44" s="208">
        <v>550</v>
      </c>
      <c r="AC44" s="206">
        <v>0.13095238095238096</v>
      </c>
      <c r="AD44" s="206">
        <v>2.6190476190476191E-2</v>
      </c>
      <c r="AE44" s="207">
        <v>3453</v>
      </c>
      <c r="AF44" s="208">
        <v>540</v>
      </c>
      <c r="AG44" s="206">
        <v>9.0909090909090912E-2</v>
      </c>
      <c r="AH44" s="208">
        <v>480</v>
      </c>
      <c r="AI44" s="208">
        <v>630</v>
      </c>
      <c r="AJ44" s="206">
        <v>0.14893617021276595</v>
      </c>
      <c r="AK44" s="206">
        <v>2.9787234042553189E-2</v>
      </c>
      <c r="AL44" s="207">
        <v>2671</v>
      </c>
      <c r="AM44" s="208">
        <v>700</v>
      </c>
      <c r="AN44" s="206">
        <v>0.1111111111111111</v>
      </c>
      <c r="AO44" s="208">
        <v>595</v>
      </c>
      <c r="AP44" s="208">
        <v>855</v>
      </c>
      <c r="AQ44" s="206">
        <v>0.16666666666666666</v>
      </c>
      <c r="AR44" s="206">
        <v>3.3333333333333333E-2</v>
      </c>
      <c r="AS44" s="10"/>
    </row>
    <row r="45" spans="1:45" ht="11" x14ac:dyDescent="0.15">
      <c r="A45" s="6" t="s">
        <v>18</v>
      </c>
      <c r="B45" s="6" t="s">
        <v>186</v>
      </c>
      <c r="C45" s="26">
        <v>46</v>
      </c>
      <c r="D45" s="24">
        <v>350</v>
      </c>
      <c r="E45" s="25">
        <v>0.16666666666666666</v>
      </c>
      <c r="F45" s="24">
        <v>290</v>
      </c>
      <c r="G45" s="24">
        <v>380</v>
      </c>
      <c r="H45" s="25">
        <v>0.14754098360655737</v>
      </c>
      <c r="I45" s="25">
        <v>2.9508196721311476E-2</v>
      </c>
      <c r="J45" s="26">
        <v>435</v>
      </c>
      <c r="K45" s="24">
        <v>440</v>
      </c>
      <c r="L45" s="25">
        <v>7.3170731707317069E-2</v>
      </c>
      <c r="M45" s="24">
        <v>400</v>
      </c>
      <c r="N45" s="24">
        <v>475</v>
      </c>
      <c r="O45" s="25">
        <v>0.17333333333333334</v>
      </c>
      <c r="P45" s="25">
        <v>3.4666666666666665E-2</v>
      </c>
      <c r="Q45" s="26">
        <v>186</v>
      </c>
      <c r="R45" s="24">
        <v>575</v>
      </c>
      <c r="S45" s="25">
        <v>0.12745098039215685</v>
      </c>
      <c r="T45" s="24">
        <v>500</v>
      </c>
      <c r="U45" s="24">
        <v>650</v>
      </c>
      <c r="V45" s="25">
        <v>0.25</v>
      </c>
      <c r="W45" s="25">
        <v>0.05</v>
      </c>
      <c r="X45" s="26">
        <v>59</v>
      </c>
      <c r="Y45" s="24">
        <v>470</v>
      </c>
      <c r="Z45" s="25">
        <v>0.1111111111111111</v>
      </c>
      <c r="AA45" s="24">
        <v>430</v>
      </c>
      <c r="AB45" s="24">
        <v>520</v>
      </c>
      <c r="AC45" s="25">
        <v>0.189873417721519</v>
      </c>
      <c r="AD45" s="25">
        <v>3.7974683544303799E-2</v>
      </c>
      <c r="AE45" s="26">
        <v>233</v>
      </c>
      <c r="AF45" s="24">
        <v>585</v>
      </c>
      <c r="AG45" s="25">
        <v>0.10377358490566038</v>
      </c>
      <c r="AH45" s="24">
        <v>510</v>
      </c>
      <c r="AI45" s="24">
        <v>650</v>
      </c>
      <c r="AJ45" s="25">
        <v>0.3</v>
      </c>
      <c r="AK45" s="25">
        <v>0.06</v>
      </c>
      <c r="AL45" s="26">
        <v>94</v>
      </c>
      <c r="AM45" s="24">
        <v>698</v>
      </c>
      <c r="AN45" s="25">
        <v>4.1791044776119404E-2</v>
      </c>
      <c r="AO45" s="24">
        <v>600</v>
      </c>
      <c r="AP45" s="24">
        <v>800</v>
      </c>
      <c r="AQ45" s="25">
        <v>0.29259259259259257</v>
      </c>
      <c r="AR45" s="25">
        <v>5.8518518518518511E-2</v>
      </c>
      <c r="AS45" s="50" t="s">
        <v>339</v>
      </c>
    </row>
    <row r="46" spans="1:45" ht="11" x14ac:dyDescent="0.15">
      <c r="B46" s="6" t="s">
        <v>187</v>
      </c>
      <c r="C46" s="26">
        <v>211</v>
      </c>
      <c r="D46" s="24">
        <v>350</v>
      </c>
      <c r="E46" s="25">
        <v>0.12903225806451613</v>
      </c>
      <c r="F46" s="24">
        <v>300</v>
      </c>
      <c r="G46" s="24">
        <v>390</v>
      </c>
      <c r="H46" s="25">
        <v>0.12903225806451613</v>
      </c>
      <c r="I46" s="25">
        <v>2.5806451612903226E-2</v>
      </c>
      <c r="J46" s="26">
        <v>772</v>
      </c>
      <c r="K46" s="24">
        <v>480</v>
      </c>
      <c r="L46" s="25">
        <v>0.12941176470588237</v>
      </c>
      <c r="M46" s="24">
        <v>410</v>
      </c>
      <c r="N46" s="24">
        <v>545</v>
      </c>
      <c r="O46" s="25">
        <v>0.11627906976744186</v>
      </c>
      <c r="P46" s="25">
        <v>2.3255813953488372E-2</v>
      </c>
      <c r="Q46" s="26">
        <v>210</v>
      </c>
      <c r="R46" s="24">
        <v>655</v>
      </c>
      <c r="S46" s="25">
        <v>9.166666666666666E-2</v>
      </c>
      <c r="T46" s="24">
        <v>590</v>
      </c>
      <c r="U46" s="24">
        <v>735</v>
      </c>
      <c r="V46" s="25">
        <v>0.13321799307958476</v>
      </c>
      <c r="W46" s="25">
        <v>2.6643598615916954E-2</v>
      </c>
      <c r="X46" s="26">
        <v>67</v>
      </c>
      <c r="Y46" s="24">
        <v>490</v>
      </c>
      <c r="Z46" s="25">
        <v>2.0833333333333332E-2</v>
      </c>
      <c r="AA46" s="24">
        <v>450</v>
      </c>
      <c r="AB46" s="24">
        <v>550</v>
      </c>
      <c r="AC46" s="25">
        <v>6.9868995633187769E-2</v>
      </c>
      <c r="AD46" s="25">
        <v>1.3973799126637553E-2</v>
      </c>
      <c r="AE46" s="26">
        <v>360</v>
      </c>
      <c r="AF46" s="24">
        <v>630</v>
      </c>
      <c r="AG46" s="25">
        <v>5.8823529411764705E-2</v>
      </c>
      <c r="AH46" s="24">
        <v>550</v>
      </c>
      <c r="AI46" s="24">
        <v>730</v>
      </c>
      <c r="AJ46" s="25">
        <v>0.14545454545454545</v>
      </c>
      <c r="AK46" s="25">
        <v>2.9090909090909091E-2</v>
      </c>
      <c r="AL46" s="26">
        <v>273</v>
      </c>
      <c r="AM46" s="24">
        <v>860</v>
      </c>
      <c r="AN46" s="25">
        <v>4.878048780487805E-2</v>
      </c>
      <c r="AO46" s="24">
        <v>750</v>
      </c>
      <c r="AP46" s="24">
        <v>1000</v>
      </c>
      <c r="AQ46" s="25">
        <v>0.16216216216216217</v>
      </c>
      <c r="AR46" s="25">
        <v>3.2432432432432434E-2</v>
      </c>
      <c r="AS46" s="50" t="s">
        <v>339</v>
      </c>
    </row>
    <row r="47" spans="1:45" ht="11" x14ac:dyDescent="0.15">
      <c r="B47" s="6" t="s">
        <v>188</v>
      </c>
      <c r="C47" s="26">
        <v>54</v>
      </c>
      <c r="D47" s="24">
        <v>425</v>
      </c>
      <c r="E47" s="25">
        <v>0.18055555555555555</v>
      </c>
      <c r="F47" s="24">
        <v>400</v>
      </c>
      <c r="G47" s="24">
        <v>460</v>
      </c>
      <c r="H47" s="25">
        <v>6.25E-2</v>
      </c>
      <c r="I47" s="25">
        <v>1.2500000000000001E-2</v>
      </c>
      <c r="J47" s="26">
        <v>286</v>
      </c>
      <c r="K47" s="24">
        <v>575</v>
      </c>
      <c r="L47" s="25">
        <v>4.5454545454545456E-2</v>
      </c>
      <c r="M47" s="24">
        <v>515</v>
      </c>
      <c r="N47" s="24">
        <v>650</v>
      </c>
      <c r="O47" s="25">
        <v>6.4814814814814811E-2</v>
      </c>
      <c r="P47" s="25">
        <v>1.2962962962962963E-2</v>
      </c>
      <c r="Q47" s="26">
        <v>114</v>
      </c>
      <c r="R47" s="24">
        <v>855</v>
      </c>
      <c r="S47" s="25">
        <v>6.8750000000000006E-2</v>
      </c>
      <c r="T47" s="24">
        <v>750</v>
      </c>
      <c r="U47" s="24">
        <v>1400</v>
      </c>
      <c r="V47" s="25">
        <v>0.14000000000000001</v>
      </c>
      <c r="W47" s="25">
        <v>2.8000000000000004E-2</v>
      </c>
      <c r="X47" s="26">
        <v>22</v>
      </c>
      <c r="Y47" s="24">
        <v>688</v>
      </c>
      <c r="Z47" s="25">
        <v>0.10967741935483871</v>
      </c>
      <c r="AA47" s="24">
        <v>620</v>
      </c>
      <c r="AB47" s="24">
        <v>775</v>
      </c>
      <c r="AC47" s="25">
        <v>0.14666666666666667</v>
      </c>
      <c r="AD47" s="25">
        <v>2.9333333333333333E-2</v>
      </c>
      <c r="AE47" s="26">
        <v>99</v>
      </c>
      <c r="AF47" s="24">
        <v>940</v>
      </c>
      <c r="AG47" s="25">
        <v>-3.5897435897435895E-2</v>
      </c>
      <c r="AH47" s="24">
        <v>795</v>
      </c>
      <c r="AI47" s="24">
        <v>1250</v>
      </c>
      <c r="AJ47" s="25">
        <v>3.8674033149171269E-2</v>
      </c>
      <c r="AK47" s="25">
        <v>7.7348066298342536E-3</v>
      </c>
      <c r="AL47" s="26">
        <v>94</v>
      </c>
      <c r="AM47" s="24">
        <v>1415</v>
      </c>
      <c r="AN47" s="25">
        <v>1.0714285714285714E-2</v>
      </c>
      <c r="AO47" s="24">
        <v>1100</v>
      </c>
      <c r="AP47" s="24">
        <v>1800</v>
      </c>
      <c r="AQ47" s="25">
        <v>9.0138674884437595E-2</v>
      </c>
      <c r="AR47" s="25">
        <v>1.8027734976887519E-2</v>
      </c>
      <c r="AS47" s="50" t="s">
        <v>339</v>
      </c>
    </row>
    <row r="48" spans="1:45" ht="11" x14ac:dyDescent="0.15">
      <c r="B48" s="6" t="s">
        <v>189</v>
      </c>
      <c r="C48" s="26" t="s">
        <v>41</v>
      </c>
      <c r="D48" s="24" t="s">
        <v>41</v>
      </c>
      <c r="E48" s="25" t="s">
        <v>41</v>
      </c>
      <c r="F48" s="24" t="s">
        <v>41</v>
      </c>
      <c r="G48" s="24" t="s">
        <v>41</v>
      </c>
      <c r="H48" s="25" t="s">
        <v>41</v>
      </c>
      <c r="I48" s="25" t="s">
        <v>41</v>
      </c>
      <c r="J48" s="26">
        <v>60</v>
      </c>
      <c r="K48" s="24">
        <v>500</v>
      </c>
      <c r="L48" s="25">
        <v>5.2631578947368418E-2</v>
      </c>
      <c r="M48" s="24">
        <v>440</v>
      </c>
      <c r="N48" s="24">
        <v>560</v>
      </c>
      <c r="O48" s="25">
        <v>0.12359550561797752</v>
      </c>
      <c r="P48" s="25">
        <v>2.4719101123595506E-2</v>
      </c>
      <c r="Q48" s="26">
        <v>38</v>
      </c>
      <c r="R48" s="24">
        <v>690</v>
      </c>
      <c r="S48" s="25">
        <v>4.5454545454545456E-2</v>
      </c>
      <c r="T48" s="24">
        <v>600</v>
      </c>
      <c r="U48" s="24">
        <v>840</v>
      </c>
      <c r="V48" s="25">
        <v>6.1538461538461542E-2</v>
      </c>
      <c r="W48" s="25">
        <v>1.2307692307692308E-2</v>
      </c>
      <c r="X48" s="26">
        <v>24</v>
      </c>
      <c r="Y48" s="24">
        <v>543</v>
      </c>
      <c r="Z48" s="25">
        <v>1.4953271028037384E-2</v>
      </c>
      <c r="AA48" s="24">
        <v>498</v>
      </c>
      <c r="AB48" s="24">
        <v>585</v>
      </c>
      <c r="AC48" s="25">
        <v>4.4230769230769233E-2</v>
      </c>
      <c r="AD48" s="25">
        <v>8.8461538461538473E-3</v>
      </c>
      <c r="AE48" s="26">
        <v>77</v>
      </c>
      <c r="AF48" s="24">
        <v>745</v>
      </c>
      <c r="AG48" s="25">
        <v>-6.6666666666666671E-3</v>
      </c>
      <c r="AH48" s="24">
        <v>625</v>
      </c>
      <c r="AI48" s="24">
        <v>920</v>
      </c>
      <c r="AJ48" s="25">
        <v>0.14615384615384616</v>
      </c>
      <c r="AK48" s="25">
        <v>2.9230769230769234E-2</v>
      </c>
      <c r="AL48" s="26">
        <v>86</v>
      </c>
      <c r="AM48" s="24">
        <v>1195</v>
      </c>
      <c r="AN48" s="25">
        <v>8.6363636363636365E-2</v>
      </c>
      <c r="AO48" s="24">
        <v>925</v>
      </c>
      <c r="AP48" s="24">
        <v>1400</v>
      </c>
      <c r="AQ48" s="25">
        <v>0.1380952380952381</v>
      </c>
      <c r="AR48" s="25">
        <v>2.7619047619047619E-2</v>
      </c>
      <c r="AS48" s="50" t="s">
        <v>339</v>
      </c>
    </row>
    <row r="49" spans="1:45" ht="11" x14ac:dyDescent="0.15">
      <c r="B49" s="6" t="s">
        <v>190</v>
      </c>
      <c r="C49" s="26">
        <v>361</v>
      </c>
      <c r="D49" s="24">
        <v>325</v>
      </c>
      <c r="E49" s="25">
        <v>0.14035087719298245</v>
      </c>
      <c r="F49" s="24">
        <v>300</v>
      </c>
      <c r="G49" s="24">
        <v>370</v>
      </c>
      <c r="H49" s="25">
        <v>8.3333333333333329E-2</v>
      </c>
      <c r="I49" s="25">
        <v>1.6666666666666666E-2</v>
      </c>
      <c r="J49" s="26">
        <v>557</v>
      </c>
      <c r="K49" s="24">
        <v>480</v>
      </c>
      <c r="L49" s="25">
        <v>0.18811881188118812</v>
      </c>
      <c r="M49" s="24">
        <v>400</v>
      </c>
      <c r="N49" s="24">
        <v>550</v>
      </c>
      <c r="O49" s="25">
        <v>0.11627906976744186</v>
      </c>
      <c r="P49" s="25">
        <v>2.3255813953488372E-2</v>
      </c>
      <c r="Q49" s="26">
        <v>89</v>
      </c>
      <c r="R49" s="24">
        <v>620</v>
      </c>
      <c r="S49" s="25">
        <v>0.10714285714285714</v>
      </c>
      <c r="T49" s="24">
        <v>550</v>
      </c>
      <c r="U49" s="24">
        <v>725</v>
      </c>
      <c r="V49" s="25">
        <v>0.10714285714285714</v>
      </c>
      <c r="W49" s="25">
        <v>2.1428571428571429E-2</v>
      </c>
      <c r="X49" s="26">
        <v>28</v>
      </c>
      <c r="Y49" s="24">
        <v>513</v>
      </c>
      <c r="Z49" s="25">
        <v>0.08</v>
      </c>
      <c r="AA49" s="24">
        <v>458</v>
      </c>
      <c r="AB49" s="24">
        <v>595</v>
      </c>
      <c r="AC49" s="25">
        <v>0.14000000000000001</v>
      </c>
      <c r="AD49" s="25">
        <v>2.8000000000000004E-2</v>
      </c>
      <c r="AE49" s="26">
        <v>67</v>
      </c>
      <c r="AF49" s="24">
        <v>650</v>
      </c>
      <c r="AG49" s="25">
        <v>5.6910569105691054E-2</v>
      </c>
      <c r="AH49" s="24">
        <v>570</v>
      </c>
      <c r="AI49" s="24">
        <v>750</v>
      </c>
      <c r="AJ49" s="25">
        <v>0.19266055045871561</v>
      </c>
      <c r="AK49" s="25">
        <v>3.8532110091743121E-2</v>
      </c>
      <c r="AL49" s="26">
        <v>35</v>
      </c>
      <c r="AM49" s="24">
        <v>850</v>
      </c>
      <c r="AN49" s="25">
        <v>1.1904761904761904E-2</v>
      </c>
      <c r="AO49" s="24">
        <v>720</v>
      </c>
      <c r="AP49" s="24">
        <v>995</v>
      </c>
      <c r="AQ49" s="25">
        <v>0.1111111111111111</v>
      </c>
      <c r="AR49" s="25">
        <v>2.222222222222222E-2</v>
      </c>
      <c r="AS49" s="50" t="s">
        <v>339</v>
      </c>
    </row>
    <row r="50" spans="1:45" ht="11" x14ac:dyDescent="0.15">
      <c r="B50" s="6" t="s">
        <v>191</v>
      </c>
      <c r="C50" s="26">
        <v>749</v>
      </c>
      <c r="D50" s="24">
        <v>380</v>
      </c>
      <c r="E50" s="25">
        <v>0.31034482758620691</v>
      </c>
      <c r="F50" s="24">
        <v>305</v>
      </c>
      <c r="G50" s="24">
        <v>500</v>
      </c>
      <c r="H50" s="25">
        <v>0.28813559322033899</v>
      </c>
      <c r="I50" s="25">
        <v>5.7627118644067797E-2</v>
      </c>
      <c r="J50" s="26">
        <v>1059</v>
      </c>
      <c r="K50" s="24">
        <v>500</v>
      </c>
      <c r="L50" s="25">
        <v>0.21951219512195122</v>
      </c>
      <c r="M50" s="24">
        <v>440</v>
      </c>
      <c r="N50" s="24">
        <v>600</v>
      </c>
      <c r="O50" s="25">
        <v>0.12359550561797752</v>
      </c>
      <c r="P50" s="25">
        <v>2.4719101123595506E-2</v>
      </c>
      <c r="Q50" s="26">
        <v>241</v>
      </c>
      <c r="R50" s="24">
        <v>670</v>
      </c>
      <c r="S50" s="25">
        <v>0.12605042016806722</v>
      </c>
      <c r="T50" s="24">
        <v>580</v>
      </c>
      <c r="U50" s="24">
        <v>775</v>
      </c>
      <c r="V50" s="25">
        <v>0.11666666666666667</v>
      </c>
      <c r="W50" s="25">
        <v>2.3333333333333334E-2</v>
      </c>
      <c r="X50" s="26">
        <v>71</v>
      </c>
      <c r="Y50" s="24">
        <v>525</v>
      </c>
      <c r="Z50" s="25">
        <v>6.4908722109533468E-2</v>
      </c>
      <c r="AA50" s="24">
        <v>470</v>
      </c>
      <c r="AB50" s="24">
        <v>620</v>
      </c>
      <c r="AC50" s="25">
        <v>-1.8691588785046728E-2</v>
      </c>
      <c r="AD50" s="25">
        <v>-3.7383177570093455E-3</v>
      </c>
      <c r="AE50" s="26">
        <v>144</v>
      </c>
      <c r="AF50" s="24">
        <v>750</v>
      </c>
      <c r="AG50" s="25">
        <v>7.1428571428571425E-2</v>
      </c>
      <c r="AH50" s="24">
        <v>660</v>
      </c>
      <c r="AI50" s="24">
        <v>860</v>
      </c>
      <c r="AJ50" s="25">
        <v>0.13636363636363635</v>
      </c>
      <c r="AK50" s="25">
        <v>2.7272727272727271E-2</v>
      </c>
      <c r="AL50" s="26">
        <v>121</v>
      </c>
      <c r="AM50" s="24">
        <v>1100</v>
      </c>
      <c r="AN50" s="25">
        <v>0.13402061855670103</v>
      </c>
      <c r="AO50" s="24">
        <v>850</v>
      </c>
      <c r="AP50" s="24">
        <v>1250</v>
      </c>
      <c r="AQ50" s="25">
        <v>0.29411764705882354</v>
      </c>
      <c r="AR50" s="25">
        <v>5.8823529411764705E-2</v>
      </c>
      <c r="AS50" s="50" t="s">
        <v>339</v>
      </c>
    </row>
    <row r="51" spans="1:45" ht="11" x14ac:dyDescent="0.15">
      <c r="B51" s="6" t="s">
        <v>192</v>
      </c>
      <c r="C51" s="26">
        <v>168</v>
      </c>
      <c r="D51" s="24">
        <v>330</v>
      </c>
      <c r="E51" s="25">
        <v>-2.9411764705882353E-2</v>
      </c>
      <c r="F51" s="24">
        <v>246</v>
      </c>
      <c r="G51" s="24">
        <v>380</v>
      </c>
      <c r="H51" s="25">
        <v>-4.3478260869565216E-2</v>
      </c>
      <c r="I51" s="25">
        <v>-8.6956521739130436E-3</v>
      </c>
      <c r="J51" s="26">
        <v>711</v>
      </c>
      <c r="K51" s="24">
        <v>450</v>
      </c>
      <c r="L51" s="25">
        <v>9.7560975609756101E-2</v>
      </c>
      <c r="M51" s="24">
        <v>390</v>
      </c>
      <c r="N51" s="24">
        <v>495</v>
      </c>
      <c r="O51" s="25">
        <v>9.7560975609756101E-2</v>
      </c>
      <c r="P51" s="25">
        <v>1.9512195121951219E-2</v>
      </c>
      <c r="Q51" s="26">
        <v>132</v>
      </c>
      <c r="R51" s="24">
        <v>598</v>
      </c>
      <c r="S51" s="25">
        <v>4.912280701754386E-2</v>
      </c>
      <c r="T51" s="24">
        <v>518</v>
      </c>
      <c r="U51" s="24">
        <v>695</v>
      </c>
      <c r="V51" s="25">
        <v>0.19600000000000001</v>
      </c>
      <c r="W51" s="25">
        <v>3.9199999999999999E-2</v>
      </c>
      <c r="X51" s="26">
        <v>76</v>
      </c>
      <c r="Y51" s="24">
        <v>520</v>
      </c>
      <c r="Z51" s="25">
        <v>5.0505050505050504E-2</v>
      </c>
      <c r="AA51" s="24">
        <v>473</v>
      </c>
      <c r="AB51" s="24">
        <v>550</v>
      </c>
      <c r="AC51" s="25">
        <v>0.16071428571428573</v>
      </c>
      <c r="AD51" s="25">
        <v>3.2142857142857147E-2</v>
      </c>
      <c r="AE51" s="26">
        <v>370</v>
      </c>
      <c r="AF51" s="24">
        <v>600</v>
      </c>
      <c r="AG51" s="25">
        <v>7.1428571428571425E-2</v>
      </c>
      <c r="AH51" s="24">
        <v>550</v>
      </c>
      <c r="AI51" s="24">
        <v>680</v>
      </c>
      <c r="AJ51" s="25">
        <v>0.14285714285714285</v>
      </c>
      <c r="AK51" s="25">
        <v>2.8571428571428571E-2</v>
      </c>
      <c r="AL51" s="26">
        <v>178</v>
      </c>
      <c r="AM51" s="24">
        <v>778</v>
      </c>
      <c r="AN51" s="25">
        <v>0.11142857142857143</v>
      </c>
      <c r="AO51" s="24">
        <v>650</v>
      </c>
      <c r="AP51" s="24">
        <v>950</v>
      </c>
      <c r="AQ51" s="25">
        <v>0.19692307692307692</v>
      </c>
      <c r="AR51" s="25">
        <v>3.9384615384615386E-2</v>
      </c>
      <c r="AS51" s="50" t="s">
        <v>339</v>
      </c>
    </row>
    <row r="52" spans="1:45" ht="11" x14ac:dyDescent="0.15">
      <c r="B52" s="6" t="s">
        <v>193</v>
      </c>
      <c r="C52" s="26">
        <v>195</v>
      </c>
      <c r="D52" s="24">
        <v>350</v>
      </c>
      <c r="E52" s="25">
        <v>0.14754098360655737</v>
      </c>
      <c r="F52" s="24">
        <v>310</v>
      </c>
      <c r="G52" s="24">
        <v>420</v>
      </c>
      <c r="H52" s="25">
        <v>9.375E-2</v>
      </c>
      <c r="I52" s="25">
        <v>1.8749999999999999E-2</v>
      </c>
      <c r="J52" s="26">
        <v>318</v>
      </c>
      <c r="K52" s="24">
        <v>500</v>
      </c>
      <c r="L52" s="25">
        <v>8.6956521739130432E-2</v>
      </c>
      <c r="M52" s="24">
        <v>440</v>
      </c>
      <c r="N52" s="24">
        <v>560</v>
      </c>
      <c r="O52" s="25">
        <v>0.1111111111111111</v>
      </c>
      <c r="P52" s="25">
        <v>2.222222222222222E-2</v>
      </c>
      <c r="Q52" s="26">
        <v>49</v>
      </c>
      <c r="R52" s="24">
        <v>700</v>
      </c>
      <c r="S52" s="25">
        <v>2.1897810218978103E-2</v>
      </c>
      <c r="T52" s="24">
        <v>615</v>
      </c>
      <c r="U52" s="24">
        <v>850</v>
      </c>
      <c r="V52" s="25">
        <v>0.19658119658119658</v>
      </c>
      <c r="W52" s="25">
        <v>3.9316239316239315E-2</v>
      </c>
      <c r="X52" s="26">
        <v>14</v>
      </c>
      <c r="Y52" s="24">
        <v>650</v>
      </c>
      <c r="Z52" s="25">
        <v>4.8387096774193547E-2</v>
      </c>
      <c r="AA52" s="24">
        <v>500</v>
      </c>
      <c r="AB52" s="24">
        <v>750</v>
      </c>
      <c r="AC52" s="25">
        <v>0.3</v>
      </c>
      <c r="AD52" s="25">
        <v>0.06</v>
      </c>
      <c r="AE52" s="26">
        <v>40</v>
      </c>
      <c r="AF52" s="24">
        <v>855</v>
      </c>
      <c r="AG52" s="25">
        <v>0.11038961038961038</v>
      </c>
      <c r="AH52" s="24">
        <v>735</v>
      </c>
      <c r="AI52" s="24">
        <v>900</v>
      </c>
      <c r="AJ52" s="25">
        <v>0.14000000000000001</v>
      </c>
      <c r="AK52" s="25">
        <v>2.8000000000000004E-2</v>
      </c>
      <c r="AL52" s="26">
        <v>22</v>
      </c>
      <c r="AM52" s="24">
        <v>1200</v>
      </c>
      <c r="AN52" s="25">
        <v>0.2</v>
      </c>
      <c r="AO52" s="24">
        <v>950</v>
      </c>
      <c r="AP52" s="24">
        <v>1300</v>
      </c>
      <c r="AQ52" s="25">
        <v>0.17073170731707318</v>
      </c>
      <c r="AR52" s="25">
        <v>3.4146341463414637E-2</v>
      </c>
      <c r="AS52" s="50" t="s">
        <v>339</v>
      </c>
    </row>
    <row r="53" spans="1:45" ht="11" x14ac:dyDescent="0.15">
      <c r="B53" s="6" t="s">
        <v>194</v>
      </c>
      <c r="C53" s="26">
        <v>136</v>
      </c>
      <c r="D53" s="24">
        <v>365</v>
      </c>
      <c r="E53" s="25">
        <v>4.2857142857142858E-2</v>
      </c>
      <c r="F53" s="24">
        <v>340</v>
      </c>
      <c r="G53" s="24">
        <v>420</v>
      </c>
      <c r="H53" s="25">
        <v>4.8850574712643681E-2</v>
      </c>
      <c r="I53" s="25">
        <v>9.7701149425287355E-3</v>
      </c>
      <c r="J53" s="26">
        <v>348</v>
      </c>
      <c r="K53" s="24">
        <v>540</v>
      </c>
      <c r="L53" s="25">
        <v>0.08</v>
      </c>
      <c r="M53" s="24">
        <v>475</v>
      </c>
      <c r="N53" s="24">
        <v>600</v>
      </c>
      <c r="O53" s="25">
        <v>0.14893617021276595</v>
      </c>
      <c r="P53" s="25">
        <v>2.9787234042553189E-2</v>
      </c>
      <c r="Q53" s="26">
        <v>93</v>
      </c>
      <c r="R53" s="24">
        <v>770</v>
      </c>
      <c r="S53" s="25">
        <v>0.10315186246418338</v>
      </c>
      <c r="T53" s="24">
        <v>675</v>
      </c>
      <c r="U53" s="24">
        <v>900</v>
      </c>
      <c r="V53" s="25">
        <v>0.18461538461538463</v>
      </c>
      <c r="W53" s="25">
        <v>3.6923076923076927E-2</v>
      </c>
      <c r="X53" s="26">
        <v>28</v>
      </c>
      <c r="Y53" s="24">
        <v>600</v>
      </c>
      <c r="Z53" s="25">
        <v>0.10497237569060773</v>
      </c>
      <c r="AA53" s="24">
        <v>498</v>
      </c>
      <c r="AB53" s="24">
        <v>670</v>
      </c>
      <c r="AC53" s="25">
        <v>0.15384615384615385</v>
      </c>
      <c r="AD53" s="25">
        <v>3.0769230769230771E-2</v>
      </c>
      <c r="AE53" s="26">
        <v>172</v>
      </c>
      <c r="AF53" s="24">
        <v>850</v>
      </c>
      <c r="AG53" s="25">
        <v>0.1038961038961039</v>
      </c>
      <c r="AH53" s="24">
        <v>720</v>
      </c>
      <c r="AI53" s="24">
        <v>990</v>
      </c>
      <c r="AJ53" s="25">
        <v>0.17241379310344829</v>
      </c>
      <c r="AK53" s="25">
        <v>3.4482758620689655E-2</v>
      </c>
      <c r="AL53" s="26">
        <v>153</v>
      </c>
      <c r="AM53" s="24">
        <v>1120</v>
      </c>
      <c r="AN53" s="25">
        <v>1.8181818181818181E-2</v>
      </c>
      <c r="AO53" s="24">
        <v>950</v>
      </c>
      <c r="AP53" s="24">
        <v>1350</v>
      </c>
      <c r="AQ53" s="25">
        <v>0.12</v>
      </c>
      <c r="AR53" s="25">
        <v>2.4E-2</v>
      </c>
      <c r="AS53" s="50" t="s">
        <v>339</v>
      </c>
    </row>
    <row r="54" spans="1:45" ht="11" x14ac:dyDescent="0.15">
      <c r="B54" s="6" t="s">
        <v>195</v>
      </c>
      <c r="C54" s="26">
        <v>99</v>
      </c>
      <c r="D54" s="24">
        <v>350</v>
      </c>
      <c r="E54" s="25">
        <v>6.0606060606060608E-2</v>
      </c>
      <c r="F54" s="24">
        <v>315</v>
      </c>
      <c r="G54" s="24">
        <v>400</v>
      </c>
      <c r="H54" s="25">
        <v>5.7471264367816091E-3</v>
      </c>
      <c r="I54" s="25">
        <v>1.1494252873563218E-3</v>
      </c>
      <c r="J54" s="26">
        <v>170</v>
      </c>
      <c r="K54" s="24">
        <v>485</v>
      </c>
      <c r="L54" s="25">
        <v>0.10227272727272728</v>
      </c>
      <c r="M54" s="24">
        <v>425</v>
      </c>
      <c r="N54" s="24">
        <v>580</v>
      </c>
      <c r="O54" s="25">
        <v>5.434782608695652E-2</v>
      </c>
      <c r="P54" s="25">
        <v>1.0869565217391304E-2</v>
      </c>
      <c r="Q54" s="26">
        <v>34</v>
      </c>
      <c r="R54" s="24">
        <v>725</v>
      </c>
      <c r="S54" s="25">
        <v>4.3165467625899283E-2</v>
      </c>
      <c r="T54" s="24">
        <v>600</v>
      </c>
      <c r="U54" s="24">
        <v>860</v>
      </c>
      <c r="V54" s="25">
        <v>4.3165467625899283E-2</v>
      </c>
      <c r="W54" s="25">
        <v>8.6330935251798559E-3</v>
      </c>
      <c r="X54" s="26">
        <v>18</v>
      </c>
      <c r="Y54" s="24">
        <v>673</v>
      </c>
      <c r="Z54" s="25">
        <v>9.7879282218597069E-2</v>
      </c>
      <c r="AA54" s="24">
        <v>580</v>
      </c>
      <c r="AB54" s="24">
        <v>785</v>
      </c>
      <c r="AC54" s="25">
        <v>6.8253968253968247E-2</v>
      </c>
      <c r="AD54" s="25">
        <v>1.3650793650793649E-2</v>
      </c>
      <c r="AE54" s="26">
        <v>52</v>
      </c>
      <c r="AF54" s="24">
        <v>900</v>
      </c>
      <c r="AG54" s="25">
        <v>8.6956521739130432E-2</v>
      </c>
      <c r="AH54" s="24">
        <v>800</v>
      </c>
      <c r="AI54" s="24">
        <v>1100</v>
      </c>
      <c r="AJ54" s="25">
        <v>0.125</v>
      </c>
      <c r="AK54" s="25">
        <v>2.5000000000000001E-2</v>
      </c>
      <c r="AL54" s="26">
        <v>35</v>
      </c>
      <c r="AM54" s="24">
        <v>1300</v>
      </c>
      <c r="AN54" s="25">
        <v>8.3333333333333329E-2</v>
      </c>
      <c r="AO54" s="24">
        <v>1100</v>
      </c>
      <c r="AP54" s="24">
        <v>1700</v>
      </c>
      <c r="AQ54" s="25">
        <v>0.18181818181818182</v>
      </c>
      <c r="AR54" s="25">
        <v>3.6363636363636362E-2</v>
      </c>
      <c r="AS54" s="50" t="s">
        <v>339</v>
      </c>
    </row>
    <row r="55" spans="1:45" ht="11" x14ac:dyDescent="0.15">
      <c r="B55" s="6" t="s">
        <v>196</v>
      </c>
      <c r="C55" s="26">
        <v>466</v>
      </c>
      <c r="D55" s="24">
        <v>300</v>
      </c>
      <c r="E55" s="25">
        <v>7.1428571428571425E-2</v>
      </c>
      <c r="F55" s="24">
        <v>280</v>
      </c>
      <c r="G55" s="24">
        <v>399</v>
      </c>
      <c r="H55" s="25">
        <v>7.1428571428571425E-2</v>
      </c>
      <c r="I55" s="25">
        <v>1.4285714285714285E-2</v>
      </c>
      <c r="J55" s="26">
        <v>437</v>
      </c>
      <c r="K55" s="24">
        <v>480</v>
      </c>
      <c r="L55" s="25">
        <v>0.15662650602409639</v>
      </c>
      <c r="M55" s="24">
        <v>415</v>
      </c>
      <c r="N55" s="24">
        <v>560</v>
      </c>
      <c r="O55" s="25">
        <v>0.11627906976744186</v>
      </c>
      <c r="P55" s="25">
        <v>2.3255813953488372E-2</v>
      </c>
      <c r="Q55" s="26">
        <v>89</v>
      </c>
      <c r="R55" s="24">
        <v>635</v>
      </c>
      <c r="S55" s="25">
        <v>7.9931972789115652E-2</v>
      </c>
      <c r="T55" s="24">
        <v>590</v>
      </c>
      <c r="U55" s="24">
        <v>760</v>
      </c>
      <c r="V55" s="25">
        <v>9.4827586206896547E-2</v>
      </c>
      <c r="W55" s="25">
        <v>1.896551724137931E-2</v>
      </c>
      <c r="X55" s="26">
        <v>34</v>
      </c>
      <c r="Y55" s="24">
        <v>563</v>
      </c>
      <c r="Z55" s="25">
        <v>0.13052208835341367</v>
      </c>
      <c r="AA55" s="24">
        <v>500</v>
      </c>
      <c r="AB55" s="24">
        <v>600</v>
      </c>
      <c r="AC55" s="25">
        <v>0.19787234042553192</v>
      </c>
      <c r="AD55" s="25">
        <v>3.9574468085106382E-2</v>
      </c>
      <c r="AE55" s="26">
        <v>111</v>
      </c>
      <c r="AF55" s="24">
        <v>650</v>
      </c>
      <c r="AG55" s="25">
        <v>4.8387096774193547E-2</v>
      </c>
      <c r="AH55" s="24">
        <v>560</v>
      </c>
      <c r="AI55" s="24">
        <v>800</v>
      </c>
      <c r="AJ55" s="25">
        <v>8.3333333333333329E-2</v>
      </c>
      <c r="AK55" s="25">
        <v>1.6666666666666666E-2</v>
      </c>
      <c r="AL55" s="26">
        <v>70</v>
      </c>
      <c r="AM55" s="24">
        <v>1000</v>
      </c>
      <c r="AN55" s="25">
        <v>0.13122171945701358</v>
      </c>
      <c r="AO55" s="24">
        <v>770</v>
      </c>
      <c r="AP55" s="24">
        <v>1350</v>
      </c>
      <c r="AQ55" s="25">
        <v>0.17647058823529413</v>
      </c>
      <c r="AR55" s="25">
        <v>3.5294117647058823E-2</v>
      </c>
      <c r="AS55" s="50" t="s">
        <v>339</v>
      </c>
    </row>
    <row r="56" spans="1:45" ht="11" x14ac:dyDescent="0.15">
      <c r="B56" s="6" t="s">
        <v>197</v>
      </c>
      <c r="C56" s="26">
        <v>212</v>
      </c>
      <c r="D56" s="24">
        <v>340</v>
      </c>
      <c r="E56" s="25">
        <v>6.25E-2</v>
      </c>
      <c r="F56" s="24">
        <v>300</v>
      </c>
      <c r="G56" s="24">
        <v>365</v>
      </c>
      <c r="H56" s="25">
        <v>0.15254237288135594</v>
      </c>
      <c r="I56" s="25">
        <v>3.0508474576271188E-2</v>
      </c>
      <c r="J56" s="26">
        <v>521</v>
      </c>
      <c r="K56" s="24">
        <v>450</v>
      </c>
      <c r="L56" s="25">
        <v>7.1428571428571425E-2</v>
      </c>
      <c r="M56" s="24">
        <v>415</v>
      </c>
      <c r="N56" s="24">
        <v>490</v>
      </c>
      <c r="O56" s="25">
        <v>0.13924050632911392</v>
      </c>
      <c r="P56" s="25">
        <v>2.7848101265822784E-2</v>
      </c>
      <c r="Q56" s="26">
        <v>110</v>
      </c>
      <c r="R56" s="24">
        <v>650</v>
      </c>
      <c r="S56" s="25">
        <v>0.1206896551724138</v>
      </c>
      <c r="T56" s="24">
        <v>550</v>
      </c>
      <c r="U56" s="24">
        <v>700</v>
      </c>
      <c r="V56" s="25">
        <v>0.27450980392156865</v>
      </c>
      <c r="W56" s="25">
        <v>5.4901960784313732E-2</v>
      </c>
      <c r="X56" s="26">
        <v>37</v>
      </c>
      <c r="Y56" s="24">
        <v>520</v>
      </c>
      <c r="Z56" s="25">
        <v>2.9702970297029702E-2</v>
      </c>
      <c r="AA56" s="24">
        <v>480</v>
      </c>
      <c r="AB56" s="24">
        <v>590</v>
      </c>
      <c r="AC56" s="25">
        <v>0.15555555555555556</v>
      </c>
      <c r="AD56" s="25">
        <v>3.111111111111111E-2</v>
      </c>
      <c r="AE56" s="26">
        <v>161</v>
      </c>
      <c r="AF56" s="24">
        <v>640</v>
      </c>
      <c r="AG56" s="25">
        <v>4.9180327868852458E-2</v>
      </c>
      <c r="AH56" s="24">
        <v>595</v>
      </c>
      <c r="AI56" s="24">
        <v>700</v>
      </c>
      <c r="AJ56" s="25">
        <v>0.20754716981132076</v>
      </c>
      <c r="AK56" s="25">
        <v>4.1509433962264156E-2</v>
      </c>
      <c r="AL56" s="26">
        <v>111</v>
      </c>
      <c r="AM56" s="24">
        <v>820</v>
      </c>
      <c r="AN56" s="25">
        <v>6.7708333333333329E-2</v>
      </c>
      <c r="AO56" s="24">
        <v>700</v>
      </c>
      <c r="AP56" s="24">
        <v>975</v>
      </c>
      <c r="AQ56" s="25">
        <v>0.17142857142857143</v>
      </c>
      <c r="AR56" s="25">
        <v>3.4285714285714287E-2</v>
      </c>
      <c r="AS56" s="50" t="s">
        <v>339</v>
      </c>
    </row>
    <row r="57" spans="1:45" ht="11" x14ac:dyDescent="0.15">
      <c r="B57" s="6" t="s">
        <v>198</v>
      </c>
      <c r="C57" s="26">
        <v>202</v>
      </c>
      <c r="D57" s="24">
        <v>320</v>
      </c>
      <c r="E57" s="25">
        <v>0.1111111111111111</v>
      </c>
      <c r="F57" s="24">
        <v>290</v>
      </c>
      <c r="G57" s="24">
        <v>350</v>
      </c>
      <c r="H57" s="25">
        <v>6.6666666666666666E-2</v>
      </c>
      <c r="I57" s="25">
        <v>1.3333333333333332E-2</v>
      </c>
      <c r="J57" s="26">
        <v>319</v>
      </c>
      <c r="K57" s="24">
        <v>450</v>
      </c>
      <c r="L57" s="25">
        <v>0.125</v>
      </c>
      <c r="M57" s="24">
        <v>410</v>
      </c>
      <c r="N57" s="24">
        <v>500</v>
      </c>
      <c r="O57" s="25">
        <v>4.6511627906976744E-2</v>
      </c>
      <c r="P57" s="25">
        <v>9.3023255813953487E-3</v>
      </c>
      <c r="Q57" s="26">
        <v>74</v>
      </c>
      <c r="R57" s="24">
        <v>585</v>
      </c>
      <c r="S57" s="25">
        <v>0.11428571428571428</v>
      </c>
      <c r="T57" s="24">
        <v>500</v>
      </c>
      <c r="U57" s="24">
        <v>675</v>
      </c>
      <c r="V57" s="25">
        <v>0.15841584158415842</v>
      </c>
      <c r="W57" s="25">
        <v>3.1683168316831684E-2</v>
      </c>
      <c r="X57" s="26">
        <v>24</v>
      </c>
      <c r="Y57" s="24">
        <v>500</v>
      </c>
      <c r="Z57" s="25">
        <v>0.1111111111111111</v>
      </c>
      <c r="AA57" s="24">
        <v>465</v>
      </c>
      <c r="AB57" s="24">
        <v>583</v>
      </c>
      <c r="AC57" s="25">
        <v>0.19047619047619047</v>
      </c>
      <c r="AD57" s="25">
        <v>3.8095238095238092E-2</v>
      </c>
      <c r="AE57" s="26">
        <v>72</v>
      </c>
      <c r="AF57" s="24">
        <v>600</v>
      </c>
      <c r="AG57" s="25">
        <v>9.0909090909090912E-2</v>
      </c>
      <c r="AH57" s="24">
        <v>545</v>
      </c>
      <c r="AI57" s="24">
        <v>688</v>
      </c>
      <c r="AJ57" s="25">
        <v>0.12149532710280374</v>
      </c>
      <c r="AK57" s="25">
        <v>2.4299065420560748E-2</v>
      </c>
      <c r="AL57" s="26">
        <v>45</v>
      </c>
      <c r="AM57" s="24">
        <v>780</v>
      </c>
      <c r="AN57" s="25">
        <v>3.3112582781456956E-2</v>
      </c>
      <c r="AO57" s="24">
        <v>670</v>
      </c>
      <c r="AP57" s="24">
        <v>880</v>
      </c>
      <c r="AQ57" s="25">
        <v>0.11428571428571428</v>
      </c>
      <c r="AR57" s="25">
        <v>2.2857142857142857E-2</v>
      </c>
      <c r="AS57" s="50" t="s">
        <v>339</v>
      </c>
    </row>
    <row r="58" spans="1:45" s="23" customFormat="1" ht="11" x14ac:dyDescent="0.15">
      <c r="B58" s="23" t="s">
        <v>37</v>
      </c>
      <c r="C58" s="207">
        <v>2903</v>
      </c>
      <c r="D58" s="208">
        <v>345</v>
      </c>
      <c r="E58" s="206">
        <v>0.15</v>
      </c>
      <c r="F58" s="208">
        <v>300</v>
      </c>
      <c r="G58" s="208">
        <v>400</v>
      </c>
      <c r="H58" s="206">
        <v>0.13114754098360656</v>
      </c>
      <c r="I58" s="206">
        <v>2.6229508196721311E-2</v>
      </c>
      <c r="J58" s="207">
        <v>5993</v>
      </c>
      <c r="K58" s="208">
        <v>475</v>
      </c>
      <c r="L58" s="206">
        <v>0.11764705882352941</v>
      </c>
      <c r="M58" s="208">
        <v>420</v>
      </c>
      <c r="N58" s="208">
        <v>550</v>
      </c>
      <c r="O58" s="206">
        <v>0.10465116279069768</v>
      </c>
      <c r="P58" s="206">
        <v>2.0930232558139535E-2</v>
      </c>
      <c r="Q58" s="207">
        <v>1459</v>
      </c>
      <c r="R58" s="208">
        <v>650</v>
      </c>
      <c r="S58" s="206">
        <v>8.3333333333333329E-2</v>
      </c>
      <c r="T58" s="208">
        <v>560</v>
      </c>
      <c r="U58" s="208">
        <v>750</v>
      </c>
      <c r="V58" s="206">
        <v>0.16071428571428573</v>
      </c>
      <c r="W58" s="206">
        <v>3.2142857142857147E-2</v>
      </c>
      <c r="X58" s="207">
        <v>502</v>
      </c>
      <c r="Y58" s="208">
        <v>520</v>
      </c>
      <c r="Z58" s="206">
        <v>0.04</v>
      </c>
      <c r="AA58" s="208">
        <v>470</v>
      </c>
      <c r="AB58" s="208">
        <v>600</v>
      </c>
      <c r="AC58" s="206">
        <v>0.10638297872340426</v>
      </c>
      <c r="AD58" s="206">
        <v>2.1276595744680851E-2</v>
      </c>
      <c r="AE58" s="207">
        <v>1958</v>
      </c>
      <c r="AF58" s="208">
        <v>650</v>
      </c>
      <c r="AG58" s="206">
        <v>4.8387096774193547E-2</v>
      </c>
      <c r="AH58" s="208">
        <v>575</v>
      </c>
      <c r="AI58" s="208">
        <v>800</v>
      </c>
      <c r="AJ58" s="206">
        <v>0.18181818181818182</v>
      </c>
      <c r="AK58" s="206">
        <v>3.6363636363636362E-2</v>
      </c>
      <c r="AL58" s="207">
        <v>1317</v>
      </c>
      <c r="AM58" s="208">
        <v>920</v>
      </c>
      <c r="AN58" s="206">
        <v>8.2352941176470587E-2</v>
      </c>
      <c r="AO58" s="208">
        <v>750</v>
      </c>
      <c r="AP58" s="208">
        <v>1195</v>
      </c>
      <c r="AQ58" s="206">
        <v>0.15723270440251572</v>
      </c>
      <c r="AR58" s="206">
        <v>3.1446540880503145E-2</v>
      </c>
      <c r="AS58" s="10"/>
    </row>
    <row r="59" spans="1:45" ht="11" x14ac:dyDescent="0.15">
      <c r="A59" s="6" t="s">
        <v>199</v>
      </c>
      <c r="B59" s="6" t="s">
        <v>200</v>
      </c>
      <c r="C59" s="26">
        <v>103</v>
      </c>
      <c r="D59" s="24">
        <v>300</v>
      </c>
      <c r="E59" s="25">
        <v>7.1428571428571425E-2</v>
      </c>
      <c r="F59" s="24">
        <v>260</v>
      </c>
      <c r="G59" s="24">
        <v>340</v>
      </c>
      <c r="H59" s="25">
        <v>7.1428571428571425E-2</v>
      </c>
      <c r="I59" s="25">
        <v>1.4285714285714285E-2</v>
      </c>
      <c r="J59" s="26">
        <v>601</v>
      </c>
      <c r="K59" s="24">
        <v>380</v>
      </c>
      <c r="L59" s="25">
        <v>8.5714285714285715E-2</v>
      </c>
      <c r="M59" s="24">
        <v>350</v>
      </c>
      <c r="N59" s="24">
        <v>420</v>
      </c>
      <c r="O59" s="25">
        <v>0.11764705882352941</v>
      </c>
      <c r="P59" s="25">
        <v>2.3529411764705882E-2</v>
      </c>
      <c r="Q59" s="26">
        <v>284</v>
      </c>
      <c r="R59" s="24">
        <v>450</v>
      </c>
      <c r="S59" s="25">
        <v>9.7560975609756101E-2</v>
      </c>
      <c r="T59" s="24">
        <v>400</v>
      </c>
      <c r="U59" s="24">
        <v>513</v>
      </c>
      <c r="V59" s="25">
        <v>0.125</v>
      </c>
      <c r="W59" s="25">
        <v>2.5000000000000001E-2</v>
      </c>
      <c r="X59" s="26">
        <v>141</v>
      </c>
      <c r="Y59" s="24">
        <v>380</v>
      </c>
      <c r="Z59" s="25">
        <v>4.1095890410958902E-2</v>
      </c>
      <c r="AA59" s="24">
        <v>350</v>
      </c>
      <c r="AB59" s="24">
        <v>430</v>
      </c>
      <c r="AC59" s="25">
        <v>8.5714285714285715E-2</v>
      </c>
      <c r="AD59" s="25">
        <v>1.7142857142857144E-2</v>
      </c>
      <c r="AE59" s="26">
        <v>1376</v>
      </c>
      <c r="AF59" s="24">
        <v>430</v>
      </c>
      <c r="AG59" s="25">
        <v>0.10256410256410256</v>
      </c>
      <c r="AH59" s="24">
        <v>395</v>
      </c>
      <c r="AI59" s="24">
        <v>470</v>
      </c>
      <c r="AJ59" s="25">
        <v>0.13157894736842105</v>
      </c>
      <c r="AK59" s="25">
        <v>2.6315789473684209E-2</v>
      </c>
      <c r="AL59" s="26">
        <v>1696</v>
      </c>
      <c r="AM59" s="24">
        <v>480</v>
      </c>
      <c r="AN59" s="25">
        <v>0.11627906976744186</v>
      </c>
      <c r="AO59" s="24">
        <v>450</v>
      </c>
      <c r="AP59" s="24">
        <v>530</v>
      </c>
      <c r="AQ59" s="25">
        <v>0.14285714285714285</v>
      </c>
      <c r="AR59" s="25">
        <v>2.8571428571428571E-2</v>
      </c>
      <c r="AS59" s="50" t="s">
        <v>339</v>
      </c>
    </row>
    <row r="60" spans="1:45" ht="11" x14ac:dyDescent="0.15">
      <c r="B60" s="6" t="s">
        <v>201</v>
      </c>
      <c r="C60" s="26">
        <v>784</v>
      </c>
      <c r="D60" s="24">
        <v>340</v>
      </c>
      <c r="E60" s="25">
        <v>0.13333333333333333</v>
      </c>
      <c r="F60" s="24">
        <v>255</v>
      </c>
      <c r="G60" s="24">
        <v>400</v>
      </c>
      <c r="H60" s="25">
        <v>0.25925925925925924</v>
      </c>
      <c r="I60" s="25">
        <v>5.185185185185185E-2</v>
      </c>
      <c r="J60" s="26">
        <v>873</v>
      </c>
      <c r="K60" s="24">
        <v>460</v>
      </c>
      <c r="L60" s="25">
        <v>0.17948717948717949</v>
      </c>
      <c r="M60" s="24">
        <v>380</v>
      </c>
      <c r="N60" s="24">
        <v>520</v>
      </c>
      <c r="O60" s="25">
        <v>0.21052631578947367</v>
      </c>
      <c r="P60" s="25">
        <v>4.2105263157894736E-2</v>
      </c>
      <c r="Q60" s="26">
        <v>120</v>
      </c>
      <c r="R60" s="24">
        <v>580</v>
      </c>
      <c r="S60" s="25">
        <v>0.16</v>
      </c>
      <c r="T60" s="24">
        <v>525</v>
      </c>
      <c r="U60" s="24">
        <v>610</v>
      </c>
      <c r="V60" s="25">
        <v>0.13725490196078433</v>
      </c>
      <c r="W60" s="25">
        <v>2.7450980392156866E-2</v>
      </c>
      <c r="X60" s="26">
        <v>127</v>
      </c>
      <c r="Y60" s="24">
        <v>485</v>
      </c>
      <c r="Z60" s="25">
        <v>7.7777777777777779E-2</v>
      </c>
      <c r="AA60" s="24">
        <v>440</v>
      </c>
      <c r="AB60" s="24">
        <v>530</v>
      </c>
      <c r="AC60" s="25">
        <v>0.12790697674418605</v>
      </c>
      <c r="AD60" s="25">
        <v>2.5581395348837209E-2</v>
      </c>
      <c r="AE60" s="26">
        <v>168</v>
      </c>
      <c r="AF60" s="24">
        <v>545</v>
      </c>
      <c r="AG60" s="25">
        <v>0.09</v>
      </c>
      <c r="AH60" s="24">
        <v>465</v>
      </c>
      <c r="AI60" s="24">
        <v>600</v>
      </c>
      <c r="AJ60" s="25">
        <v>0.13541666666666666</v>
      </c>
      <c r="AK60" s="25">
        <v>2.7083333333333331E-2</v>
      </c>
      <c r="AL60" s="26">
        <v>26</v>
      </c>
      <c r="AM60" s="24">
        <v>633</v>
      </c>
      <c r="AN60" s="25">
        <v>9.1379310344827588E-2</v>
      </c>
      <c r="AO60" s="24">
        <v>500</v>
      </c>
      <c r="AP60" s="24">
        <v>700</v>
      </c>
      <c r="AQ60" s="25">
        <v>0.26600000000000001</v>
      </c>
      <c r="AR60" s="25">
        <v>5.3200000000000004E-2</v>
      </c>
      <c r="AS60" s="50" t="s">
        <v>339</v>
      </c>
    </row>
    <row r="61" spans="1:45" ht="11" x14ac:dyDescent="0.15">
      <c r="B61" s="6" t="s">
        <v>202</v>
      </c>
      <c r="C61" s="26">
        <v>211</v>
      </c>
      <c r="D61" s="24">
        <v>360</v>
      </c>
      <c r="E61" s="25">
        <v>0.1076923076923077</v>
      </c>
      <c r="F61" s="24">
        <v>325</v>
      </c>
      <c r="G61" s="24">
        <v>390</v>
      </c>
      <c r="H61" s="25">
        <v>5.8823529411764705E-2</v>
      </c>
      <c r="I61" s="25">
        <v>1.1764705882352941E-2</v>
      </c>
      <c r="J61" s="26">
        <v>439</v>
      </c>
      <c r="K61" s="24">
        <v>430</v>
      </c>
      <c r="L61" s="25">
        <v>0.10256410256410256</v>
      </c>
      <c r="M61" s="24">
        <v>380</v>
      </c>
      <c r="N61" s="24">
        <v>480</v>
      </c>
      <c r="O61" s="25">
        <v>7.4999999999999997E-2</v>
      </c>
      <c r="P61" s="25">
        <v>1.4999999999999999E-2</v>
      </c>
      <c r="Q61" s="26">
        <v>94</v>
      </c>
      <c r="R61" s="24">
        <v>493</v>
      </c>
      <c r="S61" s="25">
        <v>3.7894736842105266E-2</v>
      </c>
      <c r="T61" s="24">
        <v>445</v>
      </c>
      <c r="U61" s="24">
        <v>600</v>
      </c>
      <c r="V61" s="25">
        <v>0.13333333333333333</v>
      </c>
      <c r="W61" s="25">
        <v>2.6666666666666665E-2</v>
      </c>
      <c r="X61" s="26">
        <v>53</v>
      </c>
      <c r="Y61" s="24">
        <v>425</v>
      </c>
      <c r="Z61" s="25">
        <v>0.11842105263157894</v>
      </c>
      <c r="AA61" s="24">
        <v>400</v>
      </c>
      <c r="AB61" s="24">
        <v>460</v>
      </c>
      <c r="AC61" s="25">
        <v>6.25E-2</v>
      </c>
      <c r="AD61" s="25">
        <v>1.2500000000000001E-2</v>
      </c>
      <c r="AE61" s="26">
        <v>337</v>
      </c>
      <c r="AF61" s="24">
        <v>470</v>
      </c>
      <c r="AG61" s="25">
        <v>9.3023255813953487E-2</v>
      </c>
      <c r="AH61" s="24">
        <v>420</v>
      </c>
      <c r="AI61" s="24">
        <v>520</v>
      </c>
      <c r="AJ61" s="25">
        <v>0.10588235294117647</v>
      </c>
      <c r="AK61" s="25">
        <v>2.1176470588235293E-2</v>
      </c>
      <c r="AL61" s="26">
        <v>105</v>
      </c>
      <c r="AM61" s="24">
        <v>620</v>
      </c>
      <c r="AN61" s="25">
        <v>0.12727272727272726</v>
      </c>
      <c r="AO61" s="24">
        <v>520</v>
      </c>
      <c r="AP61" s="24">
        <v>750</v>
      </c>
      <c r="AQ61" s="25">
        <v>0.12727272727272726</v>
      </c>
      <c r="AR61" s="25">
        <v>2.5454545454545452E-2</v>
      </c>
      <c r="AS61" s="50" t="s">
        <v>339</v>
      </c>
    </row>
    <row r="62" spans="1:45" ht="11" x14ac:dyDescent="0.15">
      <c r="B62" s="6" t="s">
        <v>11</v>
      </c>
      <c r="C62" s="26">
        <v>35</v>
      </c>
      <c r="D62" s="24">
        <v>360</v>
      </c>
      <c r="E62" s="25">
        <v>0.13564668769716087</v>
      </c>
      <c r="F62" s="24">
        <v>350</v>
      </c>
      <c r="G62" s="24">
        <v>371</v>
      </c>
      <c r="H62" s="25">
        <v>9.7560975609756101E-2</v>
      </c>
      <c r="I62" s="25">
        <v>1.9512195121951219E-2</v>
      </c>
      <c r="J62" s="26">
        <v>103</v>
      </c>
      <c r="K62" s="24">
        <v>310</v>
      </c>
      <c r="L62" s="25">
        <v>6.8965517241379309E-2</v>
      </c>
      <c r="M62" s="24">
        <v>290</v>
      </c>
      <c r="N62" s="24">
        <v>330</v>
      </c>
      <c r="O62" s="25">
        <v>0.14814814814814814</v>
      </c>
      <c r="P62" s="25">
        <v>2.9629629629629627E-2</v>
      </c>
      <c r="Q62" s="26">
        <v>152</v>
      </c>
      <c r="R62" s="24">
        <v>340</v>
      </c>
      <c r="S62" s="25">
        <v>6.25E-2</v>
      </c>
      <c r="T62" s="24">
        <v>323</v>
      </c>
      <c r="U62" s="24">
        <v>350</v>
      </c>
      <c r="V62" s="25">
        <v>0.13333333333333333</v>
      </c>
      <c r="W62" s="25">
        <v>2.6666666666666665E-2</v>
      </c>
      <c r="X62" s="26">
        <v>51</v>
      </c>
      <c r="Y62" s="24">
        <v>315</v>
      </c>
      <c r="Z62" s="25">
        <v>9.375E-2</v>
      </c>
      <c r="AA62" s="24">
        <v>275</v>
      </c>
      <c r="AB62" s="24">
        <v>330</v>
      </c>
      <c r="AC62" s="25">
        <v>0.16666666666666666</v>
      </c>
      <c r="AD62" s="25">
        <v>3.3333333333333333E-2</v>
      </c>
      <c r="AE62" s="26">
        <v>1106</v>
      </c>
      <c r="AF62" s="24">
        <v>360</v>
      </c>
      <c r="AG62" s="25">
        <v>5.8823529411764705E-2</v>
      </c>
      <c r="AH62" s="24">
        <v>340</v>
      </c>
      <c r="AI62" s="24">
        <v>380</v>
      </c>
      <c r="AJ62" s="25">
        <v>0.125</v>
      </c>
      <c r="AK62" s="25">
        <v>2.5000000000000001E-2</v>
      </c>
      <c r="AL62" s="26">
        <v>1397</v>
      </c>
      <c r="AM62" s="24">
        <v>410</v>
      </c>
      <c r="AN62" s="25">
        <v>7.8947368421052627E-2</v>
      </c>
      <c r="AO62" s="24">
        <v>385</v>
      </c>
      <c r="AP62" s="24">
        <v>450</v>
      </c>
      <c r="AQ62" s="25">
        <v>0.17142857142857143</v>
      </c>
      <c r="AR62" s="25">
        <v>3.4285714285714287E-2</v>
      </c>
      <c r="AS62" s="50" t="s">
        <v>339</v>
      </c>
    </row>
    <row r="63" spans="1:45" ht="11" x14ac:dyDescent="0.15">
      <c r="B63" s="6" t="s">
        <v>203</v>
      </c>
      <c r="C63" s="26">
        <v>51</v>
      </c>
      <c r="D63" s="24">
        <v>315</v>
      </c>
      <c r="E63" s="25">
        <v>0.05</v>
      </c>
      <c r="F63" s="24">
        <v>295</v>
      </c>
      <c r="G63" s="24">
        <v>350</v>
      </c>
      <c r="H63" s="25">
        <v>7.5085324232081918E-2</v>
      </c>
      <c r="I63" s="25">
        <v>1.5017064846416383E-2</v>
      </c>
      <c r="J63" s="26">
        <v>150</v>
      </c>
      <c r="K63" s="24">
        <v>415</v>
      </c>
      <c r="L63" s="25">
        <v>9.2105263157894732E-2</v>
      </c>
      <c r="M63" s="24">
        <v>370</v>
      </c>
      <c r="N63" s="24">
        <v>460</v>
      </c>
      <c r="O63" s="25">
        <v>0.18571428571428572</v>
      </c>
      <c r="P63" s="25">
        <v>3.7142857142857144E-2</v>
      </c>
      <c r="Q63" s="26">
        <v>66</v>
      </c>
      <c r="R63" s="24">
        <v>578</v>
      </c>
      <c r="S63" s="25">
        <v>3.214285714285714E-2</v>
      </c>
      <c r="T63" s="24">
        <v>540</v>
      </c>
      <c r="U63" s="24">
        <v>650</v>
      </c>
      <c r="V63" s="25">
        <v>7.0370370370370375E-2</v>
      </c>
      <c r="W63" s="25">
        <v>1.4074074074074076E-2</v>
      </c>
      <c r="X63" s="26">
        <v>93</v>
      </c>
      <c r="Y63" s="24">
        <v>470</v>
      </c>
      <c r="Z63" s="25">
        <v>4.4444444444444446E-2</v>
      </c>
      <c r="AA63" s="24">
        <v>430</v>
      </c>
      <c r="AB63" s="24">
        <v>525</v>
      </c>
      <c r="AC63" s="25">
        <v>4.4444444444444446E-2</v>
      </c>
      <c r="AD63" s="25">
        <v>8.8888888888888889E-3</v>
      </c>
      <c r="AE63" s="26">
        <v>190</v>
      </c>
      <c r="AF63" s="24">
        <v>600</v>
      </c>
      <c r="AG63" s="25">
        <v>9.0909090909090912E-2</v>
      </c>
      <c r="AH63" s="24">
        <v>540</v>
      </c>
      <c r="AI63" s="24">
        <v>700</v>
      </c>
      <c r="AJ63" s="25">
        <v>0.15384615384615385</v>
      </c>
      <c r="AK63" s="25">
        <v>3.0769230769230771E-2</v>
      </c>
      <c r="AL63" s="26">
        <v>62</v>
      </c>
      <c r="AM63" s="24">
        <v>800</v>
      </c>
      <c r="AN63" s="25">
        <v>6.6666666666666666E-2</v>
      </c>
      <c r="AO63" s="24">
        <v>700</v>
      </c>
      <c r="AP63" s="24">
        <v>880</v>
      </c>
      <c r="AQ63" s="25">
        <v>0.20300751879699247</v>
      </c>
      <c r="AR63" s="25">
        <v>4.0601503759398493E-2</v>
      </c>
      <c r="AS63" s="50" t="s">
        <v>339</v>
      </c>
    </row>
    <row r="64" spans="1:45" ht="11" x14ac:dyDescent="0.15">
      <c r="B64" s="6" t="s">
        <v>204</v>
      </c>
      <c r="C64" s="26">
        <v>47</v>
      </c>
      <c r="D64" s="24">
        <v>300</v>
      </c>
      <c r="E64" s="25">
        <v>3.4482758620689655E-2</v>
      </c>
      <c r="F64" s="24">
        <v>253</v>
      </c>
      <c r="G64" s="24">
        <v>340</v>
      </c>
      <c r="H64" s="25">
        <v>0.22448979591836735</v>
      </c>
      <c r="I64" s="25">
        <v>4.4897959183673466E-2</v>
      </c>
      <c r="J64" s="26">
        <v>372</v>
      </c>
      <c r="K64" s="24">
        <v>340</v>
      </c>
      <c r="L64" s="25">
        <v>6.25E-2</v>
      </c>
      <c r="M64" s="24">
        <v>300</v>
      </c>
      <c r="N64" s="24">
        <v>370</v>
      </c>
      <c r="O64" s="25">
        <v>0.1038961038961039</v>
      </c>
      <c r="P64" s="25">
        <v>2.0779220779220779E-2</v>
      </c>
      <c r="Q64" s="26">
        <v>240</v>
      </c>
      <c r="R64" s="24">
        <v>380</v>
      </c>
      <c r="S64" s="25">
        <v>5.5555555555555552E-2</v>
      </c>
      <c r="T64" s="24">
        <v>360</v>
      </c>
      <c r="U64" s="24">
        <v>420</v>
      </c>
      <c r="V64" s="25">
        <v>8.5714285714285715E-2</v>
      </c>
      <c r="W64" s="25">
        <v>1.7142857142857144E-2</v>
      </c>
      <c r="X64" s="26">
        <v>49</v>
      </c>
      <c r="Y64" s="24">
        <v>360</v>
      </c>
      <c r="Z64" s="25">
        <v>9.0909090909090912E-2</v>
      </c>
      <c r="AA64" s="24">
        <v>330</v>
      </c>
      <c r="AB64" s="24">
        <v>380</v>
      </c>
      <c r="AC64" s="25">
        <v>0.125</v>
      </c>
      <c r="AD64" s="25">
        <v>2.5000000000000001E-2</v>
      </c>
      <c r="AE64" s="26">
        <v>780</v>
      </c>
      <c r="AF64" s="24">
        <v>380</v>
      </c>
      <c r="AG64" s="25">
        <v>5.5555555555555552E-2</v>
      </c>
      <c r="AH64" s="24">
        <v>350</v>
      </c>
      <c r="AI64" s="24">
        <v>410</v>
      </c>
      <c r="AJ64" s="25">
        <v>8.5714285714285715E-2</v>
      </c>
      <c r="AK64" s="25">
        <v>1.7142857142857144E-2</v>
      </c>
      <c r="AL64" s="26">
        <v>228</v>
      </c>
      <c r="AM64" s="24">
        <v>450</v>
      </c>
      <c r="AN64" s="25">
        <v>7.1428571428571425E-2</v>
      </c>
      <c r="AO64" s="24">
        <v>400</v>
      </c>
      <c r="AP64" s="24">
        <v>500</v>
      </c>
      <c r="AQ64" s="25">
        <v>0.125</v>
      </c>
      <c r="AR64" s="25">
        <v>2.5000000000000001E-2</v>
      </c>
      <c r="AS64" s="50" t="s">
        <v>339</v>
      </c>
    </row>
    <row r="65" spans="1:45" ht="11" x14ac:dyDescent="0.15">
      <c r="B65" s="6" t="s">
        <v>205</v>
      </c>
      <c r="C65" s="26">
        <v>136</v>
      </c>
      <c r="D65" s="24">
        <v>260</v>
      </c>
      <c r="E65" s="25">
        <v>8.3333333333333329E-2</v>
      </c>
      <c r="F65" s="24">
        <v>240</v>
      </c>
      <c r="G65" s="24">
        <v>300</v>
      </c>
      <c r="H65" s="25">
        <v>0.13043478260869565</v>
      </c>
      <c r="I65" s="25">
        <v>2.6086956521739129E-2</v>
      </c>
      <c r="J65" s="26">
        <v>294</v>
      </c>
      <c r="K65" s="24">
        <v>350</v>
      </c>
      <c r="L65" s="25">
        <v>7.6923076923076927E-2</v>
      </c>
      <c r="M65" s="24">
        <v>300</v>
      </c>
      <c r="N65" s="24">
        <v>390</v>
      </c>
      <c r="O65" s="25">
        <v>0.12903225806451613</v>
      </c>
      <c r="P65" s="25">
        <v>2.5806451612903226E-2</v>
      </c>
      <c r="Q65" s="26">
        <v>111</v>
      </c>
      <c r="R65" s="24">
        <v>430</v>
      </c>
      <c r="S65" s="25">
        <v>0.13157894736842105</v>
      </c>
      <c r="T65" s="24">
        <v>380</v>
      </c>
      <c r="U65" s="24">
        <v>460</v>
      </c>
      <c r="V65" s="25">
        <v>0.19444444444444445</v>
      </c>
      <c r="W65" s="25">
        <v>3.888888888888889E-2</v>
      </c>
      <c r="X65" s="26">
        <v>83</v>
      </c>
      <c r="Y65" s="24">
        <v>370</v>
      </c>
      <c r="Z65" s="25">
        <v>5.7142857142857141E-2</v>
      </c>
      <c r="AA65" s="24">
        <v>340</v>
      </c>
      <c r="AB65" s="24">
        <v>404</v>
      </c>
      <c r="AC65" s="25">
        <v>0.15625</v>
      </c>
      <c r="AD65" s="25">
        <v>3.125E-2</v>
      </c>
      <c r="AE65" s="26">
        <v>570</v>
      </c>
      <c r="AF65" s="24">
        <v>393</v>
      </c>
      <c r="AG65" s="25">
        <v>7.6712328767123292E-2</v>
      </c>
      <c r="AH65" s="24">
        <v>360</v>
      </c>
      <c r="AI65" s="24">
        <v>440</v>
      </c>
      <c r="AJ65" s="25">
        <v>0.12285714285714286</v>
      </c>
      <c r="AK65" s="25">
        <v>2.457142857142857E-2</v>
      </c>
      <c r="AL65" s="26">
        <v>109</v>
      </c>
      <c r="AM65" s="24">
        <v>470</v>
      </c>
      <c r="AN65" s="25">
        <v>6.8181818181818177E-2</v>
      </c>
      <c r="AO65" s="24">
        <v>425</v>
      </c>
      <c r="AP65" s="24">
        <v>550</v>
      </c>
      <c r="AQ65" s="25">
        <v>0.20512820512820512</v>
      </c>
      <c r="AR65" s="25">
        <v>4.1025641025641026E-2</v>
      </c>
      <c r="AS65" s="50" t="s">
        <v>339</v>
      </c>
    </row>
    <row r="66" spans="1:45" ht="11" x14ac:dyDescent="0.15">
      <c r="B66" s="6" t="s">
        <v>206</v>
      </c>
      <c r="C66" s="26" t="s">
        <v>41</v>
      </c>
      <c r="D66" s="24" t="s">
        <v>41</v>
      </c>
      <c r="E66" s="25" t="s">
        <v>41</v>
      </c>
      <c r="F66" s="24" t="s">
        <v>41</v>
      </c>
      <c r="G66" s="24" t="s">
        <v>41</v>
      </c>
      <c r="H66" s="25" t="s">
        <v>41</v>
      </c>
      <c r="I66" s="25" t="s">
        <v>41</v>
      </c>
      <c r="J66" s="26">
        <v>129</v>
      </c>
      <c r="K66" s="24">
        <v>390</v>
      </c>
      <c r="L66" s="25">
        <v>6.8493150684931503E-2</v>
      </c>
      <c r="M66" s="24">
        <v>360</v>
      </c>
      <c r="N66" s="24">
        <v>420</v>
      </c>
      <c r="O66" s="25">
        <v>0.14705882352941177</v>
      </c>
      <c r="P66" s="25">
        <v>2.9411764705882353E-2</v>
      </c>
      <c r="Q66" s="26">
        <v>231</v>
      </c>
      <c r="R66" s="24">
        <v>395</v>
      </c>
      <c r="S66" s="25">
        <v>5.3333333333333337E-2</v>
      </c>
      <c r="T66" s="24">
        <v>375</v>
      </c>
      <c r="U66" s="24">
        <v>430</v>
      </c>
      <c r="V66" s="25">
        <v>9.7222222222222224E-2</v>
      </c>
      <c r="W66" s="25">
        <v>1.9444444444444445E-2</v>
      </c>
      <c r="X66" s="26">
        <v>63</v>
      </c>
      <c r="Y66" s="24">
        <v>390</v>
      </c>
      <c r="Z66" s="25">
        <v>5.4054054054054057E-2</v>
      </c>
      <c r="AA66" s="24">
        <v>360</v>
      </c>
      <c r="AB66" s="24">
        <v>400</v>
      </c>
      <c r="AC66" s="25">
        <v>0.18181818181818182</v>
      </c>
      <c r="AD66" s="25">
        <v>3.6363636363636362E-2</v>
      </c>
      <c r="AE66" s="26">
        <v>1235</v>
      </c>
      <c r="AF66" s="24">
        <v>420</v>
      </c>
      <c r="AG66" s="25">
        <v>0.05</v>
      </c>
      <c r="AH66" s="24">
        <v>390</v>
      </c>
      <c r="AI66" s="24">
        <v>440</v>
      </c>
      <c r="AJ66" s="25">
        <v>0.10526315789473684</v>
      </c>
      <c r="AK66" s="25">
        <v>2.1052631578947368E-2</v>
      </c>
      <c r="AL66" s="26">
        <v>1469</v>
      </c>
      <c r="AM66" s="24">
        <v>460</v>
      </c>
      <c r="AN66" s="25">
        <v>4.5454545454545456E-2</v>
      </c>
      <c r="AO66" s="24">
        <v>430</v>
      </c>
      <c r="AP66" s="24">
        <v>500</v>
      </c>
      <c r="AQ66" s="25">
        <v>4.5454545454545456E-2</v>
      </c>
      <c r="AR66" s="25">
        <v>9.0909090909090905E-3</v>
      </c>
      <c r="AS66" s="50" t="s">
        <v>339</v>
      </c>
    </row>
    <row r="67" spans="1:45" ht="11" x14ac:dyDescent="0.15">
      <c r="B67" s="6" t="s">
        <v>207</v>
      </c>
      <c r="C67" s="26">
        <v>98</v>
      </c>
      <c r="D67" s="24">
        <v>298</v>
      </c>
      <c r="E67" s="25">
        <v>2.7586206896551724E-2</v>
      </c>
      <c r="F67" s="24">
        <v>231</v>
      </c>
      <c r="G67" s="24">
        <v>325</v>
      </c>
      <c r="H67" s="25">
        <v>6.4285714285714279E-2</v>
      </c>
      <c r="I67" s="25">
        <v>1.2857142857142855E-2</v>
      </c>
      <c r="J67" s="26">
        <v>519</v>
      </c>
      <c r="K67" s="24">
        <v>330</v>
      </c>
      <c r="L67" s="25">
        <v>6.4516129032258063E-2</v>
      </c>
      <c r="M67" s="24">
        <v>300</v>
      </c>
      <c r="N67" s="24">
        <v>350</v>
      </c>
      <c r="O67" s="25">
        <v>0.1</v>
      </c>
      <c r="P67" s="25">
        <v>0.02</v>
      </c>
      <c r="Q67" s="26">
        <v>430</v>
      </c>
      <c r="R67" s="24">
        <v>380</v>
      </c>
      <c r="S67" s="25">
        <v>8.5714285714285715E-2</v>
      </c>
      <c r="T67" s="24">
        <v>350</v>
      </c>
      <c r="U67" s="24">
        <v>400</v>
      </c>
      <c r="V67" s="25">
        <v>0.13432835820895522</v>
      </c>
      <c r="W67" s="25">
        <v>2.6865671641791045E-2</v>
      </c>
      <c r="X67" s="26">
        <v>157</v>
      </c>
      <c r="Y67" s="24">
        <v>350</v>
      </c>
      <c r="Z67" s="25">
        <v>7.6923076923076927E-2</v>
      </c>
      <c r="AA67" s="24">
        <v>320</v>
      </c>
      <c r="AB67" s="24">
        <v>370</v>
      </c>
      <c r="AC67" s="25">
        <v>0.12903225806451613</v>
      </c>
      <c r="AD67" s="25">
        <v>2.5806451612903226E-2</v>
      </c>
      <c r="AE67" s="26">
        <v>2932</v>
      </c>
      <c r="AF67" s="24">
        <v>385</v>
      </c>
      <c r="AG67" s="25">
        <v>0.1</v>
      </c>
      <c r="AH67" s="24">
        <v>360</v>
      </c>
      <c r="AI67" s="24">
        <v>410</v>
      </c>
      <c r="AJ67" s="25">
        <v>0.1</v>
      </c>
      <c r="AK67" s="25">
        <v>0.02</v>
      </c>
      <c r="AL67" s="26">
        <v>4032</v>
      </c>
      <c r="AM67" s="24">
        <v>441</v>
      </c>
      <c r="AN67" s="25">
        <v>0.10249999999999999</v>
      </c>
      <c r="AO67" s="24">
        <v>410</v>
      </c>
      <c r="AP67" s="24">
        <v>470</v>
      </c>
      <c r="AQ67" s="25">
        <v>0.13076923076923078</v>
      </c>
      <c r="AR67" s="25">
        <v>2.6153846153846156E-2</v>
      </c>
      <c r="AS67" s="50" t="s">
        <v>339</v>
      </c>
    </row>
    <row r="68" spans="1:45" ht="11" x14ac:dyDescent="0.15">
      <c r="B68" s="6" t="s">
        <v>208</v>
      </c>
      <c r="C68" s="26">
        <v>187</v>
      </c>
      <c r="D68" s="24">
        <v>280</v>
      </c>
      <c r="E68" s="25">
        <v>0.12</v>
      </c>
      <c r="F68" s="24">
        <v>247</v>
      </c>
      <c r="G68" s="24">
        <v>320</v>
      </c>
      <c r="H68" s="25">
        <v>7.6923076923076927E-2</v>
      </c>
      <c r="I68" s="25">
        <v>1.5384615384615385E-2</v>
      </c>
      <c r="J68" s="26">
        <v>382</v>
      </c>
      <c r="K68" s="24">
        <v>390</v>
      </c>
      <c r="L68" s="25">
        <v>0.11428571428571428</v>
      </c>
      <c r="M68" s="24">
        <v>350</v>
      </c>
      <c r="N68" s="24">
        <v>425</v>
      </c>
      <c r="O68" s="25">
        <v>0.11428571428571428</v>
      </c>
      <c r="P68" s="25">
        <v>2.2857142857142857E-2</v>
      </c>
      <c r="Q68" s="26">
        <v>132</v>
      </c>
      <c r="R68" s="24">
        <v>493</v>
      </c>
      <c r="S68" s="25">
        <v>7.407407407407407E-2</v>
      </c>
      <c r="T68" s="24">
        <v>430</v>
      </c>
      <c r="U68" s="24">
        <v>550</v>
      </c>
      <c r="V68" s="25">
        <v>0.14651162790697675</v>
      </c>
      <c r="W68" s="25">
        <v>2.9302325581395349E-2</v>
      </c>
      <c r="X68" s="26">
        <v>107</v>
      </c>
      <c r="Y68" s="24">
        <v>430</v>
      </c>
      <c r="Z68" s="25">
        <v>7.4999999999999997E-2</v>
      </c>
      <c r="AA68" s="24">
        <v>350</v>
      </c>
      <c r="AB68" s="24">
        <v>480</v>
      </c>
      <c r="AC68" s="25">
        <v>0.16216216216216217</v>
      </c>
      <c r="AD68" s="25">
        <v>3.2432432432432434E-2</v>
      </c>
      <c r="AE68" s="26">
        <v>318</v>
      </c>
      <c r="AF68" s="24">
        <v>480</v>
      </c>
      <c r="AG68" s="25">
        <v>6.6666666666666666E-2</v>
      </c>
      <c r="AH68" s="24">
        <v>400</v>
      </c>
      <c r="AI68" s="24">
        <v>550</v>
      </c>
      <c r="AJ68" s="25">
        <v>0.14285714285714285</v>
      </c>
      <c r="AK68" s="25">
        <v>2.8571428571428571E-2</v>
      </c>
      <c r="AL68" s="26">
        <v>69</v>
      </c>
      <c r="AM68" s="24">
        <v>595</v>
      </c>
      <c r="AN68" s="25">
        <v>3.4782608695652174E-2</v>
      </c>
      <c r="AO68" s="24">
        <v>510</v>
      </c>
      <c r="AP68" s="24">
        <v>650</v>
      </c>
      <c r="AQ68" s="25">
        <v>0.12264150943396226</v>
      </c>
      <c r="AR68" s="25">
        <v>2.4528301886792454E-2</v>
      </c>
      <c r="AS68" s="50" t="s">
        <v>339</v>
      </c>
    </row>
    <row r="69" spans="1:45" ht="11" x14ac:dyDescent="0.15">
      <c r="B69" s="6" t="s">
        <v>209</v>
      </c>
      <c r="C69" s="26">
        <v>54</v>
      </c>
      <c r="D69" s="24">
        <v>350</v>
      </c>
      <c r="E69" s="25">
        <v>2.9411764705882353E-2</v>
      </c>
      <c r="F69" s="24">
        <v>310</v>
      </c>
      <c r="G69" s="24">
        <v>400</v>
      </c>
      <c r="H69" s="25">
        <v>-2.7777777777777776E-2</v>
      </c>
      <c r="I69" s="25">
        <v>-5.5555555555555549E-3</v>
      </c>
      <c r="J69" s="26">
        <v>150</v>
      </c>
      <c r="K69" s="24">
        <v>440</v>
      </c>
      <c r="L69" s="25">
        <v>0.11392405063291139</v>
      </c>
      <c r="M69" s="24">
        <v>370</v>
      </c>
      <c r="N69" s="24">
        <v>550</v>
      </c>
      <c r="O69" s="25">
        <v>0.1</v>
      </c>
      <c r="P69" s="25">
        <v>0.02</v>
      </c>
      <c r="Q69" s="26">
        <v>22</v>
      </c>
      <c r="R69" s="24">
        <v>600</v>
      </c>
      <c r="S69" s="25">
        <v>7.1428571428571425E-2</v>
      </c>
      <c r="T69" s="24">
        <v>550</v>
      </c>
      <c r="U69" s="24">
        <v>700</v>
      </c>
      <c r="V69" s="25">
        <v>9.0909090909090912E-2</v>
      </c>
      <c r="W69" s="25">
        <v>1.8181818181818181E-2</v>
      </c>
      <c r="X69" s="26">
        <v>50</v>
      </c>
      <c r="Y69" s="24">
        <v>550</v>
      </c>
      <c r="Z69" s="25">
        <v>0.1702127659574468</v>
      </c>
      <c r="AA69" s="24">
        <v>490</v>
      </c>
      <c r="AB69" s="24">
        <v>600</v>
      </c>
      <c r="AC69" s="25">
        <v>0.13402061855670103</v>
      </c>
      <c r="AD69" s="25">
        <v>2.6804123711340205E-2</v>
      </c>
      <c r="AE69" s="26">
        <v>139</v>
      </c>
      <c r="AF69" s="24">
        <v>690</v>
      </c>
      <c r="AG69" s="25">
        <v>6.1538461538461542E-2</v>
      </c>
      <c r="AH69" s="24">
        <v>600</v>
      </c>
      <c r="AI69" s="24">
        <v>750</v>
      </c>
      <c r="AJ69" s="25">
        <v>9.5238095238095233E-2</v>
      </c>
      <c r="AK69" s="25">
        <v>1.9047619047619046E-2</v>
      </c>
      <c r="AL69" s="26">
        <v>51</v>
      </c>
      <c r="AM69" s="24">
        <v>900</v>
      </c>
      <c r="AN69" s="25">
        <v>5.8823529411764705E-2</v>
      </c>
      <c r="AO69" s="24">
        <v>730</v>
      </c>
      <c r="AP69" s="24">
        <v>970</v>
      </c>
      <c r="AQ69" s="25">
        <v>0.13924050632911392</v>
      </c>
      <c r="AR69" s="25">
        <v>2.7848101265822784E-2</v>
      </c>
      <c r="AS69" s="50" t="s">
        <v>339</v>
      </c>
    </row>
    <row r="70" spans="1:45" ht="11" x14ac:dyDescent="0.15">
      <c r="B70" s="6" t="s">
        <v>210</v>
      </c>
      <c r="C70" s="26">
        <v>154</v>
      </c>
      <c r="D70" s="24">
        <v>270</v>
      </c>
      <c r="E70" s="25">
        <v>-8.4745762711864403E-2</v>
      </c>
      <c r="F70" s="24">
        <v>202</v>
      </c>
      <c r="G70" s="24">
        <v>350</v>
      </c>
      <c r="H70" s="25">
        <v>-6.8965517241379309E-2</v>
      </c>
      <c r="I70" s="25">
        <v>-1.3793103448275862E-2</v>
      </c>
      <c r="J70" s="26">
        <v>325</v>
      </c>
      <c r="K70" s="24">
        <v>410</v>
      </c>
      <c r="L70" s="25">
        <v>5.128205128205128E-2</v>
      </c>
      <c r="M70" s="24">
        <v>350</v>
      </c>
      <c r="N70" s="24">
        <v>485</v>
      </c>
      <c r="O70" s="25">
        <v>0.10810810810810811</v>
      </c>
      <c r="P70" s="25">
        <v>2.1621621621621623E-2</v>
      </c>
      <c r="Q70" s="26">
        <v>42</v>
      </c>
      <c r="R70" s="24">
        <v>613</v>
      </c>
      <c r="S70" s="25">
        <v>0.11454545454545455</v>
      </c>
      <c r="T70" s="24">
        <v>520</v>
      </c>
      <c r="U70" s="24">
        <v>680</v>
      </c>
      <c r="V70" s="25">
        <v>7.5438596491228069E-2</v>
      </c>
      <c r="W70" s="25">
        <v>1.5087719298245613E-2</v>
      </c>
      <c r="X70" s="26">
        <v>223</v>
      </c>
      <c r="Y70" s="24">
        <v>520</v>
      </c>
      <c r="Z70" s="25">
        <v>0.04</v>
      </c>
      <c r="AA70" s="24">
        <v>460</v>
      </c>
      <c r="AB70" s="24">
        <v>580</v>
      </c>
      <c r="AC70" s="25">
        <v>9.4736842105263161E-2</v>
      </c>
      <c r="AD70" s="25">
        <v>1.8947368421052633E-2</v>
      </c>
      <c r="AE70" s="26">
        <v>359</v>
      </c>
      <c r="AF70" s="24">
        <v>600</v>
      </c>
      <c r="AG70" s="25">
        <v>4.3478260869565216E-2</v>
      </c>
      <c r="AH70" s="24">
        <v>520</v>
      </c>
      <c r="AI70" s="24">
        <v>690</v>
      </c>
      <c r="AJ70" s="25">
        <v>0.1111111111111111</v>
      </c>
      <c r="AK70" s="25">
        <v>2.222222222222222E-2</v>
      </c>
      <c r="AL70" s="26">
        <v>73</v>
      </c>
      <c r="AM70" s="24">
        <v>775</v>
      </c>
      <c r="AN70" s="25">
        <v>0.13970588235294118</v>
      </c>
      <c r="AO70" s="24">
        <v>650</v>
      </c>
      <c r="AP70" s="24">
        <v>850</v>
      </c>
      <c r="AQ70" s="25">
        <v>0.19230769230769232</v>
      </c>
      <c r="AR70" s="25">
        <v>3.8461538461538464E-2</v>
      </c>
      <c r="AS70" s="50" t="s">
        <v>339</v>
      </c>
    </row>
    <row r="71" spans="1:45" s="23" customFormat="1" ht="11" x14ac:dyDescent="0.15">
      <c r="B71" s="23" t="s">
        <v>37</v>
      </c>
      <c r="C71" s="207">
        <v>1864</v>
      </c>
      <c r="D71" s="208">
        <v>315</v>
      </c>
      <c r="E71" s="206">
        <v>8.6206896551724144E-2</v>
      </c>
      <c r="F71" s="208">
        <v>253</v>
      </c>
      <c r="G71" s="208">
        <v>375</v>
      </c>
      <c r="H71" s="206">
        <v>0.125</v>
      </c>
      <c r="I71" s="206">
        <v>2.5000000000000001E-2</v>
      </c>
      <c r="J71" s="207">
        <v>4337</v>
      </c>
      <c r="K71" s="208">
        <v>380</v>
      </c>
      <c r="L71" s="206">
        <v>8.5714285714285715E-2</v>
      </c>
      <c r="M71" s="208">
        <v>330</v>
      </c>
      <c r="N71" s="208">
        <v>450</v>
      </c>
      <c r="O71" s="206">
        <v>0.11764705882352941</v>
      </c>
      <c r="P71" s="206">
        <v>2.3529411764705882E-2</v>
      </c>
      <c r="Q71" s="207">
        <v>1924</v>
      </c>
      <c r="R71" s="208">
        <v>400</v>
      </c>
      <c r="S71" s="206">
        <v>5.2631578947368418E-2</v>
      </c>
      <c r="T71" s="208">
        <v>365</v>
      </c>
      <c r="U71" s="208">
        <v>480</v>
      </c>
      <c r="V71" s="206">
        <v>0.1111111111111111</v>
      </c>
      <c r="W71" s="206">
        <v>2.222222222222222E-2</v>
      </c>
      <c r="X71" s="207">
        <v>1197</v>
      </c>
      <c r="Y71" s="208">
        <v>420</v>
      </c>
      <c r="Z71" s="206">
        <v>0.10526315789473684</v>
      </c>
      <c r="AA71" s="208">
        <v>355</v>
      </c>
      <c r="AB71" s="208">
        <v>495</v>
      </c>
      <c r="AC71" s="206">
        <v>0.10526315789473684</v>
      </c>
      <c r="AD71" s="206">
        <v>2.1052631578947368E-2</v>
      </c>
      <c r="AE71" s="207">
        <v>9510</v>
      </c>
      <c r="AF71" s="208">
        <v>400</v>
      </c>
      <c r="AG71" s="206">
        <v>8.1081081081081086E-2</v>
      </c>
      <c r="AH71" s="208">
        <v>370</v>
      </c>
      <c r="AI71" s="208">
        <v>450</v>
      </c>
      <c r="AJ71" s="206">
        <v>0.1111111111111111</v>
      </c>
      <c r="AK71" s="206">
        <v>2.222222222222222E-2</v>
      </c>
      <c r="AL71" s="207">
        <v>9317</v>
      </c>
      <c r="AM71" s="208">
        <v>450</v>
      </c>
      <c r="AN71" s="206">
        <v>9.7560975609756101E-2</v>
      </c>
      <c r="AO71" s="208">
        <v>420</v>
      </c>
      <c r="AP71" s="208">
        <v>490</v>
      </c>
      <c r="AQ71" s="206">
        <v>0.125</v>
      </c>
      <c r="AR71" s="206">
        <v>2.5000000000000001E-2</v>
      </c>
      <c r="AS71" s="10"/>
    </row>
    <row r="72" spans="1:45" ht="11" x14ac:dyDescent="0.15">
      <c r="A72" s="6" t="s">
        <v>20</v>
      </c>
      <c r="B72" s="6" t="s">
        <v>211</v>
      </c>
      <c r="C72" s="26">
        <v>44</v>
      </c>
      <c r="D72" s="24">
        <v>270</v>
      </c>
      <c r="E72" s="25">
        <v>-3.5714285714285712E-2</v>
      </c>
      <c r="F72" s="24">
        <v>243</v>
      </c>
      <c r="G72" s="24">
        <v>315</v>
      </c>
      <c r="H72" s="25">
        <v>0.08</v>
      </c>
      <c r="I72" s="25">
        <v>1.6E-2</v>
      </c>
      <c r="J72" s="26">
        <v>216</v>
      </c>
      <c r="K72" s="24">
        <v>369</v>
      </c>
      <c r="L72" s="25">
        <v>8.5294117647058826E-2</v>
      </c>
      <c r="M72" s="24">
        <v>345</v>
      </c>
      <c r="N72" s="24">
        <v>380</v>
      </c>
      <c r="O72" s="25">
        <v>8.5294117647058826E-2</v>
      </c>
      <c r="P72" s="25">
        <v>1.7058823529411765E-2</v>
      </c>
      <c r="Q72" s="26">
        <v>145</v>
      </c>
      <c r="R72" s="24">
        <v>391</v>
      </c>
      <c r="S72" s="25">
        <v>5.1075268817204304E-2</v>
      </c>
      <c r="T72" s="24">
        <v>370</v>
      </c>
      <c r="U72" s="24">
        <v>420</v>
      </c>
      <c r="V72" s="25">
        <v>8.611111111111111E-2</v>
      </c>
      <c r="W72" s="25">
        <v>1.7222222222222222E-2</v>
      </c>
      <c r="X72" s="26">
        <v>49</v>
      </c>
      <c r="Y72" s="24">
        <v>380</v>
      </c>
      <c r="Z72" s="25">
        <v>0.13432835820895522</v>
      </c>
      <c r="AA72" s="24">
        <v>350</v>
      </c>
      <c r="AB72" s="24">
        <v>400</v>
      </c>
      <c r="AC72" s="25">
        <v>0.1377245508982036</v>
      </c>
      <c r="AD72" s="25">
        <v>2.7544910179640718E-2</v>
      </c>
      <c r="AE72" s="26">
        <v>589</v>
      </c>
      <c r="AF72" s="24">
        <v>400</v>
      </c>
      <c r="AG72" s="25">
        <v>8.1081081081081086E-2</v>
      </c>
      <c r="AH72" s="24">
        <v>370</v>
      </c>
      <c r="AI72" s="24">
        <v>435</v>
      </c>
      <c r="AJ72" s="25">
        <v>0.1111111111111111</v>
      </c>
      <c r="AK72" s="25">
        <v>2.222222222222222E-2</v>
      </c>
      <c r="AL72" s="26">
        <v>313</v>
      </c>
      <c r="AM72" s="24">
        <v>500</v>
      </c>
      <c r="AN72" s="25">
        <v>8.6956521739130432E-2</v>
      </c>
      <c r="AO72" s="24">
        <v>470</v>
      </c>
      <c r="AP72" s="24">
        <v>550</v>
      </c>
      <c r="AQ72" s="25">
        <v>0.17647058823529413</v>
      </c>
      <c r="AR72" s="25">
        <v>3.5294117647058823E-2</v>
      </c>
      <c r="AS72" s="50" t="s">
        <v>339</v>
      </c>
    </row>
    <row r="73" spans="1:45" ht="11" x14ac:dyDescent="0.15">
      <c r="B73" s="6" t="s">
        <v>212</v>
      </c>
      <c r="C73" s="26">
        <v>519</v>
      </c>
      <c r="D73" s="24">
        <v>375</v>
      </c>
      <c r="E73" s="25">
        <v>0.13636363636363635</v>
      </c>
      <c r="F73" s="24">
        <v>330</v>
      </c>
      <c r="G73" s="24">
        <v>420</v>
      </c>
      <c r="H73" s="25">
        <v>7.1428571428571425E-2</v>
      </c>
      <c r="I73" s="25">
        <v>1.4285714285714285E-2</v>
      </c>
      <c r="J73" s="26">
        <v>662</v>
      </c>
      <c r="K73" s="24">
        <v>480</v>
      </c>
      <c r="L73" s="25">
        <v>0.14285714285714285</v>
      </c>
      <c r="M73" s="24">
        <v>425</v>
      </c>
      <c r="N73" s="24">
        <v>550</v>
      </c>
      <c r="O73" s="25">
        <v>6.6666666666666666E-2</v>
      </c>
      <c r="P73" s="25">
        <v>1.3333333333333332E-2</v>
      </c>
      <c r="Q73" s="26">
        <v>76</v>
      </c>
      <c r="R73" s="24">
        <v>680</v>
      </c>
      <c r="S73" s="25">
        <v>4.6153846153846156E-2</v>
      </c>
      <c r="T73" s="24">
        <v>618</v>
      </c>
      <c r="U73" s="24">
        <v>800</v>
      </c>
      <c r="V73" s="25">
        <v>4.6153846153846156E-2</v>
      </c>
      <c r="W73" s="25">
        <v>9.2307692307692316E-3</v>
      </c>
      <c r="X73" s="26">
        <v>244</v>
      </c>
      <c r="Y73" s="24">
        <v>580</v>
      </c>
      <c r="Z73" s="25">
        <v>5.4545454545454543E-2</v>
      </c>
      <c r="AA73" s="24">
        <v>538</v>
      </c>
      <c r="AB73" s="24">
        <v>650</v>
      </c>
      <c r="AC73" s="25">
        <v>0.11538461538461539</v>
      </c>
      <c r="AD73" s="25">
        <v>2.3076923076923078E-2</v>
      </c>
      <c r="AE73" s="26">
        <v>210</v>
      </c>
      <c r="AF73" s="24">
        <v>720</v>
      </c>
      <c r="AG73" s="25">
        <v>6.6666666666666666E-2</v>
      </c>
      <c r="AH73" s="24">
        <v>640</v>
      </c>
      <c r="AI73" s="24">
        <v>800</v>
      </c>
      <c r="AJ73" s="25">
        <v>9.0909090909090912E-2</v>
      </c>
      <c r="AK73" s="25">
        <v>1.8181818181818181E-2</v>
      </c>
      <c r="AL73" s="26">
        <v>60</v>
      </c>
      <c r="AM73" s="24">
        <v>950</v>
      </c>
      <c r="AN73" s="25">
        <v>0.1242603550295858</v>
      </c>
      <c r="AO73" s="24">
        <v>800</v>
      </c>
      <c r="AP73" s="24">
        <v>1088</v>
      </c>
      <c r="AQ73" s="25">
        <v>0.13095238095238096</v>
      </c>
      <c r="AR73" s="25">
        <v>2.6190476190476191E-2</v>
      </c>
      <c r="AS73" s="50" t="s">
        <v>339</v>
      </c>
    </row>
    <row r="74" spans="1:45" ht="11" x14ac:dyDescent="0.15">
      <c r="B74" s="6" t="s">
        <v>213</v>
      </c>
      <c r="C74" s="26">
        <v>177</v>
      </c>
      <c r="D74" s="24">
        <v>350</v>
      </c>
      <c r="E74" s="25">
        <v>0.12903225806451613</v>
      </c>
      <c r="F74" s="24">
        <v>300</v>
      </c>
      <c r="G74" s="24">
        <v>380</v>
      </c>
      <c r="H74" s="25">
        <v>9.375E-2</v>
      </c>
      <c r="I74" s="25">
        <v>1.8749999999999999E-2</v>
      </c>
      <c r="J74" s="26">
        <v>421</v>
      </c>
      <c r="K74" s="24">
        <v>435</v>
      </c>
      <c r="L74" s="25">
        <v>0.10126582278481013</v>
      </c>
      <c r="M74" s="24">
        <v>395</v>
      </c>
      <c r="N74" s="24">
        <v>480</v>
      </c>
      <c r="O74" s="25">
        <v>8.7499999999999994E-2</v>
      </c>
      <c r="P74" s="25">
        <v>1.7499999999999998E-2</v>
      </c>
      <c r="Q74" s="26">
        <v>75</v>
      </c>
      <c r="R74" s="24">
        <v>580</v>
      </c>
      <c r="S74" s="25">
        <v>5.4545454545454543E-2</v>
      </c>
      <c r="T74" s="24">
        <v>525</v>
      </c>
      <c r="U74" s="24">
        <v>650</v>
      </c>
      <c r="V74" s="25">
        <v>0.18367346938775511</v>
      </c>
      <c r="W74" s="25">
        <v>3.6734693877551024E-2</v>
      </c>
      <c r="X74" s="26">
        <v>135</v>
      </c>
      <c r="Y74" s="24">
        <v>500</v>
      </c>
      <c r="Z74" s="25">
        <v>6.3829787234042548E-2</v>
      </c>
      <c r="AA74" s="24">
        <v>450</v>
      </c>
      <c r="AB74" s="24">
        <v>550</v>
      </c>
      <c r="AC74" s="25">
        <v>0.1111111111111111</v>
      </c>
      <c r="AD74" s="25">
        <v>2.222222222222222E-2</v>
      </c>
      <c r="AE74" s="26">
        <v>293</v>
      </c>
      <c r="AF74" s="24">
        <v>585</v>
      </c>
      <c r="AG74" s="25">
        <v>6.363636363636363E-2</v>
      </c>
      <c r="AH74" s="24">
        <v>500</v>
      </c>
      <c r="AI74" s="24">
        <v>650</v>
      </c>
      <c r="AJ74" s="25">
        <v>0.11428571428571428</v>
      </c>
      <c r="AK74" s="25">
        <v>2.2857142857142857E-2</v>
      </c>
      <c r="AL74" s="26">
        <v>98</v>
      </c>
      <c r="AM74" s="24">
        <v>715</v>
      </c>
      <c r="AN74" s="25">
        <v>5.9259259259259262E-2</v>
      </c>
      <c r="AO74" s="24">
        <v>620</v>
      </c>
      <c r="AP74" s="24">
        <v>820</v>
      </c>
      <c r="AQ74" s="25">
        <v>0.14951768488745981</v>
      </c>
      <c r="AR74" s="25">
        <v>2.9903536977491964E-2</v>
      </c>
      <c r="AS74" s="50" t="s">
        <v>339</v>
      </c>
    </row>
    <row r="75" spans="1:45" ht="11" x14ac:dyDescent="0.15">
      <c r="B75" s="6" t="s">
        <v>214</v>
      </c>
      <c r="C75" s="26" t="s">
        <v>41</v>
      </c>
      <c r="D75" s="24" t="s">
        <v>41</v>
      </c>
      <c r="E75" s="25" t="s">
        <v>41</v>
      </c>
      <c r="F75" s="24" t="s">
        <v>41</v>
      </c>
      <c r="G75" s="24" t="s">
        <v>41</v>
      </c>
      <c r="H75" s="25" t="s">
        <v>41</v>
      </c>
      <c r="I75" s="25" t="s">
        <v>41</v>
      </c>
      <c r="J75" s="26">
        <v>118</v>
      </c>
      <c r="K75" s="24">
        <v>360</v>
      </c>
      <c r="L75" s="25">
        <v>6.1946902654867256E-2</v>
      </c>
      <c r="M75" s="24">
        <v>350</v>
      </c>
      <c r="N75" s="24">
        <v>370</v>
      </c>
      <c r="O75" s="25">
        <v>0.1076923076923077</v>
      </c>
      <c r="P75" s="25">
        <v>2.1538461538461541E-2</v>
      </c>
      <c r="Q75" s="26">
        <v>95</v>
      </c>
      <c r="R75" s="24">
        <v>400</v>
      </c>
      <c r="S75" s="25">
        <v>8.1081081081081086E-2</v>
      </c>
      <c r="T75" s="24">
        <v>370</v>
      </c>
      <c r="U75" s="24">
        <v>420</v>
      </c>
      <c r="V75" s="25">
        <v>0.14285714285714285</v>
      </c>
      <c r="W75" s="25">
        <v>2.8571428571428571E-2</v>
      </c>
      <c r="X75" s="26">
        <v>70</v>
      </c>
      <c r="Y75" s="24">
        <v>380</v>
      </c>
      <c r="Z75" s="25">
        <v>8.5714285714285715E-2</v>
      </c>
      <c r="AA75" s="24">
        <v>360</v>
      </c>
      <c r="AB75" s="24">
        <v>390</v>
      </c>
      <c r="AC75" s="25">
        <v>0.15151515151515152</v>
      </c>
      <c r="AD75" s="25">
        <v>3.0303030303030304E-2</v>
      </c>
      <c r="AE75" s="26">
        <v>920</v>
      </c>
      <c r="AF75" s="24">
        <v>420</v>
      </c>
      <c r="AG75" s="25">
        <v>7.6923076923076927E-2</v>
      </c>
      <c r="AH75" s="24">
        <v>400</v>
      </c>
      <c r="AI75" s="24">
        <v>440</v>
      </c>
      <c r="AJ75" s="25">
        <v>0.13513513513513514</v>
      </c>
      <c r="AK75" s="25">
        <v>2.7027027027027029E-2</v>
      </c>
      <c r="AL75" s="26">
        <v>1091</v>
      </c>
      <c r="AM75" s="24">
        <v>470</v>
      </c>
      <c r="AN75" s="25">
        <v>6.8181818181818177E-2</v>
      </c>
      <c r="AO75" s="24">
        <v>440</v>
      </c>
      <c r="AP75" s="24">
        <v>500</v>
      </c>
      <c r="AQ75" s="25">
        <v>0.11904761904761904</v>
      </c>
      <c r="AR75" s="25">
        <v>2.3809523809523808E-2</v>
      </c>
      <c r="AS75" s="50" t="s">
        <v>339</v>
      </c>
    </row>
    <row r="76" spans="1:45" ht="11" x14ac:dyDescent="0.15">
      <c r="B76" s="6" t="s">
        <v>215</v>
      </c>
      <c r="C76" s="26">
        <v>409</v>
      </c>
      <c r="D76" s="24">
        <v>400</v>
      </c>
      <c r="E76" s="25">
        <v>0.14285714285714285</v>
      </c>
      <c r="F76" s="24">
        <v>350</v>
      </c>
      <c r="G76" s="24">
        <v>425</v>
      </c>
      <c r="H76" s="25">
        <v>8.1081081081081086E-2</v>
      </c>
      <c r="I76" s="25">
        <v>1.6216216216216217E-2</v>
      </c>
      <c r="J76" s="26">
        <v>521</v>
      </c>
      <c r="K76" s="24">
        <v>500</v>
      </c>
      <c r="L76" s="25">
        <v>0.13636363636363635</v>
      </c>
      <c r="M76" s="24">
        <v>450</v>
      </c>
      <c r="N76" s="24">
        <v>550</v>
      </c>
      <c r="O76" s="25">
        <v>8.6956521739130432E-2</v>
      </c>
      <c r="P76" s="25">
        <v>1.7391304347826087E-2</v>
      </c>
      <c r="Q76" s="26">
        <v>49</v>
      </c>
      <c r="R76" s="24">
        <v>750</v>
      </c>
      <c r="S76" s="25">
        <v>0.15384615384615385</v>
      </c>
      <c r="T76" s="24">
        <v>670</v>
      </c>
      <c r="U76" s="24">
        <v>830</v>
      </c>
      <c r="V76" s="25">
        <v>9.0116279069767435E-2</v>
      </c>
      <c r="W76" s="25">
        <v>1.8023255813953486E-2</v>
      </c>
      <c r="X76" s="26">
        <v>67</v>
      </c>
      <c r="Y76" s="24">
        <v>590</v>
      </c>
      <c r="Z76" s="25">
        <v>0.11320754716981132</v>
      </c>
      <c r="AA76" s="24">
        <v>550</v>
      </c>
      <c r="AB76" s="24">
        <v>650</v>
      </c>
      <c r="AC76" s="25">
        <v>0.11320754716981132</v>
      </c>
      <c r="AD76" s="25">
        <v>2.2641509433962266E-2</v>
      </c>
      <c r="AE76" s="26">
        <v>78</v>
      </c>
      <c r="AF76" s="24">
        <v>723</v>
      </c>
      <c r="AG76" s="25">
        <v>0.1123076923076923</v>
      </c>
      <c r="AH76" s="24">
        <v>650</v>
      </c>
      <c r="AI76" s="24">
        <v>800</v>
      </c>
      <c r="AJ76" s="25">
        <v>7.9104477611940296E-2</v>
      </c>
      <c r="AK76" s="25">
        <v>1.5820895522388058E-2</v>
      </c>
      <c r="AL76" s="26">
        <v>13</v>
      </c>
      <c r="AM76" s="24">
        <v>950</v>
      </c>
      <c r="AN76" s="25">
        <v>0.11764705882352941</v>
      </c>
      <c r="AO76" s="24">
        <v>825</v>
      </c>
      <c r="AP76" s="24">
        <v>1025</v>
      </c>
      <c r="AQ76" s="25">
        <v>0.21794871794871795</v>
      </c>
      <c r="AR76" s="25">
        <v>4.3589743589743588E-2</v>
      </c>
      <c r="AS76" s="50" t="s">
        <v>339</v>
      </c>
    </row>
    <row r="77" spans="1:45" ht="11" x14ac:dyDescent="0.15">
      <c r="B77" s="6" t="s">
        <v>216</v>
      </c>
      <c r="C77" s="26">
        <v>384</v>
      </c>
      <c r="D77" s="24">
        <v>340</v>
      </c>
      <c r="E77" s="25">
        <v>0.13333333333333333</v>
      </c>
      <c r="F77" s="24">
        <v>300</v>
      </c>
      <c r="G77" s="24">
        <v>370</v>
      </c>
      <c r="H77" s="25">
        <v>6.25E-2</v>
      </c>
      <c r="I77" s="25">
        <v>1.2500000000000001E-2</v>
      </c>
      <c r="J77" s="26">
        <v>813</v>
      </c>
      <c r="K77" s="24">
        <v>415</v>
      </c>
      <c r="L77" s="25">
        <v>0.13698630136986301</v>
      </c>
      <c r="M77" s="24">
        <v>375</v>
      </c>
      <c r="N77" s="24">
        <v>460</v>
      </c>
      <c r="O77" s="25">
        <v>9.2105263157894732E-2</v>
      </c>
      <c r="P77" s="25">
        <v>1.8421052631578946E-2</v>
      </c>
      <c r="Q77" s="26">
        <v>193</v>
      </c>
      <c r="R77" s="24">
        <v>530</v>
      </c>
      <c r="S77" s="25">
        <v>7.0707070707070704E-2</v>
      </c>
      <c r="T77" s="24">
        <v>470</v>
      </c>
      <c r="U77" s="24">
        <v>610</v>
      </c>
      <c r="V77" s="25">
        <v>0.1276595744680851</v>
      </c>
      <c r="W77" s="25">
        <v>2.553191489361702E-2</v>
      </c>
      <c r="X77" s="26">
        <v>75</v>
      </c>
      <c r="Y77" s="24">
        <v>450</v>
      </c>
      <c r="Z77" s="25">
        <v>9.7560975609756101E-2</v>
      </c>
      <c r="AA77" s="24">
        <v>410</v>
      </c>
      <c r="AB77" s="24">
        <v>500</v>
      </c>
      <c r="AC77" s="25">
        <v>0.1111111111111111</v>
      </c>
      <c r="AD77" s="25">
        <v>2.222222222222222E-2</v>
      </c>
      <c r="AE77" s="26">
        <v>335</v>
      </c>
      <c r="AF77" s="24">
        <v>520</v>
      </c>
      <c r="AG77" s="25">
        <v>0.04</v>
      </c>
      <c r="AH77" s="24">
        <v>450</v>
      </c>
      <c r="AI77" s="24">
        <v>620</v>
      </c>
      <c r="AJ77" s="25">
        <v>0.13043478260869565</v>
      </c>
      <c r="AK77" s="25">
        <v>2.6086956521739129E-2</v>
      </c>
      <c r="AL77" s="26">
        <v>146</v>
      </c>
      <c r="AM77" s="24">
        <v>743</v>
      </c>
      <c r="AN77" s="25">
        <v>0.13435114503816795</v>
      </c>
      <c r="AO77" s="24">
        <v>550</v>
      </c>
      <c r="AP77" s="24">
        <v>875</v>
      </c>
      <c r="AQ77" s="25">
        <v>0.1888</v>
      </c>
      <c r="AR77" s="25">
        <v>3.7760000000000002E-2</v>
      </c>
      <c r="AS77" s="50" t="s">
        <v>339</v>
      </c>
    </row>
    <row r="78" spans="1:45" ht="11" x14ac:dyDescent="0.15">
      <c r="B78" s="6" t="s">
        <v>217</v>
      </c>
      <c r="C78" s="26">
        <v>12</v>
      </c>
      <c r="D78" s="24">
        <v>310</v>
      </c>
      <c r="E78" s="25">
        <v>7.6388888888888895E-2</v>
      </c>
      <c r="F78" s="24">
        <v>280</v>
      </c>
      <c r="G78" s="24">
        <v>328</v>
      </c>
      <c r="H78" s="25">
        <v>0.24</v>
      </c>
      <c r="I78" s="25">
        <v>4.8000000000000001E-2</v>
      </c>
      <c r="J78" s="26">
        <v>119</v>
      </c>
      <c r="K78" s="24">
        <v>380</v>
      </c>
      <c r="L78" s="25">
        <v>0.11764705882352941</v>
      </c>
      <c r="M78" s="24">
        <v>340</v>
      </c>
      <c r="N78" s="24">
        <v>425</v>
      </c>
      <c r="O78" s="25">
        <v>0.15151515151515152</v>
      </c>
      <c r="P78" s="25">
        <v>3.0303030303030304E-2</v>
      </c>
      <c r="Q78" s="26">
        <v>86</v>
      </c>
      <c r="R78" s="24">
        <v>450</v>
      </c>
      <c r="S78" s="25">
        <v>7.1428571428571425E-2</v>
      </c>
      <c r="T78" s="24">
        <v>400</v>
      </c>
      <c r="U78" s="24">
        <v>490</v>
      </c>
      <c r="V78" s="25">
        <v>0.18421052631578946</v>
      </c>
      <c r="W78" s="25">
        <v>3.6842105263157891E-2</v>
      </c>
      <c r="X78" s="26" t="s">
        <v>41</v>
      </c>
      <c r="Y78" s="24" t="s">
        <v>41</v>
      </c>
      <c r="Z78" s="25" t="s">
        <v>41</v>
      </c>
      <c r="AA78" s="24" t="s">
        <v>41</v>
      </c>
      <c r="AB78" s="24" t="s">
        <v>41</v>
      </c>
      <c r="AC78" s="25" t="s">
        <v>41</v>
      </c>
      <c r="AD78" s="25" t="s">
        <v>41</v>
      </c>
      <c r="AE78" s="26">
        <v>204</v>
      </c>
      <c r="AF78" s="24">
        <v>430</v>
      </c>
      <c r="AG78" s="25">
        <v>4.878048780487805E-2</v>
      </c>
      <c r="AH78" s="24">
        <v>395</v>
      </c>
      <c r="AI78" s="24">
        <v>450</v>
      </c>
      <c r="AJ78" s="25">
        <v>0.13157894736842105</v>
      </c>
      <c r="AK78" s="25">
        <v>2.6315789473684209E-2</v>
      </c>
      <c r="AL78" s="26">
        <v>67</v>
      </c>
      <c r="AM78" s="24">
        <v>480</v>
      </c>
      <c r="AN78" s="25">
        <v>2.1276595744680851E-2</v>
      </c>
      <c r="AO78" s="24">
        <v>450</v>
      </c>
      <c r="AP78" s="24">
        <v>540</v>
      </c>
      <c r="AQ78" s="25">
        <v>0.14285714285714285</v>
      </c>
      <c r="AR78" s="25">
        <v>2.8571428571428571E-2</v>
      </c>
      <c r="AS78" s="50" t="s">
        <v>339</v>
      </c>
    </row>
    <row r="79" spans="1:45" ht="11" x14ac:dyDescent="0.15">
      <c r="B79" s="6" t="s">
        <v>218</v>
      </c>
      <c r="C79" s="26" t="s">
        <v>41</v>
      </c>
      <c r="D79" s="24" t="s">
        <v>41</v>
      </c>
      <c r="E79" s="25" t="s">
        <v>41</v>
      </c>
      <c r="F79" s="24" t="s">
        <v>41</v>
      </c>
      <c r="G79" s="24" t="s">
        <v>41</v>
      </c>
      <c r="H79" s="25" t="s">
        <v>41</v>
      </c>
      <c r="I79" s="25" t="s">
        <v>41</v>
      </c>
      <c r="J79" s="26" t="s">
        <v>41</v>
      </c>
      <c r="K79" s="24" t="s">
        <v>41</v>
      </c>
      <c r="L79" s="25" t="s">
        <v>41</v>
      </c>
      <c r="M79" s="24" t="s">
        <v>41</v>
      </c>
      <c r="N79" s="24" t="s">
        <v>41</v>
      </c>
      <c r="O79" s="25" t="s">
        <v>41</v>
      </c>
      <c r="P79" s="25" t="s">
        <v>41</v>
      </c>
      <c r="Q79" s="26" t="s">
        <v>41</v>
      </c>
      <c r="R79" s="24" t="s">
        <v>41</v>
      </c>
      <c r="S79" s="25" t="s">
        <v>41</v>
      </c>
      <c r="T79" s="24" t="s">
        <v>41</v>
      </c>
      <c r="U79" s="24" t="s">
        <v>41</v>
      </c>
      <c r="V79" s="25" t="s">
        <v>41</v>
      </c>
      <c r="W79" s="25" t="s">
        <v>41</v>
      </c>
      <c r="X79" s="26" t="s">
        <v>41</v>
      </c>
      <c r="Y79" s="24" t="s">
        <v>41</v>
      </c>
      <c r="Z79" s="25" t="s">
        <v>41</v>
      </c>
      <c r="AA79" s="24" t="s">
        <v>41</v>
      </c>
      <c r="AB79" s="24" t="s">
        <v>41</v>
      </c>
      <c r="AC79" s="25" t="s">
        <v>41</v>
      </c>
      <c r="AD79" s="25" t="s">
        <v>41</v>
      </c>
      <c r="AE79" s="26">
        <v>17</v>
      </c>
      <c r="AF79" s="24">
        <v>440</v>
      </c>
      <c r="AG79" s="25">
        <v>-2.2222222222222223E-2</v>
      </c>
      <c r="AH79" s="24">
        <v>400</v>
      </c>
      <c r="AI79" s="24">
        <v>500</v>
      </c>
      <c r="AJ79" s="25">
        <v>0</v>
      </c>
      <c r="AK79" s="25">
        <v>0</v>
      </c>
      <c r="AL79" s="26">
        <v>12</v>
      </c>
      <c r="AM79" s="24">
        <v>575</v>
      </c>
      <c r="AN79" s="25">
        <v>3.6036036036036036E-2</v>
      </c>
      <c r="AO79" s="24">
        <v>550</v>
      </c>
      <c r="AP79" s="24">
        <v>663</v>
      </c>
      <c r="AQ79" s="25">
        <v>0.25</v>
      </c>
      <c r="AR79" s="25">
        <v>0.05</v>
      </c>
      <c r="AS79" s="50" t="s">
        <v>339</v>
      </c>
    </row>
    <row r="80" spans="1:45" ht="11" x14ac:dyDescent="0.15">
      <c r="B80" s="6" t="s">
        <v>219</v>
      </c>
      <c r="C80" s="26">
        <v>422</v>
      </c>
      <c r="D80" s="24">
        <v>366</v>
      </c>
      <c r="E80" s="25">
        <v>0.12615384615384614</v>
      </c>
      <c r="F80" s="24">
        <v>300</v>
      </c>
      <c r="G80" s="24">
        <v>425</v>
      </c>
      <c r="H80" s="25">
        <v>0.18064516129032257</v>
      </c>
      <c r="I80" s="25">
        <v>3.6129032258064513E-2</v>
      </c>
      <c r="J80" s="26">
        <v>517</v>
      </c>
      <c r="K80" s="24">
        <v>450</v>
      </c>
      <c r="L80" s="25">
        <v>0.125</v>
      </c>
      <c r="M80" s="24">
        <v>400</v>
      </c>
      <c r="N80" s="24">
        <v>518</v>
      </c>
      <c r="O80" s="25">
        <v>0.125</v>
      </c>
      <c r="P80" s="25">
        <v>2.5000000000000001E-2</v>
      </c>
      <c r="Q80" s="26">
        <v>88</v>
      </c>
      <c r="R80" s="24">
        <v>645</v>
      </c>
      <c r="S80" s="25">
        <v>0.15178571428571427</v>
      </c>
      <c r="T80" s="24">
        <v>550</v>
      </c>
      <c r="U80" s="24">
        <v>750</v>
      </c>
      <c r="V80" s="25">
        <v>0.28999999999999998</v>
      </c>
      <c r="W80" s="25">
        <v>5.7999999999999996E-2</v>
      </c>
      <c r="X80" s="26">
        <v>165</v>
      </c>
      <c r="Y80" s="24">
        <v>525</v>
      </c>
      <c r="Z80" s="25">
        <v>0.05</v>
      </c>
      <c r="AA80" s="24">
        <v>470</v>
      </c>
      <c r="AB80" s="24">
        <v>575</v>
      </c>
      <c r="AC80" s="25">
        <v>7.1428571428571425E-2</v>
      </c>
      <c r="AD80" s="25">
        <v>1.4285714285714285E-2</v>
      </c>
      <c r="AE80" s="26">
        <v>213</v>
      </c>
      <c r="AF80" s="24">
        <v>630</v>
      </c>
      <c r="AG80" s="25">
        <v>3.2786885245901641E-2</v>
      </c>
      <c r="AH80" s="24">
        <v>530</v>
      </c>
      <c r="AI80" s="24">
        <v>700</v>
      </c>
      <c r="AJ80" s="25">
        <v>0.11504424778761062</v>
      </c>
      <c r="AK80" s="25">
        <v>2.3008849557522124E-2</v>
      </c>
      <c r="AL80" s="26">
        <v>81</v>
      </c>
      <c r="AM80" s="24">
        <v>830</v>
      </c>
      <c r="AN80" s="25">
        <v>6.6838046272493568E-2</v>
      </c>
      <c r="AO80" s="24">
        <v>750</v>
      </c>
      <c r="AP80" s="24">
        <v>959</v>
      </c>
      <c r="AQ80" s="25">
        <v>0.18571428571428572</v>
      </c>
      <c r="AR80" s="25">
        <v>3.7142857142857144E-2</v>
      </c>
      <c r="AS80" s="50" t="s">
        <v>339</v>
      </c>
    </row>
    <row r="81" spans="1:45" ht="11" x14ac:dyDescent="0.15">
      <c r="B81" s="6" t="s">
        <v>220</v>
      </c>
      <c r="C81" s="26">
        <v>75</v>
      </c>
      <c r="D81" s="24">
        <v>290</v>
      </c>
      <c r="E81" s="25">
        <v>3.5714285714285712E-2</v>
      </c>
      <c r="F81" s="24">
        <v>265</v>
      </c>
      <c r="G81" s="24">
        <v>320</v>
      </c>
      <c r="H81" s="25">
        <v>5.4545454545454543E-2</v>
      </c>
      <c r="I81" s="25">
        <v>1.0909090909090908E-2</v>
      </c>
      <c r="J81" s="26">
        <v>639</v>
      </c>
      <c r="K81" s="24">
        <v>400</v>
      </c>
      <c r="L81" s="25">
        <v>0.14285714285714285</v>
      </c>
      <c r="M81" s="24">
        <v>360</v>
      </c>
      <c r="N81" s="24">
        <v>425</v>
      </c>
      <c r="O81" s="25">
        <v>0.1111111111111111</v>
      </c>
      <c r="P81" s="25">
        <v>2.222222222222222E-2</v>
      </c>
      <c r="Q81" s="26">
        <v>285</v>
      </c>
      <c r="R81" s="24">
        <v>480</v>
      </c>
      <c r="S81" s="25">
        <v>0.11627906976744186</v>
      </c>
      <c r="T81" s="24">
        <v>440</v>
      </c>
      <c r="U81" s="24">
        <v>530</v>
      </c>
      <c r="V81" s="25">
        <v>0.14285714285714285</v>
      </c>
      <c r="W81" s="25">
        <v>2.8571428571428571E-2</v>
      </c>
      <c r="X81" s="26">
        <v>113</v>
      </c>
      <c r="Y81" s="24">
        <v>405</v>
      </c>
      <c r="Z81" s="25">
        <v>0.125</v>
      </c>
      <c r="AA81" s="24">
        <v>380</v>
      </c>
      <c r="AB81" s="24">
        <v>440</v>
      </c>
      <c r="AC81" s="25">
        <v>0.125</v>
      </c>
      <c r="AD81" s="25">
        <v>2.5000000000000001E-2</v>
      </c>
      <c r="AE81" s="26">
        <v>427</v>
      </c>
      <c r="AF81" s="24">
        <v>445</v>
      </c>
      <c r="AG81" s="25">
        <v>5.9523809523809521E-2</v>
      </c>
      <c r="AH81" s="24">
        <v>400</v>
      </c>
      <c r="AI81" s="24">
        <v>500</v>
      </c>
      <c r="AJ81" s="25">
        <v>0.1125</v>
      </c>
      <c r="AK81" s="25">
        <v>2.2499999999999999E-2</v>
      </c>
      <c r="AL81" s="26">
        <v>94</v>
      </c>
      <c r="AM81" s="24">
        <v>530</v>
      </c>
      <c r="AN81" s="25">
        <v>7.0707070707070704E-2</v>
      </c>
      <c r="AO81" s="24">
        <v>475</v>
      </c>
      <c r="AP81" s="24">
        <v>600</v>
      </c>
      <c r="AQ81" s="25">
        <v>0.13247863247863248</v>
      </c>
      <c r="AR81" s="25">
        <v>2.6495726495726495E-2</v>
      </c>
      <c r="AS81" s="50" t="s">
        <v>339</v>
      </c>
    </row>
    <row r="82" spans="1:45" ht="11" x14ac:dyDescent="0.15">
      <c r="B82" s="6" t="s">
        <v>221</v>
      </c>
      <c r="C82" s="26">
        <v>67</v>
      </c>
      <c r="D82" s="24">
        <v>275</v>
      </c>
      <c r="E82" s="25">
        <v>0.19565217391304349</v>
      </c>
      <c r="F82" s="24">
        <v>210</v>
      </c>
      <c r="G82" s="24">
        <v>330</v>
      </c>
      <c r="H82" s="25">
        <v>0.25570776255707761</v>
      </c>
      <c r="I82" s="25">
        <v>5.1141552511415521E-2</v>
      </c>
      <c r="J82" s="26">
        <v>384</v>
      </c>
      <c r="K82" s="24">
        <v>410</v>
      </c>
      <c r="L82" s="25">
        <v>6.4935064935064929E-2</v>
      </c>
      <c r="M82" s="24">
        <v>383</v>
      </c>
      <c r="N82" s="24">
        <v>450</v>
      </c>
      <c r="O82" s="25">
        <v>7.8947368421052627E-2</v>
      </c>
      <c r="P82" s="25">
        <v>1.5789473684210527E-2</v>
      </c>
      <c r="Q82" s="26">
        <v>122</v>
      </c>
      <c r="R82" s="24">
        <v>520</v>
      </c>
      <c r="S82" s="25">
        <v>9.4736842105263161E-2</v>
      </c>
      <c r="T82" s="24">
        <v>470</v>
      </c>
      <c r="U82" s="24">
        <v>560</v>
      </c>
      <c r="V82" s="25">
        <v>0.15555555555555556</v>
      </c>
      <c r="W82" s="25">
        <v>3.111111111111111E-2</v>
      </c>
      <c r="X82" s="26">
        <v>87</v>
      </c>
      <c r="Y82" s="24">
        <v>440</v>
      </c>
      <c r="Z82" s="25">
        <v>7.3170731707317069E-2</v>
      </c>
      <c r="AA82" s="24">
        <v>400</v>
      </c>
      <c r="AB82" s="24">
        <v>465</v>
      </c>
      <c r="AC82" s="25">
        <v>0.1</v>
      </c>
      <c r="AD82" s="25">
        <v>0.02</v>
      </c>
      <c r="AE82" s="26">
        <v>183</v>
      </c>
      <c r="AF82" s="24">
        <v>520</v>
      </c>
      <c r="AG82" s="25">
        <v>5.0505050505050504E-2</v>
      </c>
      <c r="AH82" s="24">
        <v>470</v>
      </c>
      <c r="AI82" s="24">
        <v>575</v>
      </c>
      <c r="AJ82" s="25">
        <v>0.15555555555555556</v>
      </c>
      <c r="AK82" s="25">
        <v>3.111111111111111E-2</v>
      </c>
      <c r="AL82" s="26">
        <v>55</v>
      </c>
      <c r="AM82" s="24">
        <v>640</v>
      </c>
      <c r="AN82" s="25">
        <v>0.10344827586206896</v>
      </c>
      <c r="AO82" s="24">
        <v>550</v>
      </c>
      <c r="AP82" s="24">
        <v>730</v>
      </c>
      <c r="AQ82" s="25">
        <v>0.12280701754385964</v>
      </c>
      <c r="AR82" s="25">
        <v>2.456140350877193E-2</v>
      </c>
      <c r="AS82" s="50" t="s">
        <v>339</v>
      </c>
    </row>
    <row r="83" spans="1:45" ht="11" x14ac:dyDescent="0.15">
      <c r="B83" s="6" t="s">
        <v>222</v>
      </c>
      <c r="C83" s="26">
        <v>12</v>
      </c>
      <c r="D83" s="24">
        <v>273</v>
      </c>
      <c r="E83" s="25">
        <v>3.0188679245283019E-2</v>
      </c>
      <c r="F83" s="24">
        <v>253</v>
      </c>
      <c r="G83" s="24">
        <v>305</v>
      </c>
      <c r="H83" s="25">
        <v>0.13750000000000001</v>
      </c>
      <c r="I83" s="25">
        <v>2.7500000000000004E-2</v>
      </c>
      <c r="J83" s="26">
        <v>96</v>
      </c>
      <c r="K83" s="24">
        <v>380</v>
      </c>
      <c r="L83" s="25">
        <v>5.5555555555555552E-2</v>
      </c>
      <c r="M83" s="24">
        <v>350</v>
      </c>
      <c r="N83" s="24">
        <v>400</v>
      </c>
      <c r="O83" s="25">
        <v>0.1875</v>
      </c>
      <c r="P83" s="25">
        <v>3.7499999999999999E-2</v>
      </c>
      <c r="Q83" s="26">
        <v>62</v>
      </c>
      <c r="R83" s="24">
        <v>405</v>
      </c>
      <c r="S83" s="25">
        <v>6.5789473684210523E-2</v>
      </c>
      <c r="T83" s="24">
        <v>380</v>
      </c>
      <c r="U83" s="24">
        <v>440</v>
      </c>
      <c r="V83" s="25">
        <v>0.17391304347826086</v>
      </c>
      <c r="W83" s="25">
        <v>3.4782608695652174E-2</v>
      </c>
      <c r="X83" s="26">
        <v>29</v>
      </c>
      <c r="Y83" s="24">
        <v>360</v>
      </c>
      <c r="Z83" s="25">
        <v>0</v>
      </c>
      <c r="AA83" s="24">
        <v>340</v>
      </c>
      <c r="AB83" s="24">
        <v>380</v>
      </c>
      <c r="AC83" s="25">
        <v>0.14285714285714285</v>
      </c>
      <c r="AD83" s="25">
        <v>2.8571428571428571E-2</v>
      </c>
      <c r="AE83" s="26">
        <v>310</v>
      </c>
      <c r="AF83" s="24">
        <v>418</v>
      </c>
      <c r="AG83" s="25">
        <v>7.179487179487179E-2</v>
      </c>
      <c r="AH83" s="24">
        <v>390</v>
      </c>
      <c r="AI83" s="24">
        <v>450</v>
      </c>
      <c r="AJ83" s="25">
        <v>0.19428571428571428</v>
      </c>
      <c r="AK83" s="25">
        <v>3.8857142857142854E-2</v>
      </c>
      <c r="AL83" s="26">
        <v>252</v>
      </c>
      <c r="AM83" s="24">
        <v>500</v>
      </c>
      <c r="AN83" s="25">
        <v>8.6956521739130432E-2</v>
      </c>
      <c r="AO83" s="24">
        <v>450</v>
      </c>
      <c r="AP83" s="24">
        <v>550</v>
      </c>
      <c r="AQ83" s="25">
        <v>0.23456790123456789</v>
      </c>
      <c r="AR83" s="25">
        <v>4.6913580246913576E-2</v>
      </c>
      <c r="AS83" s="50" t="s">
        <v>339</v>
      </c>
    </row>
    <row r="84" spans="1:45" ht="11" x14ac:dyDescent="0.15">
      <c r="B84" s="6" t="s">
        <v>223</v>
      </c>
      <c r="C84" s="26">
        <v>368</v>
      </c>
      <c r="D84" s="24">
        <v>320</v>
      </c>
      <c r="E84" s="25">
        <v>0.10344827586206896</v>
      </c>
      <c r="F84" s="24">
        <v>290</v>
      </c>
      <c r="G84" s="24">
        <v>350</v>
      </c>
      <c r="H84" s="25">
        <v>6.6666666666666666E-2</v>
      </c>
      <c r="I84" s="25">
        <v>1.3333333333333332E-2</v>
      </c>
      <c r="J84" s="26">
        <v>537</v>
      </c>
      <c r="K84" s="24">
        <v>410</v>
      </c>
      <c r="L84" s="25">
        <v>0.10810810810810811</v>
      </c>
      <c r="M84" s="24">
        <v>375</v>
      </c>
      <c r="N84" s="24">
        <v>460</v>
      </c>
      <c r="O84" s="25">
        <v>6.4935064935064929E-2</v>
      </c>
      <c r="P84" s="25">
        <v>1.2987012987012986E-2</v>
      </c>
      <c r="Q84" s="26">
        <v>34</v>
      </c>
      <c r="R84" s="24">
        <v>588</v>
      </c>
      <c r="S84" s="25">
        <v>6.9090909090909092E-2</v>
      </c>
      <c r="T84" s="24">
        <v>495</v>
      </c>
      <c r="U84" s="24">
        <v>655</v>
      </c>
      <c r="V84" s="25">
        <v>6.9090909090909092E-2</v>
      </c>
      <c r="W84" s="25">
        <v>1.3818181818181818E-2</v>
      </c>
      <c r="X84" s="26">
        <v>56</v>
      </c>
      <c r="Y84" s="24">
        <v>548</v>
      </c>
      <c r="Z84" s="25">
        <v>9.6000000000000002E-2</v>
      </c>
      <c r="AA84" s="24">
        <v>498</v>
      </c>
      <c r="AB84" s="24">
        <v>600</v>
      </c>
      <c r="AC84" s="25">
        <v>0.14166666666666666</v>
      </c>
      <c r="AD84" s="25">
        <v>2.8333333333333332E-2</v>
      </c>
      <c r="AE84" s="26">
        <v>80</v>
      </c>
      <c r="AF84" s="24">
        <v>608</v>
      </c>
      <c r="AG84" s="25">
        <v>1.3333333333333334E-2</v>
      </c>
      <c r="AH84" s="24">
        <v>545</v>
      </c>
      <c r="AI84" s="24">
        <v>698</v>
      </c>
      <c r="AJ84" s="25">
        <v>5.7391304347826085E-2</v>
      </c>
      <c r="AK84" s="25">
        <v>1.1478260869565217E-2</v>
      </c>
      <c r="AL84" s="26">
        <v>26</v>
      </c>
      <c r="AM84" s="24">
        <v>798</v>
      </c>
      <c r="AN84" s="25">
        <v>1.6560509554140127E-2</v>
      </c>
      <c r="AO84" s="24">
        <v>700</v>
      </c>
      <c r="AP84" s="24">
        <v>950</v>
      </c>
      <c r="AQ84" s="25">
        <v>7.8378378378378383E-2</v>
      </c>
      <c r="AR84" s="25">
        <v>1.5675675675675675E-2</v>
      </c>
      <c r="AS84" s="50" t="s">
        <v>339</v>
      </c>
    </row>
    <row r="85" spans="1:45" s="23" customFormat="1" ht="11" x14ac:dyDescent="0.15">
      <c r="B85" s="23" t="s">
        <v>37</v>
      </c>
      <c r="C85" s="207">
        <v>2493</v>
      </c>
      <c r="D85" s="208">
        <v>350</v>
      </c>
      <c r="E85" s="206">
        <v>0.1111111111111111</v>
      </c>
      <c r="F85" s="208">
        <v>300</v>
      </c>
      <c r="G85" s="208">
        <v>400</v>
      </c>
      <c r="H85" s="206">
        <v>9.375E-2</v>
      </c>
      <c r="I85" s="206">
        <v>1.8749999999999999E-2</v>
      </c>
      <c r="J85" s="207">
        <v>5046</v>
      </c>
      <c r="K85" s="208">
        <v>420</v>
      </c>
      <c r="L85" s="206">
        <v>0.10526315789473684</v>
      </c>
      <c r="M85" s="208">
        <v>375</v>
      </c>
      <c r="N85" s="208">
        <v>480</v>
      </c>
      <c r="O85" s="206">
        <v>0.10526315789473684</v>
      </c>
      <c r="P85" s="206">
        <v>2.1052631578947368E-2</v>
      </c>
      <c r="Q85" s="207">
        <v>1314</v>
      </c>
      <c r="R85" s="208">
        <v>490</v>
      </c>
      <c r="S85" s="206">
        <v>8.8888888888888892E-2</v>
      </c>
      <c r="T85" s="208">
        <v>420</v>
      </c>
      <c r="U85" s="208">
        <v>580</v>
      </c>
      <c r="V85" s="206">
        <v>0.16666666666666666</v>
      </c>
      <c r="W85" s="206">
        <v>3.3333333333333333E-2</v>
      </c>
      <c r="X85" s="207">
        <v>1100</v>
      </c>
      <c r="Y85" s="208">
        <v>495</v>
      </c>
      <c r="Z85" s="206">
        <v>0.1</v>
      </c>
      <c r="AA85" s="208">
        <v>410</v>
      </c>
      <c r="AB85" s="208">
        <v>570</v>
      </c>
      <c r="AC85" s="206">
        <v>0.125</v>
      </c>
      <c r="AD85" s="206">
        <v>2.5000000000000001E-2</v>
      </c>
      <c r="AE85" s="207">
        <v>3859</v>
      </c>
      <c r="AF85" s="208">
        <v>445</v>
      </c>
      <c r="AG85" s="206">
        <v>7.2289156626506021E-2</v>
      </c>
      <c r="AH85" s="208">
        <v>400</v>
      </c>
      <c r="AI85" s="208">
        <v>550</v>
      </c>
      <c r="AJ85" s="206">
        <v>0.12658227848101267</v>
      </c>
      <c r="AK85" s="206">
        <v>2.5316455696202535E-2</v>
      </c>
      <c r="AL85" s="207">
        <v>2308</v>
      </c>
      <c r="AM85" s="208">
        <v>495</v>
      </c>
      <c r="AN85" s="206">
        <v>7.6086956521739135E-2</v>
      </c>
      <c r="AO85" s="208">
        <v>450</v>
      </c>
      <c r="AP85" s="208">
        <v>575</v>
      </c>
      <c r="AQ85" s="206">
        <v>0.13793103448275862</v>
      </c>
      <c r="AR85" s="206">
        <v>2.7586206896551724E-2</v>
      </c>
      <c r="AS85" s="10"/>
    </row>
    <row r="86" spans="1:45" ht="11" x14ac:dyDescent="0.15">
      <c r="A86" s="6" t="s">
        <v>21</v>
      </c>
      <c r="B86" s="6" t="s">
        <v>224</v>
      </c>
      <c r="C86" s="26">
        <v>273</v>
      </c>
      <c r="D86" s="24">
        <v>300</v>
      </c>
      <c r="E86" s="25">
        <v>0</v>
      </c>
      <c r="F86" s="24">
        <v>220</v>
      </c>
      <c r="G86" s="24">
        <v>350</v>
      </c>
      <c r="H86" s="25">
        <v>1.6949152542372881E-2</v>
      </c>
      <c r="I86" s="25">
        <v>3.3898305084745762E-3</v>
      </c>
      <c r="J86" s="26">
        <v>531</v>
      </c>
      <c r="K86" s="24">
        <v>395</v>
      </c>
      <c r="L86" s="25">
        <v>6.7567567567567571E-2</v>
      </c>
      <c r="M86" s="24">
        <v>365</v>
      </c>
      <c r="N86" s="24">
        <v>430</v>
      </c>
      <c r="O86" s="25">
        <v>9.7222222222222224E-2</v>
      </c>
      <c r="P86" s="25">
        <v>1.9444444444444445E-2</v>
      </c>
      <c r="Q86" s="26">
        <v>223</v>
      </c>
      <c r="R86" s="24">
        <v>480</v>
      </c>
      <c r="S86" s="25">
        <v>2.1276595744680851E-2</v>
      </c>
      <c r="T86" s="24">
        <v>430</v>
      </c>
      <c r="U86" s="24">
        <v>550</v>
      </c>
      <c r="V86" s="25">
        <v>0.14285714285714285</v>
      </c>
      <c r="W86" s="25">
        <v>2.8571428571428571E-2</v>
      </c>
      <c r="X86" s="26">
        <v>91</v>
      </c>
      <c r="Y86" s="24">
        <v>400</v>
      </c>
      <c r="Z86" s="25">
        <v>2.564102564102564E-2</v>
      </c>
      <c r="AA86" s="24">
        <v>365</v>
      </c>
      <c r="AB86" s="24">
        <v>441</v>
      </c>
      <c r="AC86" s="25">
        <v>0.1111111111111111</v>
      </c>
      <c r="AD86" s="25">
        <v>2.222222222222222E-2</v>
      </c>
      <c r="AE86" s="26">
        <v>851</v>
      </c>
      <c r="AF86" s="24">
        <v>460</v>
      </c>
      <c r="AG86" s="25">
        <v>6.9767441860465115E-2</v>
      </c>
      <c r="AH86" s="24">
        <v>420</v>
      </c>
      <c r="AI86" s="24">
        <v>510</v>
      </c>
      <c r="AJ86" s="25">
        <v>0.15</v>
      </c>
      <c r="AK86" s="25">
        <v>0.03</v>
      </c>
      <c r="AL86" s="26">
        <v>569</v>
      </c>
      <c r="AM86" s="24">
        <v>520</v>
      </c>
      <c r="AN86" s="25">
        <v>0.12311015118790497</v>
      </c>
      <c r="AO86" s="24">
        <v>460</v>
      </c>
      <c r="AP86" s="24">
        <v>595</v>
      </c>
      <c r="AQ86" s="25">
        <v>0.22352941176470589</v>
      </c>
      <c r="AR86" s="25">
        <v>4.4705882352941179E-2</v>
      </c>
      <c r="AS86" s="50" t="s">
        <v>339</v>
      </c>
    </row>
    <row r="87" spans="1:45" ht="11" x14ac:dyDescent="0.15">
      <c r="B87" s="6" t="s">
        <v>225</v>
      </c>
      <c r="C87" s="26">
        <v>22</v>
      </c>
      <c r="D87" s="24">
        <v>330</v>
      </c>
      <c r="E87" s="25">
        <v>6.4516129032258063E-2</v>
      </c>
      <c r="F87" s="24">
        <v>300</v>
      </c>
      <c r="G87" s="24">
        <v>360</v>
      </c>
      <c r="H87" s="25">
        <v>0.15789473684210525</v>
      </c>
      <c r="I87" s="25">
        <v>3.1578947368421054E-2</v>
      </c>
      <c r="J87" s="26">
        <v>122</v>
      </c>
      <c r="K87" s="24">
        <v>420</v>
      </c>
      <c r="L87" s="25">
        <v>0.05</v>
      </c>
      <c r="M87" s="24">
        <v>400</v>
      </c>
      <c r="N87" s="24">
        <v>450</v>
      </c>
      <c r="O87" s="25">
        <v>0.13513513513513514</v>
      </c>
      <c r="P87" s="25">
        <v>2.7027027027027029E-2</v>
      </c>
      <c r="Q87" s="26">
        <v>119</v>
      </c>
      <c r="R87" s="24">
        <v>540</v>
      </c>
      <c r="S87" s="25">
        <v>5.2631578947368418E-2</v>
      </c>
      <c r="T87" s="24">
        <v>480</v>
      </c>
      <c r="U87" s="24">
        <v>580</v>
      </c>
      <c r="V87" s="25">
        <v>0.2</v>
      </c>
      <c r="W87" s="25">
        <v>0.04</v>
      </c>
      <c r="X87" s="26">
        <v>20</v>
      </c>
      <c r="Y87" s="24">
        <v>430</v>
      </c>
      <c r="Z87" s="25">
        <v>2.3809523809523808E-2</v>
      </c>
      <c r="AA87" s="24">
        <v>393</v>
      </c>
      <c r="AB87" s="24">
        <v>460</v>
      </c>
      <c r="AC87" s="25">
        <v>2.3809523809523808E-2</v>
      </c>
      <c r="AD87" s="25">
        <v>4.7619047619047615E-3</v>
      </c>
      <c r="AE87" s="26">
        <v>176</v>
      </c>
      <c r="AF87" s="24">
        <v>550</v>
      </c>
      <c r="AG87" s="25">
        <v>4.7619047619047616E-2</v>
      </c>
      <c r="AH87" s="24">
        <v>473</v>
      </c>
      <c r="AI87" s="24">
        <v>603</v>
      </c>
      <c r="AJ87" s="25">
        <v>0.19565217391304349</v>
      </c>
      <c r="AK87" s="25">
        <v>3.9130434782608699E-2</v>
      </c>
      <c r="AL87" s="26">
        <v>87</v>
      </c>
      <c r="AM87" s="24">
        <v>690</v>
      </c>
      <c r="AN87" s="25">
        <v>6.1538461538461542E-2</v>
      </c>
      <c r="AO87" s="24">
        <v>600</v>
      </c>
      <c r="AP87" s="24">
        <v>750</v>
      </c>
      <c r="AQ87" s="25">
        <v>0.25454545454545452</v>
      </c>
      <c r="AR87" s="25">
        <v>5.0909090909090904E-2</v>
      </c>
      <c r="AS87" s="50" t="s">
        <v>339</v>
      </c>
    </row>
    <row r="88" spans="1:45" ht="11" x14ac:dyDescent="0.15">
      <c r="B88" s="6" t="s">
        <v>226</v>
      </c>
      <c r="C88" s="26">
        <v>291</v>
      </c>
      <c r="D88" s="24">
        <v>320</v>
      </c>
      <c r="E88" s="25">
        <v>0.12280701754385964</v>
      </c>
      <c r="F88" s="24">
        <v>296</v>
      </c>
      <c r="G88" s="24">
        <v>372</v>
      </c>
      <c r="H88" s="25">
        <v>6.6666666666666666E-2</v>
      </c>
      <c r="I88" s="25">
        <v>1.3333333333333332E-2</v>
      </c>
      <c r="J88" s="26">
        <v>276</v>
      </c>
      <c r="K88" s="24">
        <v>440</v>
      </c>
      <c r="L88" s="25">
        <v>2.3255813953488372E-2</v>
      </c>
      <c r="M88" s="24">
        <v>370</v>
      </c>
      <c r="N88" s="24">
        <v>520</v>
      </c>
      <c r="O88" s="25">
        <v>4.7619047619047616E-2</v>
      </c>
      <c r="P88" s="25">
        <v>9.5238095238095229E-3</v>
      </c>
      <c r="Q88" s="26">
        <v>40</v>
      </c>
      <c r="R88" s="24">
        <v>670</v>
      </c>
      <c r="S88" s="25">
        <v>0.11666666666666667</v>
      </c>
      <c r="T88" s="24">
        <v>558</v>
      </c>
      <c r="U88" s="24">
        <v>765</v>
      </c>
      <c r="V88" s="25">
        <v>0.14529914529914531</v>
      </c>
      <c r="W88" s="25">
        <v>2.9059829059829061E-2</v>
      </c>
      <c r="X88" s="26">
        <v>39</v>
      </c>
      <c r="Y88" s="24">
        <v>580</v>
      </c>
      <c r="Z88" s="25">
        <v>7.2088724584103508E-2</v>
      </c>
      <c r="AA88" s="24">
        <v>500</v>
      </c>
      <c r="AB88" s="24">
        <v>630</v>
      </c>
      <c r="AC88" s="25">
        <v>0.16</v>
      </c>
      <c r="AD88" s="25">
        <v>3.2000000000000001E-2</v>
      </c>
      <c r="AE88" s="26">
        <v>95</v>
      </c>
      <c r="AF88" s="24">
        <v>750</v>
      </c>
      <c r="AG88" s="25">
        <v>8.6956521739130432E-2</v>
      </c>
      <c r="AH88" s="24">
        <v>650</v>
      </c>
      <c r="AI88" s="24">
        <v>820</v>
      </c>
      <c r="AJ88" s="25">
        <v>0.15384615384615385</v>
      </c>
      <c r="AK88" s="25">
        <v>3.0769230769230771E-2</v>
      </c>
      <c r="AL88" s="26">
        <v>29</v>
      </c>
      <c r="AM88" s="24">
        <v>875</v>
      </c>
      <c r="AN88" s="25">
        <v>0</v>
      </c>
      <c r="AO88" s="24">
        <v>815</v>
      </c>
      <c r="AP88" s="24">
        <v>990</v>
      </c>
      <c r="AQ88" s="25">
        <v>0.10759493670886076</v>
      </c>
      <c r="AR88" s="25">
        <v>2.1518987341772152E-2</v>
      </c>
      <c r="AS88" s="50" t="s">
        <v>339</v>
      </c>
    </row>
    <row r="89" spans="1:45" ht="11" x14ac:dyDescent="0.15">
      <c r="B89" s="6" t="s">
        <v>227</v>
      </c>
      <c r="C89" s="26">
        <v>123</v>
      </c>
      <c r="D89" s="24">
        <v>350</v>
      </c>
      <c r="E89" s="25">
        <v>2.9411764705882353E-2</v>
      </c>
      <c r="F89" s="24">
        <v>300</v>
      </c>
      <c r="G89" s="24">
        <v>400</v>
      </c>
      <c r="H89" s="25">
        <v>0</v>
      </c>
      <c r="I89" s="25">
        <v>0</v>
      </c>
      <c r="J89" s="26">
        <v>417</v>
      </c>
      <c r="K89" s="24">
        <v>430</v>
      </c>
      <c r="L89" s="25">
        <v>7.4999999999999997E-2</v>
      </c>
      <c r="M89" s="24">
        <v>400</v>
      </c>
      <c r="N89" s="24">
        <v>475</v>
      </c>
      <c r="O89" s="25">
        <v>0.10256410256410256</v>
      </c>
      <c r="P89" s="25">
        <v>2.0512820512820513E-2</v>
      </c>
      <c r="Q89" s="26">
        <v>191</v>
      </c>
      <c r="R89" s="24">
        <v>525</v>
      </c>
      <c r="S89" s="25">
        <v>0.05</v>
      </c>
      <c r="T89" s="24">
        <v>480</v>
      </c>
      <c r="U89" s="24">
        <v>590</v>
      </c>
      <c r="V89" s="25">
        <v>9.375E-2</v>
      </c>
      <c r="W89" s="25">
        <v>1.8749999999999999E-2</v>
      </c>
      <c r="X89" s="26">
        <v>87</v>
      </c>
      <c r="Y89" s="24">
        <v>400</v>
      </c>
      <c r="Z89" s="25">
        <v>1.2658227848101266E-2</v>
      </c>
      <c r="AA89" s="24">
        <v>369</v>
      </c>
      <c r="AB89" s="24">
        <v>450</v>
      </c>
      <c r="AC89" s="25">
        <v>8.1081081081081086E-2</v>
      </c>
      <c r="AD89" s="25">
        <v>1.6216216216216217E-2</v>
      </c>
      <c r="AE89" s="26">
        <v>305</v>
      </c>
      <c r="AF89" s="24">
        <v>470</v>
      </c>
      <c r="AG89" s="25">
        <v>2.1739130434782608E-2</v>
      </c>
      <c r="AH89" s="24">
        <v>410</v>
      </c>
      <c r="AI89" s="24">
        <v>560</v>
      </c>
      <c r="AJ89" s="25">
        <v>0.10588235294117647</v>
      </c>
      <c r="AK89" s="25">
        <v>2.1176470588235293E-2</v>
      </c>
      <c r="AL89" s="26">
        <v>75</v>
      </c>
      <c r="AM89" s="24">
        <v>650</v>
      </c>
      <c r="AN89" s="25">
        <v>8.3333333333333329E-2</v>
      </c>
      <c r="AO89" s="24">
        <v>560</v>
      </c>
      <c r="AP89" s="24">
        <v>750</v>
      </c>
      <c r="AQ89" s="25">
        <v>0.25</v>
      </c>
      <c r="AR89" s="25">
        <v>0.05</v>
      </c>
      <c r="AS89" s="50" t="s">
        <v>339</v>
      </c>
    </row>
    <row r="90" spans="1:45" ht="11" x14ac:dyDescent="0.15">
      <c r="B90" s="6" t="s">
        <v>228</v>
      </c>
      <c r="C90" s="26">
        <v>166</v>
      </c>
      <c r="D90" s="24">
        <v>385</v>
      </c>
      <c r="E90" s="25">
        <v>0.1</v>
      </c>
      <c r="F90" s="24">
        <v>350</v>
      </c>
      <c r="G90" s="24">
        <v>420</v>
      </c>
      <c r="H90" s="25">
        <v>6.9444444444444448E-2</v>
      </c>
      <c r="I90" s="25">
        <v>1.388888888888889E-2</v>
      </c>
      <c r="J90" s="26">
        <v>294</v>
      </c>
      <c r="K90" s="24">
        <v>463</v>
      </c>
      <c r="L90" s="25">
        <v>0.10238095238095238</v>
      </c>
      <c r="M90" s="24">
        <v>410</v>
      </c>
      <c r="N90" s="24">
        <v>520</v>
      </c>
      <c r="O90" s="25">
        <v>0.10238095238095238</v>
      </c>
      <c r="P90" s="25">
        <v>2.0476190476190474E-2</v>
      </c>
      <c r="Q90" s="26">
        <v>88</v>
      </c>
      <c r="R90" s="24">
        <v>623</v>
      </c>
      <c r="S90" s="25">
        <v>5.5932203389830508E-2</v>
      </c>
      <c r="T90" s="24">
        <v>550</v>
      </c>
      <c r="U90" s="24">
        <v>700</v>
      </c>
      <c r="V90" s="25">
        <v>0.13272727272727272</v>
      </c>
      <c r="W90" s="25">
        <v>2.6545454545454546E-2</v>
      </c>
      <c r="X90" s="26">
        <v>19</v>
      </c>
      <c r="Y90" s="24">
        <v>580</v>
      </c>
      <c r="Z90" s="25">
        <v>0.13725490196078433</v>
      </c>
      <c r="AA90" s="24">
        <v>450</v>
      </c>
      <c r="AB90" s="24">
        <v>630</v>
      </c>
      <c r="AC90" s="25">
        <v>0.34883720930232559</v>
      </c>
      <c r="AD90" s="25">
        <v>6.9767441860465115E-2</v>
      </c>
      <c r="AE90" s="26">
        <v>80</v>
      </c>
      <c r="AF90" s="24">
        <v>670</v>
      </c>
      <c r="AG90" s="25">
        <v>0.12605042016806722</v>
      </c>
      <c r="AH90" s="24">
        <v>550</v>
      </c>
      <c r="AI90" s="24">
        <v>720</v>
      </c>
      <c r="AJ90" s="25">
        <v>0.15517241379310345</v>
      </c>
      <c r="AK90" s="25">
        <v>3.1034482758620689E-2</v>
      </c>
      <c r="AL90" s="26">
        <v>40</v>
      </c>
      <c r="AM90" s="24">
        <v>800</v>
      </c>
      <c r="AN90" s="25">
        <v>1.9108280254777069E-2</v>
      </c>
      <c r="AO90" s="24">
        <v>700</v>
      </c>
      <c r="AP90" s="24">
        <v>915</v>
      </c>
      <c r="AQ90" s="25">
        <v>0.14285714285714285</v>
      </c>
      <c r="AR90" s="25">
        <v>2.8571428571428571E-2</v>
      </c>
      <c r="AS90" s="50" t="s">
        <v>339</v>
      </c>
    </row>
    <row r="91" spans="1:45" ht="11" x14ac:dyDescent="0.15">
      <c r="B91" s="6" t="s">
        <v>229</v>
      </c>
      <c r="C91" s="26">
        <v>85</v>
      </c>
      <c r="D91" s="24">
        <v>241</v>
      </c>
      <c r="E91" s="25">
        <v>-0.19666666666666666</v>
      </c>
      <c r="F91" s="24">
        <v>228</v>
      </c>
      <c r="G91" s="24">
        <v>320</v>
      </c>
      <c r="H91" s="25">
        <v>-0.18305084745762712</v>
      </c>
      <c r="I91" s="25">
        <v>-3.6610169491525422E-2</v>
      </c>
      <c r="J91" s="26">
        <v>290</v>
      </c>
      <c r="K91" s="24">
        <v>360</v>
      </c>
      <c r="L91" s="25">
        <v>2.8571428571428571E-2</v>
      </c>
      <c r="M91" s="24">
        <v>340</v>
      </c>
      <c r="N91" s="24">
        <v>385</v>
      </c>
      <c r="O91" s="25">
        <v>0.1076923076923077</v>
      </c>
      <c r="P91" s="25">
        <v>2.1538461538461541E-2</v>
      </c>
      <c r="Q91" s="26">
        <v>121</v>
      </c>
      <c r="R91" s="24">
        <v>410</v>
      </c>
      <c r="S91" s="25">
        <v>0.10810810810810811</v>
      </c>
      <c r="T91" s="24">
        <v>390</v>
      </c>
      <c r="U91" s="24">
        <v>430</v>
      </c>
      <c r="V91" s="25">
        <v>0.17142857142857143</v>
      </c>
      <c r="W91" s="25">
        <v>3.4285714285714287E-2</v>
      </c>
      <c r="X91" s="26">
        <v>108</v>
      </c>
      <c r="Y91" s="24">
        <v>380</v>
      </c>
      <c r="Z91" s="25">
        <v>8.5714285714285715E-2</v>
      </c>
      <c r="AA91" s="24">
        <v>360</v>
      </c>
      <c r="AB91" s="24">
        <v>400</v>
      </c>
      <c r="AC91" s="25">
        <v>0.13432835820895522</v>
      </c>
      <c r="AD91" s="25">
        <v>2.6865671641791045E-2</v>
      </c>
      <c r="AE91" s="26">
        <v>755</v>
      </c>
      <c r="AF91" s="24">
        <v>425</v>
      </c>
      <c r="AG91" s="25">
        <v>7.5949367088607597E-2</v>
      </c>
      <c r="AH91" s="24">
        <v>400</v>
      </c>
      <c r="AI91" s="24">
        <v>450</v>
      </c>
      <c r="AJ91" s="25">
        <v>0.14864864864864866</v>
      </c>
      <c r="AK91" s="25">
        <v>2.9729729729729731E-2</v>
      </c>
      <c r="AL91" s="26">
        <v>402</v>
      </c>
      <c r="AM91" s="24">
        <v>500</v>
      </c>
      <c r="AN91" s="25">
        <v>0.1111111111111111</v>
      </c>
      <c r="AO91" s="24">
        <v>460</v>
      </c>
      <c r="AP91" s="24">
        <v>550</v>
      </c>
      <c r="AQ91" s="25">
        <v>0.19047619047619047</v>
      </c>
      <c r="AR91" s="25">
        <v>3.8095238095238092E-2</v>
      </c>
      <c r="AS91" s="50" t="s">
        <v>339</v>
      </c>
    </row>
    <row r="92" spans="1:45" ht="11" x14ac:dyDescent="0.15">
      <c r="B92" s="6" t="s">
        <v>230</v>
      </c>
      <c r="C92" s="26">
        <v>346</v>
      </c>
      <c r="D92" s="24">
        <v>350</v>
      </c>
      <c r="E92" s="25">
        <v>9.375E-2</v>
      </c>
      <c r="F92" s="24">
        <v>295</v>
      </c>
      <c r="G92" s="24">
        <v>400</v>
      </c>
      <c r="H92" s="25">
        <v>4.4776119402985072E-2</v>
      </c>
      <c r="I92" s="25">
        <v>8.9552238805970137E-3</v>
      </c>
      <c r="J92" s="26">
        <v>343</v>
      </c>
      <c r="K92" s="24">
        <v>500</v>
      </c>
      <c r="L92" s="25">
        <v>0.1111111111111111</v>
      </c>
      <c r="M92" s="24">
        <v>450</v>
      </c>
      <c r="N92" s="24">
        <v>560</v>
      </c>
      <c r="O92" s="25">
        <v>4.1666666666666664E-2</v>
      </c>
      <c r="P92" s="25">
        <v>8.3333333333333332E-3</v>
      </c>
      <c r="Q92" s="26">
        <v>57</v>
      </c>
      <c r="R92" s="24">
        <v>700</v>
      </c>
      <c r="S92" s="25">
        <v>6.8702290076335881E-2</v>
      </c>
      <c r="T92" s="24">
        <v>675</v>
      </c>
      <c r="U92" s="24">
        <v>780</v>
      </c>
      <c r="V92" s="25">
        <v>8.5271317829457363E-2</v>
      </c>
      <c r="W92" s="25">
        <v>1.7054263565891473E-2</v>
      </c>
      <c r="X92" s="26">
        <v>151</v>
      </c>
      <c r="Y92" s="24">
        <v>640</v>
      </c>
      <c r="Z92" s="25">
        <v>6.6666666666666666E-2</v>
      </c>
      <c r="AA92" s="24">
        <v>570</v>
      </c>
      <c r="AB92" s="24">
        <v>690</v>
      </c>
      <c r="AC92" s="25">
        <v>0.12280701754385964</v>
      </c>
      <c r="AD92" s="25">
        <v>2.456140350877193E-2</v>
      </c>
      <c r="AE92" s="26">
        <v>191</v>
      </c>
      <c r="AF92" s="24">
        <v>750</v>
      </c>
      <c r="AG92" s="25">
        <v>3.4482758620689655E-2</v>
      </c>
      <c r="AH92" s="24">
        <v>660</v>
      </c>
      <c r="AI92" s="24">
        <v>850</v>
      </c>
      <c r="AJ92" s="25">
        <v>0.10294117647058823</v>
      </c>
      <c r="AK92" s="25">
        <v>2.0588235294117647E-2</v>
      </c>
      <c r="AL92" s="26">
        <v>51</v>
      </c>
      <c r="AM92" s="24">
        <v>1000</v>
      </c>
      <c r="AN92" s="25">
        <v>2.564102564102564E-2</v>
      </c>
      <c r="AO92" s="24">
        <v>850</v>
      </c>
      <c r="AP92" s="24">
        <v>1200</v>
      </c>
      <c r="AQ92" s="25">
        <v>0.25313283208020049</v>
      </c>
      <c r="AR92" s="25">
        <v>5.0626566416040096E-2</v>
      </c>
      <c r="AS92" s="50" t="s">
        <v>339</v>
      </c>
    </row>
    <row r="93" spans="1:45" ht="11" x14ac:dyDescent="0.15">
      <c r="B93" s="6" t="s">
        <v>231</v>
      </c>
      <c r="C93" s="26">
        <v>263</v>
      </c>
      <c r="D93" s="24">
        <v>350</v>
      </c>
      <c r="E93" s="25">
        <v>0.12903225806451613</v>
      </c>
      <c r="F93" s="24">
        <v>280</v>
      </c>
      <c r="G93" s="24">
        <v>385</v>
      </c>
      <c r="H93" s="25">
        <v>6.0606060606060608E-2</v>
      </c>
      <c r="I93" s="25">
        <v>1.2121212121212121E-2</v>
      </c>
      <c r="J93" s="26">
        <v>578</v>
      </c>
      <c r="K93" s="24">
        <v>430</v>
      </c>
      <c r="L93" s="25">
        <v>0.10256410256410256</v>
      </c>
      <c r="M93" s="24">
        <v>400</v>
      </c>
      <c r="N93" s="24">
        <v>475</v>
      </c>
      <c r="O93" s="25">
        <v>7.4999999999999997E-2</v>
      </c>
      <c r="P93" s="25">
        <v>1.4999999999999999E-2</v>
      </c>
      <c r="Q93" s="26">
        <v>114</v>
      </c>
      <c r="R93" s="24">
        <v>560</v>
      </c>
      <c r="S93" s="25">
        <v>0.12</v>
      </c>
      <c r="T93" s="24">
        <v>500</v>
      </c>
      <c r="U93" s="24">
        <v>625</v>
      </c>
      <c r="V93" s="25">
        <v>0.14285714285714285</v>
      </c>
      <c r="W93" s="25">
        <v>2.8571428571428571E-2</v>
      </c>
      <c r="X93" s="26">
        <v>132</v>
      </c>
      <c r="Y93" s="24">
        <v>480</v>
      </c>
      <c r="Z93" s="25">
        <v>6.6666666666666666E-2</v>
      </c>
      <c r="AA93" s="24">
        <v>440</v>
      </c>
      <c r="AB93" s="24">
        <v>525</v>
      </c>
      <c r="AC93" s="25">
        <v>0.11627906976744186</v>
      </c>
      <c r="AD93" s="25">
        <v>2.3255813953488372E-2</v>
      </c>
      <c r="AE93" s="26">
        <v>298</v>
      </c>
      <c r="AF93" s="24">
        <v>550</v>
      </c>
      <c r="AG93" s="25">
        <v>6.1776061776061778E-2</v>
      </c>
      <c r="AH93" s="24">
        <v>480</v>
      </c>
      <c r="AI93" s="24">
        <v>630</v>
      </c>
      <c r="AJ93" s="25">
        <v>0.12244897959183673</v>
      </c>
      <c r="AK93" s="25">
        <v>2.4489795918367346E-2</v>
      </c>
      <c r="AL93" s="26">
        <v>84</v>
      </c>
      <c r="AM93" s="24">
        <v>680</v>
      </c>
      <c r="AN93" s="25">
        <v>0.11475409836065574</v>
      </c>
      <c r="AO93" s="24">
        <v>593</v>
      </c>
      <c r="AP93" s="24">
        <v>778</v>
      </c>
      <c r="AQ93" s="25">
        <v>0.17241379310344829</v>
      </c>
      <c r="AR93" s="25">
        <v>3.4482758620689655E-2</v>
      </c>
      <c r="AS93" s="50" t="s">
        <v>339</v>
      </c>
    </row>
    <row r="94" spans="1:45" ht="11" x14ac:dyDescent="0.15">
      <c r="B94" s="6" t="s">
        <v>232</v>
      </c>
      <c r="C94" s="26">
        <v>166</v>
      </c>
      <c r="D94" s="24">
        <v>330</v>
      </c>
      <c r="E94" s="25">
        <v>0.1</v>
      </c>
      <c r="F94" s="24">
        <v>300</v>
      </c>
      <c r="G94" s="24">
        <v>350</v>
      </c>
      <c r="H94" s="25">
        <v>0.1</v>
      </c>
      <c r="I94" s="25">
        <v>0.02</v>
      </c>
      <c r="J94" s="26">
        <v>807</v>
      </c>
      <c r="K94" s="24">
        <v>400</v>
      </c>
      <c r="L94" s="25">
        <v>0.1111111111111111</v>
      </c>
      <c r="M94" s="24">
        <v>360</v>
      </c>
      <c r="N94" s="24">
        <v>430</v>
      </c>
      <c r="O94" s="25">
        <v>0.14285714285714285</v>
      </c>
      <c r="P94" s="25">
        <v>2.8571428571428571E-2</v>
      </c>
      <c r="Q94" s="26">
        <v>265</v>
      </c>
      <c r="R94" s="24">
        <v>465</v>
      </c>
      <c r="S94" s="25">
        <v>4.49438202247191E-2</v>
      </c>
      <c r="T94" s="24">
        <v>420</v>
      </c>
      <c r="U94" s="24">
        <v>530</v>
      </c>
      <c r="V94" s="25">
        <v>0.13414634146341464</v>
      </c>
      <c r="W94" s="25">
        <v>2.682926829268293E-2</v>
      </c>
      <c r="X94" s="26">
        <v>138</v>
      </c>
      <c r="Y94" s="24">
        <v>400</v>
      </c>
      <c r="Z94" s="25">
        <v>0.1111111111111111</v>
      </c>
      <c r="AA94" s="24">
        <v>370</v>
      </c>
      <c r="AB94" s="24">
        <v>450</v>
      </c>
      <c r="AC94" s="25">
        <v>0.1111111111111111</v>
      </c>
      <c r="AD94" s="25">
        <v>2.222222222222222E-2</v>
      </c>
      <c r="AE94" s="26">
        <v>387</v>
      </c>
      <c r="AF94" s="24">
        <v>450</v>
      </c>
      <c r="AG94" s="25">
        <v>7.1428571428571425E-2</v>
      </c>
      <c r="AH94" s="24">
        <v>400</v>
      </c>
      <c r="AI94" s="24">
        <v>500</v>
      </c>
      <c r="AJ94" s="25">
        <v>0.125</v>
      </c>
      <c r="AK94" s="25">
        <v>2.5000000000000001E-2</v>
      </c>
      <c r="AL94" s="26">
        <v>83</v>
      </c>
      <c r="AM94" s="24">
        <v>520</v>
      </c>
      <c r="AN94" s="25">
        <v>7.2164948453608241E-2</v>
      </c>
      <c r="AO94" s="24">
        <v>480</v>
      </c>
      <c r="AP94" s="24">
        <v>640</v>
      </c>
      <c r="AQ94" s="25">
        <v>0.15555555555555556</v>
      </c>
      <c r="AR94" s="25">
        <v>3.111111111111111E-2</v>
      </c>
      <c r="AS94" s="50" t="s">
        <v>339</v>
      </c>
    </row>
    <row r="95" spans="1:45" ht="11" x14ac:dyDescent="0.15">
      <c r="B95" s="6" t="s">
        <v>233</v>
      </c>
      <c r="C95" s="26">
        <v>30</v>
      </c>
      <c r="D95" s="24">
        <v>315</v>
      </c>
      <c r="E95" s="25">
        <v>0.05</v>
      </c>
      <c r="F95" s="24">
        <v>300</v>
      </c>
      <c r="G95" s="24">
        <v>330</v>
      </c>
      <c r="H95" s="25">
        <v>0.05</v>
      </c>
      <c r="I95" s="25">
        <v>0.01</v>
      </c>
      <c r="J95" s="26">
        <v>281</v>
      </c>
      <c r="K95" s="24">
        <v>360</v>
      </c>
      <c r="L95" s="25">
        <v>9.0909090909090912E-2</v>
      </c>
      <c r="M95" s="24">
        <v>330</v>
      </c>
      <c r="N95" s="24">
        <v>400</v>
      </c>
      <c r="O95" s="25">
        <v>0.125</v>
      </c>
      <c r="P95" s="25">
        <v>2.5000000000000001E-2</v>
      </c>
      <c r="Q95" s="26">
        <v>104</v>
      </c>
      <c r="R95" s="24">
        <v>410</v>
      </c>
      <c r="S95" s="25">
        <v>6.4935064935064929E-2</v>
      </c>
      <c r="T95" s="24">
        <v>380</v>
      </c>
      <c r="U95" s="24">
        <v>460</v>
      </c>
      <c r="V95" s="25">
        <v>0.1388888888888889</v>
      </c>
      <c r="W95" s="25">
        <v>2.777777777777778E-2</v>
      </c>
      <c r="X95" s="26">
        <v>37</v>
      </c>
      <c r="Y95" s="24">
        <v>370</v>
      </c>
      <c r="Z95" s="25">
        <v>5.7142857142857141E-2</v>
      </c>
      <c r="AA95" s="24">
        <v>350</v>
      </c>
      <c r="AB95" s="24">
        <v>390</v>
      </c>
      <c r="AC95" s="25">
        <v>0.1044776119402985</v>
      </c>
      <c r="AD95" s="25">
        <v>2.0895522388059702E-2</v>
      </c>
      <c r="AE95" s="26">
        <v>454</v>
      </c>
      <c r="AF95" s="24">
        <v>400</v>
      </c>
      <c r="AG95" s="25">
        <v>5.2631578947368418E-2</v>
      </c>
      <c r="AH95" s="24">
        <v>375</v>
      </c>
      <c r="AI95" s="24">
        <v>430</v>
      </c>
      <c r="AJ95" s="25">
        <v>0.1111111111111111</v>
      </c>
      <c r="AK95" s="25">
        <v>2.222222222222222E-2</v>
      </c>
      <c r="AL95" s="26">
        <v>117</v>
      </c>
      <c r="AM95" s="24">
        <v>480</v>
      </c>
      <c r="AN95" s="25">
        <v>0.11627906976744186</v>
      </c>
      <c r="AO95" s="24">
        <v>440</v>
      </c>
      <c r="AP95" s="24">
        <v>530</v>
      </c>
      <c r="AQ95" s="25">
        <v>0.14285714285714285</v>
      </c>
      <c r="AR95" s="25">
        <v>2.8571428571428571E-2</v>
      </c>
      <c r="AS95" s="50" t="s">
        <v>339</v>
      </c>
    </row>
    <row r="96" spans="1:45" ht="11" x14ac:dyDescent="0.15">
      <c r="B96" s="6" t="s">
        <v>234</v>
      </c>
      <c r="C96" s="26">
        <v>286</v>
      </c>
      <c r="D96" s="24">
        <v>320</v>
      </c>
      <c r="E96" s="25">
        <v>0.10344827586206896</v>
      </c>
      <c r="F96" s="24">
        <v>300</v>
      </c>
      <c r="G96" s="24">
        <v>350</v>
      </c>
      <c r="H96" s="25">
        <v>6.6666666666666666E-2</v>
      </c>
      <c r="I96" s="25">
        <v>1.3333333333333332E-2</v>
      </c>
      <c r="J96" s="26">
        <v>397</v>
      </c>
      <c r="K96" s="24">
        <v>430</v>
      </c>
      <c r="L96" s="25">
        <v>7.4999999999999997E-2</v>
      </c>
      <c r="M96" s="24">
        <v>375</v>
      </c>
      <c r="N96" s="24">
        <v>500</v>
      </c>
      <c r="O96" s="25">
        <v>8.0402010050251257E-2</v>
      </c>
      <c r="P96" s="25">
        <v>1.6080402010050253E-2</v>
      </c>
      <c r="Q96" s="26">
        <v>48</v>
      </c>
      <c r="R96" s="24">
        <v>673</v>
      </c>
      <c r="S96" s="25">
        <v>0.12166666666666667</v>
      </c>
      <c r="T96" s="24">
        <v>563</v>
      </c>
      <c r="U96" s="24">
        <v>720</v>
      </c>
      <c r="V96" s="25">
        <v>0.12166666666666667</v>
      </c>
      <c r="W96" s="25">
        <v>2.4333333333333335E-2</v>
      </c>
      <c r="X96" s="26">
        <v>82</v>
      </c>
      <c r="Y96" s="24">
        <v>600</v>
      </c>
      <c r="Z96" s="25">
        <v>9.0909090909090912E-2</v>
      </c>
      <c r="AA96" s="24">
        <v>540</v>
      </c>
      <c r="AB96" s="24">
        <v>650</v>
      </c>
      <c r="AC96" s="25">
        <v>0.17647058823529413</v>
      </c>
      <c r="AD96" s="25">
        <v>3.5294117647058823E-2</v>
      </c>
      <c r="AE96" s="26">
        <v>155</v>
      </c>
      <c r="AF96" s="24">
        <v>660</v>
      </c>
      <c r="AG96" s="25">
        <v>7.6335877862595417E-3</v>
      </c>
      <c r="AH96" s="24">
        <v>595</v>
      </c>
      <c r="AI96" s="24">
        <v>750</v>
      </c>
      <c r="AJ96" s="25">
        <v>0.1</v>
      </c>
      <c r="AK96" s="25">
        <v>0.02</v>
      </c>
      <c r="AL96" s="26">
        <v>39</v>
      </c>
      <c r="AM96" s="24">
        <v>900</v>
      </c>
      <c r="AN96" s="25">
        <v>7.3985680190930783E-2</v>
      </c>
      <c r="AO96" s="24">
        <v>770</v>
      </c>
      <c r="AP96" s="24">
        <v>1000</v>
      </c>
      <c r="AQ96" s="25">
        <v>0.2413793103448276</v>
      </c>
      <c r="AR96" s="25">
        <v>4.8275862068965517E-2</v>
      </c>
      <c r="AS96" s="50" t="s">
        <v>339</v>
      </c>
    </row>
    <row r="97" spans="1:45" ht="11" x14ac:dyDescent="0.15">
      <c r="B97" s="6" t="s">
        <v>8</v>
      </c>
      <c r="C97" s="26">
        <v>10</v>
      </c>
      <c r="D97" s="24">
        <v>305</v>
      </c>
      <c r="E97" s="25">
        <v>5.1724137931034482E-2</v>
      </c>
      <c r="F97" s="24">
        <v>285</v>
      </c>
      <c r="G97" s="24">
        <v>330</v>
      </c>
      <c r="H97" s="25">
        <v>0.15094339622641509</v>
      </c>
      <c r="I97" s="25">
        <v>3.0188679245283019E-2</v>
      </c>
      <c r="J97" s="26">
        <v>51</v>
      </c>
      <c r="K97" s="24">
        <v>350</v>
      </c>
      <c r="L97" s="25">
        <v>6.0606060606060608E-2</v>
      </c>
      <c r="M97" s="24">
        <v>330</v>
      </c>
      <c r="N97" s="24">
        <v>390</v>
      </c>
      <c r="O97" s="25">
        <v>0.16666666666666666</v>
      </c>
      <c r="P97" s="25">
        <v>3.3333333333333333E-2</v>
      </c>
      <c r="Q97" s="26">
        <v>34</v>
      </c>
      <c r="R97" s="24">
        <v>410</v>
      </c>
      <c r="S97" s="25">
        <v>6.4935064935064929E-2</v>
      </c>
      <c r="T97" s="24">
        <v>400</v>
      </c>
      <c r="U97" s="24">
        <v>430</v>
      </c>
      <c r="V97" s="25">
        <v>0.18840579710144928</v>
      </c>
      <c r="W97" s="25">
        <v>3.7681159420289857E-2</v>
      </c>
      <c r="X97" s="26">
        <v>38</v>
      </c>
      <c r="Y97" s="24">
        <v>368</v>
      </c>
      <c r="Z97" s="25">
        <v>5.1428571428571428E-2</v>
      </c>
      <c r="AA97" s="24">
        <v>360</v>
      </c>
      <c r="AB97" s="24">
        <v>390</v>
      </c>
      <c r="AC97" s="25">
        <v>0.15</v>
      </c>
      <c r="AD97" s="25">
        <v>0.03</v>
      </c>
      <c r="AE97" s="26">
        <v>492</v>
      </c>
      <c r="AF97" s="24">
        <v>430</v>
      </c>
      <c r="AG97" s="25">
        <v>7.4999999999999997E-2</v>
      </c>
      <c r="AH97" s="24">
        <v>400</v>
      </c>
      <c r="AI97" s="24">
        <v>450</v>
      </c>
      <c r="AJ97" s="25">
        <v>0.19444444444444445</v>
      </c>
      <c r="AK97" s="25">
        <v>3.888888888888889E-2</v>
      </c>
      <c r="AL97" s="26">
        <v>876</v>
      </c>
      <c r="AM97" s="24">
        <v>480</v>
      </c>
      <c r="AN97" s="25">
        <v>9.0909090909090912E-2</v>
      </c>
      <c r="AO97" s="24">
        <v>450</v>
      </c>
      <c r="AP97" s="24">
        <v>520</v>
      </c>
      <c r="AQ97" s="25">
        <v>0.2</v>
      </c>
      <c r="AR97" s="25">
        <v>0.04</v>
      </c>
      <c r="AS97" s="50" t="s">
        <v>339</v>
      </c>
    </row>
    <row r="98" spans="1:45" s="23" customFormat="1" ht="11" x14ac:dyDescent="0.15">
      <c r="B98" s="23" t="s">
        <v>37</v>
      </c>
      <c r="C98" s="207">
        <v>2061</v>
      </c>
      <c r="D98" s="208">
        <v>330</v>
      </c>
      <c r="E98" s="206">
        <v>0.1</v>
      </c>
      <c r="F98" s="208">
        <v>290</v>
      </c>
      <c r="G98" s="208">
        <v>375</v>
      </c>
      <c r="H98" s="206">
        <v>0.1</v>
      </c>
      <c r="I98" s="206">
        <v>0.02</v>
      </c>
      <c r="J98" s="207">
        <v>4387</v>
      </c>
      <c r="K98" s="208">
        <v>410</v>
      </c>
      <c r="L98" s="206">
        <v>7.8947368421052627E-2</v>
      </c>
      <c r="M98" s="208">
        <v>370</v>
      </c>
      <c r="N98" s="208">
        <v>460</v>
      </c>
      <c r="O98" s="206">
        <v>0.10810810810810811</v>
      </c>
      <c r="P98" s="206">
        <v>2.1621621621621623E-2</v>
      </c>
      <c r="Q98" s="207">
        <v>1404</v>
      </c>
      <c r="R98" s="208">
        <v>500</v>
      </c>
      <c r="S98" s="206">
        <v>6.3829787234042548E-2</v>
      </c>
      <c r="T98" s="208">
        <v>430</v>
      </c>
      <c r="U98" s="208">
        <v>590</v>
      </c>
      <c r="V98" s="206">
        <v>0.16279069767441862</v>
      </c>
      <c r="W98" s="206">
        <v>3.255813953488372E-2</v>
      </c>
      <c r="X98" s="207">
        <v>942</v>
      </c>
      <c r="Y98" s="208">
        <v>441</v>
      </c>
      <c r="Z98" s="206">
        <v>7.5609756097560973E-2</v>
      </c>
      <c r="AA98" s="208">
        <v>380</v>
      </c>
      <c r="AB98" s="208">
        <v>550</v>
      </c>
      <c r="AC98" s="206">
        <v>0.13076923076923078</v>
      </c>
      <c r="AD98" s="206">
        <v>2.6153846153846156E-2</v>
      </c>
      <c r="AE98" s="207">
        <v>4239</v>
      </c>
      <c r="AF98" s="208">
        <v>450</v>
      </c>
      <c r="AG98" s="206">
        <v>7.1428571428571425E-2</v>
      </c>
      <c r="AH98" s="208">
        <v>410</v>
      </c>
      <c r="AI98" s="208">
        <v>540</v>
      </c>
      <c r="AJ98" s="206">
        <v>0.13924050632911392</v>
      </c>
      <c r="AK98" s="206">
        <v>2.7848101265822784E-2</v>
      </c>
      <c r="AL98" s="207">
        <v>2452</v>
      </c>
      <c r="AM98" s="208">
        <v>500</v>
      </c>
      <c r="AN98" s="206">
        <v>8.6956521739130432E-2</v>
      </c>
      <c r="AO98" s="208">
        <v>460</v>
      </c>
      <c r="AP98" s="208">
        <v>590</v>
      </c>
      <c r="AQ98" s="206">
        <v>0.16279069767441862</v>
      </c>
      <c r="AR98" s="206">
        <v>3.255813953488372E-2</v>
      </c>
      <c r="AS98" s="10"/>
    </row>
    <row r="99" spans="1:45" ht="11" x14ac:dyDescent="0.15">
      <c r="A99" s="6" t="s">
        <v>22</v>
      </c>
      <c r="B99" s="6" t="s">
        <v>235</v>
      </c>
      <c r="C99" s="26" t="s">
        <v>41</v>
      </c>
      <c r="D99" s="24" t="s">
        <v>41</v>
      </c>
      <c r="E99" s="25" t="s">
        <v>41</v>
      </c>
      <c r="F99" s="24" t="s">
        <v>41</v>
      </c>
      <c r="G99" s="24" t="s">
        <v>41</v>
      </c>
      <c r="H99" s="25" t="s">
        <v>41</v>
      </c>
      <c r="I99" s="25" t="s">
        <v>41</v>
      </c>
      <c r="J99" s="26">
        <v>180</v>
      </c>
      <c r="K99" s="24">
        <v>400</v>
      </c>
      <c r="L99" s="25">
        <v>6.6666666666666666E-2</v>
      </c>
      <c r="M99" s="24">
        <v>370</v>
      </c>
      <c r="N99" s="24">
        <v>420</v>
      </c>
      <c r="O99" s="25">
        <v>0.14285714285714285</v>
      </c>
      <c r="P99" s="25">
        <v>2.8571428571428571E-2</v>
      </c>
      <c r="Q99" s="26">
        <v>98</v>
      </c>
      <c r="R99" s="24">
        <v>480</v>
      </c>
      <c r="S99" s="25">
        <v>6.6666666666666666E-2</v>
      </c>
      <c r="T99" s="24">
        <v>450</v>
      </c>
      <c r="U99" s="24">
        <v>520</v>
      </c>
      <c r="V99" s="25">
        <v>0.2</v>
      </c>
      <c r="W99" s="25">
        <v>0.04</v>
      </c>
      <c r="X99" s="26">
        <v>16</v>
      </c>
      <c r="Y99" s="24">
        <v>400</v>
      </c>
      <c r="Z99" s="25">
        <v>2.564102564102564E-2</v>
      </c>
      <c r="AA99" s="24">
        <v>375</v>
      </c>
      <c r="AB99" s="24">
        <v>423</v>
      </c>
      <c r="AC99" s="25">
        <v>0.14285714285714285</v>
      </c>
      <c r="AD99" s="25">
        <v>2.8571428571428571E-2</v>
      </c>
      <c r="AE99" s="26">
        <v>158</v>
      </c>
      <c r="AF99" s="24">
        <v>468</v>
      </c>
      <c r="AG99" s="25">
        <v>8.8372093023255813E-2</v>
      </c>
      <c r="AH99" s="24">
        <v>440</v>
      </c>
      <c r="AI99" s="24">
        <v>510</v>
      </c>
      <c r="AJ99" s="25">
        <v>0.17</v>
      </c>
      <c r="AK99" s="25">
        <v>3.4000000000000002E-2</v>
      </c>
      <c r="AL99" s="26">
        <v>62</v>
      </c>
      <c r="AM99" s="24">
        <v>548</v>
      </c>
      <c r="AN99" s="25">
        <v>0.11836734693877551</v>
      </c>
      <c r="AO99" s="24">
        <v>490</v>
      </c>
      <c r="AP99" s="24">
        <v>615</v>
      </c>
      <c r="AQ99" s="25">
        <v>0.24545454545454545</v>
      </c>
      <c r="AR99" s="25">
        <v>4.9090909090909088E-2</v>
      </c>
      <c r="AS99" s="50" t="s">
        <v>339</v>
      </c>
    </row>
    <row r="100" spans="1:45" ht="11" x14ac:dyDescent="0.15">
      <c r="B100" s="6" t="s">
        <v>236</v>
      </c>
      <c r="C100" s="26">
        <v>16</v>
      </c>
      <c r="D100" s="24">
        <v>330</v>
      </c>
      <c r="E100" s="25">
        <v>0</v>
      </c>
      <c r="F100" s="24">
        <v>295</v>
      </c>
      <c r="G100" s="24">
        <v>353</v>
      </c>
      <c r="H100" s="25">
        <v>0.11864406779661017</v>
      </c>
      <c r="I100" s="25">
        <v>2.3728813559322035E-2</v>
      </c>
      <c r="J100" s="26">
        <v>182</v>
      </c>
      <c r="K100" s="24">
        <v>400</v>
      </c>
      <c r="L100" s="25">
        <v>5.2631578947368418E-2</v>
      </c>
      <c r="M100" s="24">
        <v>375</v>
      </c>
      <c r="N100" s="24">
        <v>420</v>
      </c>
      <c r="O100" s="25">
        <v>0.12676056338028169</v>
      </c>
      <c r="P100" s="25">
        <v>2.5352112676056339E-2</v>
      </c>
      <c r="Q100" s="26">
        <v>123</v>
      </c>
      <c r="R100" s="24">
        <v>470</v>
      </c>
      <c r="S100" s="25">
        <v>6.8181818181818177E-2</v>
      </c>
      <c r="T100" s="24">
        <v>440</v>
      </c>
      <c r="U100" s="24">
        <v>510</v>
      </c>
      <c r="V100" s="25">
        <v>0.17499999999999999</v>
      </c>
      <c r="W100" s="25">
        <v>3.4999999999999996E-2</v>
      </c>
      <c r="X100" s="26">
        <v>23</v>
      </c>
      <c r="Y100" s="24">
        <v>420</v>
      </c>
      <c r="Z100" s="25">
        <v>0.12600536193029491</v>
      </c>
      <c r="AA100" s="24">
        <v>370</v>
      </c>
      <c r="AB100" s="24">
        <v>450</v>
      </c>
      <c r="AC100" s="25">
        <v>0.30030959752321984</v>
      </c>
      <c r="AD100" s="25">
        <v>6.0061919504643971E-2</v>
      </c>
      <c r="AE100" s="26">
        <v>169</v>
      </c>
      <c r="AF100" s="24">
        <v>460</v>
      </c>
      <c r="AG100" s="25">
        <v>6.9767441860465115E-2</v>
      </c>
      <c r="AH100" s="24">
        <v>430</v>
      </c>
      <c r="AI100" s="24">
        <v>500</v>
      </c>
      <c r="AJ100" s="25">
        <v>0.15</v>
      </c>
      <c r="AK100" s="25">
        <v>0.03</v>
      </c>
      <c r="AL100" s="26">
        <v>55</v>
      </c>
      <c r="AM100" s="24">
        <v>560</v>
      </c>
      <c r="AN100" s="25">
        <v>6.6666666666666666E-2</v>
      </c>
      <c r="AO100" s="24">
        <v>485</v>
      </c>
      <c r="AP100" s="24">
        <v>630</v>
      </c>
      <c r="AQ100" s="25">
        <v>0.24444444444444444</v>
      </c>
      <c r="AR100" s="25">
        <v>4.8888888888888885E-2</v>
      </c>
      <c r="AS100" s="50" t="s">
        <v>339</v>
      </c>
    </row>
    <row r="101" spans="1:45" ht="11" x14ac:dyDescent="0.15">
      <c r="B101" s="6" t="s">
        <v>237</v>
      </c>
      <c r="C101" s="26">
        <v>53</v>
      </c>
      <c r="D101" s="24">
        <v>340</v>
      </c>
      <c r="E101" s="25">
        <v>6.25E-2</v>
      </c>
      <c r="F101" s="24">
        <v>310</v>
      </c>
      <c r="G101" s="24">
        <v>380</v>
      </c>
      <c r="H101" s="25">
        <v>0.28301886792452829</v>
      </c>
      <c r="I101" s="25">
        <v>5.6603773584905662E-2</v>
      </c>
      <c r="J101" s="26">
        <v>446</v>
      </c>
      <c r="K101" s="24">
        <v>410</v>
      </c>
      <c r="L101" s="25">
        <v>6.4935064935064929E-2</v>
      </c>
      <c r="M101" s="24">
        <v>380</v>
      </c>
      <c r="N101" s="24">
        <v>435</v>
      </c>
      <c r="O101" s="25">
        <v>0.17142857142857143</v>
      </c>
      <c r="P101" s="25">
        <v>3.4285714285714287E-2</v>
      </c>
      <c r="Q101" s="26">
        <v>314</v>
      </c>
      <c r="R101" s="24">
        <v>518</v>
      </c>
      <c r="S101" s="25">
        <v>0.10212765957446808</v>
      </c>
      <c r="T101" s="24">
        <v>470</v>
      </c>
      <c r="U101" s="24">
        <v>560</v>
      </c>
      <c r="V101" s="25">
        <v>0.23333333333333334</v>
      </c>
      <c r="W101" s="25">
        <v>4.6666666666666669E-2</v>
      </c>
      <c r="X101" s="26">
        <v>99</v>
      </c>
      <c r="Y101" s="24">
        <v>425</v>
      </c>
      <c r="Z101" s="25">
        <v>8.9743589743589744E-2</v>
      </c>
      <c r="AA101" s="24">
        <v>380</v>
      </c>
      <c r="AB101" s="24">
        <v>450</v>
      </c>
      <c r="AC101" s="25">
        <v>0.16438356164383561</v>
      </c>
      <c r="AD101" s="25">
        <v>3.287671232876712E-2</v>
      </c>
      <c r="AE101" s="26">
        <v>697</v>
      </c>
      <c r="AF101" s="24">
        <v>495</v>
      </c>
      <c r="AG101" s="25">
        <v>7.6086956521739135E-2</v>
      </c>
      <c r="AH101" s="24">
        <v>450</v>
      </c>
      <c r="AI101" s="24">
        <v>540</v>
      </c>
      <c r="AJ101" s="25">
        <v>0.23749999999999999</v>
      </c>
      <c r="AK101" s="25">
        <v>4.7500000000000001E-2</v>
      </c>
      <c r="AL101" s="26">
        <v>292</v>
      </c>
      <c r="AM101" s="24">
        <v>600</v>
      </c>
      <c r="AN101" s="25">
        <v>3.4482758620689655E-2</v>
      </c>
      <c r="AO101" s="24">
        <v>550</v>
      </c>
      <c r="AP101" s="24">
        <v>680</v>
      </c>
      <c r="AQ101" s="25">
        <v>0.2</v>
      </c>
      <c r="AR101" s="25">
        <v>0.04</v>
      </c>
      <c r="AS101" s="50" t="s">
        <v>339</v>
      </c>
    </row>
    <row r="102" spans="1:45" ht="11" x14ac:dyDescent="0.15">
      <c r="B102" s="6" t="s">
        <v>238</v>
      </c>
      <c r="C102" s="26">
        <v>14</v>
      </c>
      <c r="D102" s="24">
        <v>325</v>
      </c>
      <c r="E102" s="25">
        <v>0.29482071713147412</v>
      </c>
      <c r="F102" s="24">
        <v>320</v>
      </c>
      <c r="G102" s="24">
        <v>340</v>
      </c>
      <c r="H102" s="25">
        <v>0.20370370370370369</v>
      </c>
      <c r="I102" s="25">
        <v>4.0740740740740737E-2</v>
      </c>
      <c r="J102" s="26">
        <v>75</v>
      </c>
      <c r="K102" s="24">
        <v>400</v>
      </c>
      <c r="L102" s="25">
        <v>5.2631578947368418E-2</v>
      </c>
      <c r="M102" s="24">
        <v>370</v>
      </c>
      <c r="N102" s="24">
        <v>440</v>
      </c>
      <c r="O102" s="25">
        <v>0.14285714285714285</v>
      </c>
      <c r="P102" s="25">
        <v>2.8571428571428571E-2</v>
      </c>
      <c r="Q102" s="26">
        <v>102</v>
      </c>
      <c r="R102" s="24">
        <v>498</v>
      </c>
      <c r="S102" s="25">
        <v>0.10666666666666667</v>
      </c>
      <c r="T102" s="24">
        <v>450</v>
      </c>
      <c r="U102" s="24">
        <v>550</v>
      </c>
      <c r="V102" s="25">
        <v>0.19138755980861244</v>
      </c>
      <c r="W102" s="25">
        <v>3.8277511961722487E-2</v>
      </c>
      <c r="X102" s="26">
        <v>19</v>
      </c>
      <c r="Y102" s="24">
        <v>380</v>
      </c>
      <c r="Z102" s="25">
        <v>4.6831955922865015E-2</v>
      </c>
      <c r="AA102" s="24">
        <v>350</v>
      </c>
      <c r="AB102" s="24">
        <v>435</v>
      </c>
      <c r="AC102" s="25">
        <v>0.15151515151515152</v>
      </c>
      <c r="AD102" s="25">
        <v>3.0303030303030304E-2</v>
      </c>
      <c r="AE102" s="26">
        <v>190</v>
      </c>
      <c r="AF102" s="24">
        <v>470</v>
      </c>
      <c r="AG102" s="25">
        <v>6.8181818181818177E-2</v>
      </c>
      <c r="AH102" s="24">
        <v>440</v>
      </c>
      <c r="AI102" s="24">
        <v>500</v>
      </c>
      <c r="AJ102" s="25">
        <v>0.17499999999999999</v>
      </c>
      <c r="AK102" s="25">
        <v>3.4999999999999996E-2</v>
      </c>
      <c r="AL102" s="26">
        <v>71</v>
      </c>
      <c r="AM102" s="24">
        <v>550</v>
      </c>
      <c r="AN102" s="25">
        <v>0.1</v>
      </c>
      <c r="AO102" s="24">
        <v>500</v>
      </c>
      <c r="AP102" s="24">
        <v>620</v>
      </c>
      <c r="AQ102" s="25">
        <v>0.19565217391304349</v>
      </c>
      <c r="AR102" s="25">
        <v>3.9130434782608699E-2</v>
      </c>
      <c r="AS102" s="50" t="s">
        <v>339</v>
      </c>
    </row>
    <row r="103" spans="1:45" ht="11" x14ac:dyDescent="0.15">
      <c r="B103" s="6" t="s">
        <v>239</v>
      </c>
      <c r="C103" s="26">
        <v>59</v>
      </c>
      <c r="D103" s="24">
        <v>380</v>
      </c>
      <c r="E103" s="25">
        <v>8.5714285714285715E-2</v>
      </c>
      <c r="F103" s="24">
        <v>350</v>
      </c>
      <c r="G103" s="24">
        <v>400</v>
      </c>
      <c r="H103" s="25">
        <v>0.26666666666666666</v>
      </c>
      <c r="I103" s="25">
        <v>5.333333333333333E-2</v>
      </c>
      <c r="J103" s="26">
        <v>527</v>
      </c>
      <c r="K103" s="24">
        <v>415</v>
      </c>
      <c r="L103" s="25">
        <v>6.4102564102564097E-2</v>
      </c>
      <c r="M103" s="24">
        <v>390</v>
      </c>
      <c r="N103" s="24">
        <v>450</v>
      </c>
      <c r="O103" s="25">
        <v>0.18571428571428572</v>
      </c>
      <c r="P103" s="25">
        <v>3.7142857142857144E-2</v>
      </c>
      <c r="Q103" s="26">
        <v>171</v>
      </c>
      <c r="R103" s="24">
        <v>500</v>
      </c>
      <c r="S103" s="25">
        <v>4.1666666666666664E-2</v>
      </c>
      <c r="T103" s="24">
        <v>455</v>
      </c>
      <c r="U103" s="24">
        <v>580</v>
      </c>
      <c r="V103" s="25">
        <v>0.17647058823529413</v>
      </c>
      <c r="W103" s="25">
        <v>3.5294117647058823E-2</v>
      </c>
      <c r="X103" s="26">
        <v>72</v>
      </c>
      <c r="Y103" s="24">
        <v>430</v>
      </c>
      <c r="Z103" s="25">
        <v>7.4999999999999997E-2</v>
      </c>
      <c r="AA103" s="24">
        <v>395</v>
      </c>
      <c r="AB103" s="24">
        <v>470</v>
      </c>
      <c r="AC103" s="25">
        <v>0.19444444444444445</v>
      </c>
      <c r="AD103" s="25">
        <v>3.888888888888889E-2</v>
      </c>
      <c r="AE103" s="26">
        <v>306</v>
      </c>
      <c r="AF103" s="24">
        <v>495</v>
      </c>
      <c r="AG103" s="25">
        <v>7.6086956521739135E-2</v>
      </c>
      <c r="AH103" s="24">
        <v>450</v>
      </c>
      <c r="AI103" s="24">
        <v>560</v>
      </c>
      <c r="AJ103" s="25">
        <v>0.17857142857142858</v>
      </c>
      <c r="AK103" s="25">
        <v>3.5714285714285712E-2</v>
      </c>
      <c r="AL103" s="26">
        <v>177</v>
      </c>
      <c r="AM103" s="24">
        <v>630</v>
      </c>
      <c r="AN103" s="25">
        <v>0.10915492957746478</v>
      </c>
      <c r="AO103" s="24">
        <v>550</v>
      </c>
      <c r="AP103" s="24">
        <v>700</v>
      </c>
      <c r="AQ103" s="25">
        <v>0.27272727272727271</v>
      </c>
      <c r="AR103" s="25">
        <v>5.4545454545454543E-2</v>
      </c>
      <c r="AS103" s="50" t="s">
        <v>339</v>
      </c>
    </row>
    <row r="104" spans="1:45" ht="11" x14ac:dyDescent="0.15">
      <c r="B104" s="6" t="s">
        <v>240</v>
      </c>
      <c r="C104" s="26" t="s">
        <v>41</v>
      </c>
      <c r="D104" s="24" t="s">
        <v>41</v>
      </c>
      <c r="E104" s="25" t="s">
        <v>41</v>
      </c>
      <c r="F104" s="24" t="s">
        <v>41</v>
      </c>
      <c r="G104" s="24" t="s">
        <v>41</v>
      </c>
      <c r="H104" s="25" t="s">
        <v>41</v>
      </c>
      <c r="I104" s="25" t="s">
        <v>41</v>
      </c>
      <c r="J104" s="26">
        <v>39</v>
      </c>
      <c r="K104" s="24">
        <v>420</v>
      </c>
      <c r="L104" s="25">
        <v>5.5276381909547742E-2</v>
      </c>
      <c r="M104" s="24">
        <v>385</v>
      </c>
      <c r="N104" s="24">
        <v>465</v>
      </c>
      <c r="O104" s="25">
        <v>0.13513513513513514</v>
      </c>
      <c r="P104" s="25">
        <v>2.7027027027027029E-2</v>
      </c>
      <c r="Q104" s="26">
        <v>48</v>
      </c>
      <c r="R104" s="24">
        <v>495</v>
      </c>
      <c r="S104" s="25">
        <v>0.11235955056179775</v>
      </c>
      <c r="T104" s="24">
        <v>473</v>
      </c>
      <c r="U104" s="24">
        <v>550</v>
      </c>
      <c r="V104" s="25">
        <v>0.17857142857142858</v>
      </c>
      <c r="W104" s="25">
        <v>3.5714285714285712E-2</v>
      </c>
      <c r="X104" s="26" t="s">
        <v>41</v>
      </c>
      <c r="Y104" s="24" t="s">
        <v>41</v>
      </c>
      <c r="Z104" s="25" t="s">
        <v>41</v>
      </c>
      <c r="AA104" s="24" t="s">
        <v>41</v>
      </c>
      <c r="AB104" s="24" t="s">
        <v>41</v>
      </c>
      <c r="AC104" s="25" t="s">
        <v>41</v>
      </c>
      <c r="AD104" s="25" t="s">
        <v>41</v>
      </c>
      <c r="AE104" s="26">
        <v>154</v>
      </c>
      <c r="AF104" s="24">
        <v>495</v>
      </c>
      <c r="AG104" s="25">
        <v>3.125E-2</v>
      </c>
      <c r="AH104" s="24">
        <v>450</v>
      </c>
      <c r="AI104" s="24">
        <v>540</v>
      </c>
      <c r="AJ104" s="25">
        <v>0.17857142857142858</v>
      </c>
      <c r="AK104" s="25">
        <v>3.5714285714285712E-2</v>
      </c>
      <c r="AL104" s="26">
        <v>124</v>
      </c>
      <c r="AM104" s="24">
        <v>585</v>
      </c>
      <c r="AN104" s="25">
        <v>6.363636363636363E-2</v>
      </c>
      <c r="AO104" s="24">
        <v>550</v>
      </c>
      <c r="AP104" s="24">
        <v>640</v>
      </c>
      <c r="AQ104" s="25">
        <v>0.17</v>
      </c>
      <c r="AR104" s="25">
        <v>3.4000000000000002E-2</v>
      </c>
      <c r="AS104" s="50" t="s">
        <v>339</v>
      </c>
    </row>
    <row r="105" spans="1:45" ht="11" x14ac:dyDescent="0.15">
      <c r="B105" s="6" t="s">
        <v>241</v>
      </c>
      <c r="C105" s="26">
        <v>31</v>
      </c>
      <c r="D105" s="24">
        <v>368</v>
      </c>
      <c r="E105" s="25">
        <v>5.1428571428571428E-2</v>
      </c>
      <c r="F105" s="24">
        <v>330</v>
      </c>
      <c r="G105" s="24">
        <v>375</v>
      </c>
      <c r="H105" s="25">
        <v>0.11515151515151516</v>
      </c>
      <c r="I105" s="25">
        <v>2.3030303030303033E-2</v>
      </c>
      <c r="J105" s="26">
        <v>87</v>
      </c>
      <c r="K105" s="24">
        <v>450</v>
      </c>
      <c r="L105" s="25">
        <v>9.7560975609756101E-2</v>
      </c>
      <c r="M105" s="24">
        <v>410</v>
      </c>
      <c r="N105" s="24">
        <v>475</v>
      </c>
      <c r="O105" s="25">
        <v>0.21621621621621623</v>
      </c>
      <c r="P105" s="25">
        <v>4.3243243243243246E-2</v>
      </c>
      <c r="Q105" s="26">
        <v>141</v>
      </c>
      <c r="R105" s="24">
        <v>500</v>
      </c>
      <c r="S105" s="25">
        <v>8.6956521739130432E-2</v>
      </c>
      <c r="T105" s="24">
        <v>450</v>
      </c>
      <c r="U105" s="24">
        <v>550</v>
      </c>
      <c r="V105" s="25">
        <v>0.19047619047619047</v>
      </c>
      <c r="W105" s="25">
        <v>3.8095238095238092E-2</v>
      </c>
      <c r="X105" s="26">
        <v>16</v>
      </c>
      <c r="Y105" s="24">
        <v>418</v>
      </c>
      <c r="Z105" s="25">
        <v>-4.7619047619047623E-3</v>
      </c>
      <c r="AA105" s="24">
        <v>380</v>
      </c>
      <c r="AB105" s="24">
        <v>450</v>
      </c>
      <c r="AC105" s="25">
        <v>6.3613231552162849E-2</v>
      </c>
      <c r="AD105" s="25">
        <v>1.2722646310432569E-2</v>
      </c>
      <c r="AE105" s="26">
        <v>311</v>
      </c>
      <c r="AF105" s="24">
        <v>475</v>
      </c>
      <c r="AG105" s="25">
        <v>5.5555555555555552E-2</v>
      </c>
      <c r="AH105" s="24">
        <v>450</v>
      </c>
      <c r="AI105" s="24">
        <v>530</v>
      </c>
      <c r="AJ105" s="25">
        <v>0.15012106537530268</v>
      </c>
      <c r="AK105" s="25">
        <v>3.0024213075060535E-2</v>
      </c>
      <c r="AL105" s="26">
        <v>269</v>
      </c>
      <c r="AM105" s="24">
        <v>595</v>
      </c>
      <c r="AN105" s="25">
        <v>8.1818181818181818E-2</v>
      </c>
      <c r="AO105" s="24">
        <v>535</v>
      </c>
      <c r="AP105" s="24">
        <v>650</v>
      </c>
      <c r="AQ105" s="25">
        <v>0.19</v>
      </c>
      <c r="AR105" s="25">
        <v>3.7999999999999999E-2</v>
      </c>
      <c r="AS105" s="50" t="s">
        <v>339</v>
      </c>
    </row>
    <row r="106" spans="1:45" ht="11" x14ac:dyDescent="0.15">
      <c r="B106" s="6" t="s">
        <v>9</v>
      </c>
      <c r="C106" s="26">
        <v>42</v>
      </c>
      <c r="D106" s="24">
        <v>315</v>
      </c>
      <c r="E106" s="25">
        <v>0.05</v>
      </c>
      <c r="F106" s="24">
        <v>290</v>
      </c>
      <c r="G106" s="24">
        <v>350</v>
      </c>
      <c r="H106" s="25">
        <v>0.21153846153846154</v>
      </c>
      <c r="I106" s="25">
        <v>4.230769230769231E-2</v>
      </c>
      <c r="J106" s="26">
        <v>60</v>
      </c>
      <c r="K106" s="24">
        <v>390</v>
      </c>
      <c r="L106" s="25">
        <v>5.4054054054054057E-2</v>
      </c>
      <c r="M106" s="24">
        <v>350</v>
      </c>
      <c r="N106" s="24">
        <v>439</v>
      </c>
      <c r="O106" s="25">
        <v>0.21875</v>
      </c>
      <c r="P106" s="25">
        <v>4.3749999999999997E-2</v>
      </c>
      <c r="Q106" s="26">
        <v>39</v>
      </c>
      <c r="R106" s="24">
        <v>500</v>
      </c>
      <c r="S106" s="25">
        <v>0.16279069767441862</v>
      </c>
      <c r="T106" s="24">
        <v>450</v>
      </c>
      <c r="U106" s="24">
        <v>550</v>
      </c>
      <c r="V106" s="25">
        <v>0.28205128205128205</v>
      </c>
      <c r="W106" s="25">
        <v>5.6410256410256411E-2</v>
      </c>
      <c r="X106" s="26">
        <v>88</v>
      </c>
      <c r="Y106" s="24">
        <v>430</v>
      </c>
      <c r="Z106" s="25">
        <v>0.10256410256410256</v>
      </c>
      <c r="AA106" s="24">
        <v>370</v>
      </c>
      <c r="AB106" s="24">
        <v>460</v>
      </c>
      <c r="AC106" s="25">
        <v>0.26470588235294118</v>
      </c>
      <c r="AD106" s="25">
        <v>5.2941176470588235E-2</v>
      </c>
      <c r="AE106" s="26">
        <v>332</v>
      </c>
      <c r="AF106" s="24">
        <v>495</v>
      </c>
      <c r="AG106" s="25">
        <v>7.6086956521739135E-2</v>
      </c>
      <c r="AH106" s="24">
        <v>450</v>
      </c>
      <c r="AI106" s="24">
        <v>550</v>
      </c>
      <c r="AJ106" s="25">
        <v>0.26923076923076922</v>
      </c>
      <c r="AK106" s="25">
        <v>5.3846153846153842E-2</v>
      </c>
      <c r="AL106" s="26">
        <v>127</v>
      </c>
      <c r="AM106" s="24">
        <v>600</v>
      </c>
      <c r="AN106" s="25">
        <v>5.2631578947368418E-2</v>
      </c>
      <c r="AO106" s="24">
        <v>530</v>
      </c>
      <c r="AP106" s="24">
        <v>660</v>
      </c>
      <c r="AQ106" s="25">
        <v>0.23711340206185566</v>
      </c>
      <c r="AR106" s="25">
        <v>4.7422680412371132E-2</v>
      </c>
      <c r="AS106" s="50" t="s">
        <v>339</v>
      </c>
    </row>
    <row r="107" spans="1:45" s="23" customFormat="1" ht="11" x14ac:dyDescent="0.15">
      <c r="B107" s="23" t="s">
        <v>37</v>
      </c>
      <c r="C107" s="207">
        <v>224</v>
      </c>
      <c r="D107" s="208">
        <v>350</v>
      </c>
      <c r="E107" s="206">
        <v>6.0606060606060608E-2</v>
      </c>
      <c r="F107" s="208">
        <v>310</v>
      </c>
      <c r="G107" s="208">
        <v>380</v>
      </c>
      <c r="H107" s="206">
        <v>0.25</v>
      </c>
      <c r="I107" s="206">
        <v>0.05</v>
      </c>
      <c r="J107" s="207">
        <v>1596</v>
      </c>
      <c r="K107" s="208">
        <v>410</v>
      </c>
      <c r="L107" s="206">
        <v>6.4935064935064929E-2</v>
      </c>
      <c r="M107" s="208">
        <v>380</v>
      </c>
      <c r="N107" s="208">
        <v>440</v>
      </c>
      <c r="O107" s="206">
        <v>0.17142857142857143</v>
      </c>
      <c r="P107" s="206">
        <v>3.4285714285714287E-2</v>
      </c>
      <c r="Q107" s="207">
        <v>1036</v>
      </c>
      <c r="R107" s="208">
        <v>500</v>
      </c>
      <c r="S107" s="206">
        <v>9.1703056768558958E-2</v>
      </c>
      <c r="T107" s="208">
        <v>455</v>
      </c>
      <c r="U107" s="208">
        <v>550</v>
      </c>
      <c r="V107" s="206">
        <v>0.19047619047619047</v>
      </c>
      <c r="W107" s="206">
        <v>3.8095238095238092E-2</v>
      </c>
      <c r="X107" s="207">
        <v>339</v>
      </c>
      <c r="Y107" s="208">
        <v>420</v>
      </c>
      <c r="Z107" s="206">
        <v>7.6923076923076927E-2</v>
      </c>
      <c r="AA107" s="208">
        <v>380</v>
      </c>
      <c r="AB107" s="208">
        <v>450</v>
      </c>
      <c r="AC107" s="206">
        <v>0.18309859154929578</v>
      </c>
      <c r="AD107" s="206">
        <v>3.6619718309859155E-2</v>
      </c>
      <c r="AE107" s="207">
        <v>2317</v>
      </c>
      <c r="AF107" s="208">
        <v>480</v>
      </c>
      <c r="AG107" s="206">
        <v>6.6666666666666666E-2</v>
      </c>
      <c r="AH107" s="208">
        <v>450</v>
      </c>
      <c r="AI107" s="208">
        <v>530</v>
      </c>
      <c r="AJ107" s="206">
        <v>0.2</v>
      </c>
      <c r="AK107" s="206">
        <v>0.04</v>
      </c>
      <c r="AL107" s="207">
        <v>1177</v>
      </c>
      <c r="AM107" s="208">
        <v>600</v>
      </c>
      <c r="AN107" s="206">
        <v>9.0909090909090912E-2</v>
      </c>
      <c r="AO107" s="208">
        <v>540</v>
      </c>
      <c r="AP107" s="208">
        <v>655</v>
      </c>
      <c r="AQ107" s="206">
        <v>0.22448979591836735</v>
      </c>
      <c r="AR107" s="206">
        <v>4.4897959183673466E-2</v>
      </c>
      <c r="AS107" s="10"/>
    </row>
    <row r="108" spans="1:45" ht="11" x14ac:dyDescent="0.15">
      <c r="A108" s="6" t="s">
        <v>23</v>
      </c>
      <c r="B108" s="6" t="s">
        <v>242</v>
      </c>
      <c r="C108" s="26">
        <v>17</v>
      </c>
      <c r="D108" s="24">
        <v>320</v>
      </c>
      <c r="E108" s="25">
        <v>6.6666666666666666E-2</v>
      </c>
      <c r="F108" s="24">
        <v>280</v>
      </c>
      <c r="G108" s="24">
        <v>330</v>
      </c>
      <c r="H108" s="25">
        <v>0.39130434782608697</v>
      </c>
      <c r="I108" s="25">
        <v>7.8260869565217397E-2</v>
      </c>
      <c r="J108" s="26">
        <v>80</v>
      </c>
      <c r="K108" s="24">
        <v>400</v>
      </c>
      <c r="L108" s="25">
        <v>0.1111111111111111</v>
      </c>
      <c r="M108" s="24">
        <v>375</v>
      </c>
      <c r="N108" s="24">
        <v>440</v>
      </c>
      <c r="O108" s="25">
        <v>0.21212121212121213</v>
      </c>
      <c r="P108" s="25">
        <v>4.2424242424242427E-2</v>
      </c>
      <c r="Q108" s="26">
        <v>109</v>
      </c>
      <c r="R108" s="24">
        <v>440</v>
      </c>
      <c r="S108" s="25">
        <v>8.6419753086419748E-2</v>
      </c>
      <c r="T108" s="24">
        <v>400</v>
      </c>
      <c r="U108" s="24">
        <v>480</v>
      </c>
      <c r="V108" s="25">
        <v>0.17333333333333334</v>
      </c>
      <c r="W108" s="25">
        <v>3.4666666666666665E-2</v>
      </c>
      <c r="X108" s="26">
        <v>54</v>
      </c>
      <c r="Y108" s="24">
        <v>423</v>
      </c>
      <c r="Z108" s="25">
        <v>0.17499999999999999</v>
      </c>
      <c r="AA108" s="24">
        <v>400</v>
      </c>
      <c r="AB108" s="24">
        <v>450</v>
      </c>
      <c r="AC108" s="25">
        <v>0.24411764705882352</v>
      </c>
      <c r="AD108" s="25">
        <v>4.8823529411764703E-2</v>
      </c>
      <c r="AE108" s="26">
        <v>680</v>
      </c>
      <c r="AF108" s="24">
        <v>450</v>
      </c>
      <c r="AG108" s="25">
        <v>7.1428571428571425E-2</v>
      </c>
      <c r="AH108" s="24">
        <v>430</v>
      </c>
      <c r="AI108" s="24">
        <v>490</v>
      </c>
      <c r="AJ108" s="25">
        <v>0.2</v>
      </c>
      <c r="AK108" s="25">
        <v>0.04</v>
      </c>
      <c r="AL108" s="26">
        <v>913</v>
      </c>
      <c r="AM108" s="24">
        <v>520</v>
      </c>
      <c r="AN108" s="25">
        <v>9.4736842105263161E-2</v>
      </c>
      <c r="AO108" s="24">
        <v>490</v>
      </c>
      <c r="AP108" s="24">
        <v>560</v>
      </c>
      <c r="AQ108" s="25">
        <v>0.23809523809523808</v>
      </c>
      <c r="AR108" s="25">
        <v>4.7619047619047616E-2</v>
      </c>
      <c r="AS108" s="50" t="s">
        <v>339</v>
      </c>
    </row>
    <row r="109" spans="1:45" ht="11" x14ac:dyDescent="0.15">
      <c r="B109" s="6" t="s">
        <v>243</v>
      </c>
      <c r="C109" s="26">
        <v>24</v>
      </c>
      <c r="D109" s="24">
        <v>315</v>
      </c>
      <c r="E109" s="25">
        <v>8.6206896551724144E-2</v>
      </c>
      <c r="F109" s="24">
        <v>300</v>
      </c>
      <c r="G109" s="24">
        <v>327</v>
      </c>
      <c r="H109" s="25">
        <v>0.16666666666666666</v>
      </c>
      <c r="I109" s="25">
        <v>3.3333333333333333E-2</v>
      </c>
      <c r="J109" s="26">
        <v>129</v>
      </c>
      <c r="K109" s="24">
        <v>365</v>
      </c>
      <c r="L109" s="25">
        <v>7.3529411764705885E-2</v>
      </c>
      <c r="M109" s="24">
        <v>350</v>
      </c>
      <c r="N109" s="24">
        <v>380</v>
      </c>
      <c r="O109" s="25">
        <v>0.19672131147540983</v>
      </c>
      <c r="P109" s="25">
        <v>3.9344262295081964E-2</v>
      </c>
      <c r="Q109" s="26">
        <v>101</v>
      </c>
      <c r="R109" s="24">
        <v>420</v>
      </c>
      <c r="S109" s="25">
        <v>7.6923076923076927E-2</v>
      </c>
      <c r="T109" s="24">
        <v>390</v>
      </c>
      <c r="U109" s="24">
        <v>450</v>
      </c>
      <c r="V109" s="25">
        <v>0.22448979591836735</v>
      </c>
      <c r="W109" s="25">
        <v>4.4897959183673466E-2</v>
      </c>
      <c r="X109" s="26">
        <v>81</v>
      </c>
      <c r="Y109" s="24">
        <v>400</v>
      </c>
      <c r="Z109" s="25">
        <v>0.1111111111111111</v>
      </c>
      <c r="AA109" s="24">
        <v>380</v>
      </c>
      <c r="AB109" s="24">
        <v>430</v>
      </c>
      <c r="AC109" s="25">
        <v>0.26984126984126983</v>
      </c>
      <c r="AD109" s="25">
        <v>5.3968253968253964E-2</v>
      </c>
      <c r="AE109" s="26">
        <v>1392</v>
      </c>
      <c r="AF109" s="24">
        <v>450</v>
      </c>
      <c r="AG109" s="25">
        <v>0.125</v>
      </c>
      <c r="AH109" s="24">
        <v>415</v>
      </c>
      <c r="AI109" s="24">
        <v>470</v>
      </c>
      <c r="AJ109" s="25">
        <v>0.25</v>
      </c>
      <c r="AK109" s="25">
        <v>0.05</v>
      </c>
      <c r="AL109" s="26">
        <v>1872</v>
      </c>
      <c r="AM109" s="24">
        <v>500</v>
      </c>
      <c r="AN109" s="25">
        <v>9.8901098901098897E-2</v>
      </c>
      <c r="AO109" s="24">
        <v>480</v>
      </c>
      <c r="AP109" s="24">
        <v>550</v>
      </c>
      <c r="AQ109" s="25">
        <v>0.21951219512195122</v>
      </c>
      <c r="AR109" s="25">
        <v>4.3902439024390241E-2</v>
      </c>
      <c r="AS109" s="50" t="s">
        <v>339</v>
      </c>
    </row>
    <row r="110" spans="1:45" ht="11" x14ac:dyDescent="0.15">
      <c r="B110" s="6" t="s">
        <v>244</v>
      </c>
      <c r="C110" s="26">
        <v>186</v>
      </c>
      <c r="D110" s="24">
        <v>285</v>
      </c>
      <c r="E110" s="25">
        <v>7.5471698113207544E-2</v>
      </c>
      <c r="F110" s="24">
        <v>270</v>
      </c>
      <c r="G110" s="24">
        <v>320</v>
      </c>
      <c r="H110" s="25">
        <v>0.14000000000000001</v>
      </c>
      <c r="I110" s="25">
        <v>2.8000000000000004E-2</v>
      </c>
      <c r="J110" s="26">
        <v>721</v>
      </c>
      <c r="K110" s="24">
        <v>340</v>
      </c>
      <c r="L110" s="25">
        <v>6.25E-2</v>
      </c>
      <c r="M110" s="24">
        <v>305</v>
      </c>
      <c r="N110" s="24">
        <v>380</v>
      </c>
      <c r="O110" s="25">
        <v>0.13333333333333333</v>
      </c>
      <c r="P110" s="25">
        <v>2.6666666666666665E-2</v>
      </c>
      <c r="Q110" s="26">
        <v>173</v>
      </c>
      <c r="R110" s="24">
        <v>440</v>
      </c>
      <c r="S110" s="25">
        <v>7.3170731707317069E-2</v>
      </c>
      <c r="T110" s="24">
        <v>390</v>
      </c>
      <c r="U110" s="24">
        <v>485</v>
      </c>
      <c r="V110" s="25">
        <v>0.12820512820512819</v>
      </c>
      <c r="W110" s="25">
        <v>2.564102564102564E-2</v>
      </c>
      <c r="X110" s="26">
        <v>49</v>
      </c>
      <c r="Y110" s="24">
        <v>380</v>
      </c>
      <c r="Z110" s="25">
        <v>5.5555555555555552E-2</v>
      </c>
      <c r="AA110" s="24">
        <v>340</v>
      </c>
      <c r="AB110" s="24">
        <v>450</v>
      </c>
      <c r="AC110" s="25">
        <v>8.5714285714285715E-2</v>
      </c>
      <c r="AD110" s="25">
        <v>1.7142857142857144E-2</v>
      </c>
      <c r="AE110" s="26">
        <v>327</v>
      </c>
      <c r="AF110" s="24">
        <v>450</v>
      </c>
      <c r="AG110" s="25">
        <v>9.7560975609756101E-2</v>
      </c>
      <c r="AH110" s="24">
        <v>420</v>
      </c>
      <c r="AI110" s="24">
        <v>520</v>
      </c>
      <c r="AJ110" s="25">
        <v>0.18421052631578946</v>
      </c>
      <c r="AK110" s="25">
        <v>3.6842105263157891E-2</v>
      </c>
      <c r="AL110" s="26">
        <v>178</v>
      </c>
      <c r="AM110" s="24">
        <v>613</v>
      </c>
      <c r="AN110" s="25">
        <v>0.11454545454545455</v>
      </c>
      <c r="AO110" s="24">
        <v>540</v>
      </c>
      <c r="AP110" s="24">
        <v>685</v>
      </c>
      <c r="AQ110" s="25">
        <v>0.17884615384615385</v>
      </c>
      <c r="AR110" s="25">
        <v>3.5769230769230768E-2</v>
      </c>
      <c r="AS110" s="50" t="s">
        <v>339</v>
      </c>
    </row>
    <row r="111" spans="1:45" ht="11" x14ac:dyDescent="0.15">
      <c r="B111" s="6" t="s">
        <v>245</v>
      </c>
      <c r="C111" s="26">
        <v>72</v>
      </c>
      <c r="D111" s="24">
        <v>280</v>
      </c>
      <c r="E111" s="25">
        <v>3.7037037037037035E-2</v>
      </c>
      <c r="F111" s="24">
        <v>270</v>
      </c>
      <c r="G111" s="24">
        <v>300</v>
      </c>
      <c r="H111" s="25">
        <v>9.8039215686274508E-2</v>
      </c>
      <c r="I111" s="25">
        <v>1.9607843137254902E-2</v>
      </c>
      <c r="J111" s="26">
        <v>197</v>
      </c>
      <c r="K111" s="24">
        <v>370</v>
      </c>
      <c r="L111" s="25">
        <v>8.1871345029239762E-2</v>
      </c>
      <c r="M111" s="24">
        <v>345</v>
      </c>
      <c r="N111" s="24">
        <v>400</v>
      </c>
      <c r="O111" s="25">
        <v>0.15625</v>
      </c>
      <c r="P111" s="25">
        <v>3.125E-2</v>
      </c>
      <c r="Q111" s="26">
        <v>92</v>
      </c>
      <c r="R111" s="24">
        <v>420</v>
      </c>
      <c r="S111" s="25">
        <v>7.6923076923076927E-2</v>
      </c>
      <c r="T111" s="24">
        <v>380</v>
      </c>
      <c r="U111" s="24">
        <v>460</v>
      </c>
      <c r="V111" s="25">
        <v>0.16666666666666666</v>
      </c>
      <c r="W111" s="25">
        <v>3.3333333333333333E-2</v>
      </c>
      <c r="X111" s="26">
        <v>41</v>
      </c>
      <c r="Y111" s="24">
        <v>350</v>
      </c>
      <c r="Z111" s="25">
        <v>4.4776119402985072E-2</v>
      </c>
      <c r="AA111" s="24">
        <v>315</v>
      </c>
      <c r="AB111" s="24">
        <v>395</v>
      </c>
      <c r="AC111" s="25">
        <v>0.17449664429530201</v>
      </c>
      <c r="AD111" s="25">
        <v>3.4899328859060399E-2</v>
      </c>
      <c r="AE111" s="26">
        <v>478</v>
      </c>
      <c r="AF111" s="24">
        <v>420</v>
      </c>
      <c r="AG111" s="25">
        <v>9.0909090909090912E-2</v>
      </c>
      <c r="AH111" s="24">
        <v>385</v>
      </c>
      <c r="AI111" s="24">
        <v>455</v>
      </c>
      <c r="AJ111" s="25">
        <v>0.2</v>
      </c>
      <c r="AK111" s="25">
        <v>0.04</v>
      </c>
      <c r="AL111" s="26">
        <v>145</v>
      </c>
      <c r="AM111" s="24">
        <v>490</v>
      </c>
      <c r="AN111" s="25">
        <v>8.8888888888888892E-2</v>
      </c>
      <c r="AO111" s="24">
        <v>450</v>
      </c>
      <c r="AP111" s="24">
        <v>550</v>
      </c>
      <c r="AQ111" s="25">
        <v>0.18072289156626506</v>
      </c>
      <c r="AR111" s="25">
        <v>3.614457831325301E-2</v>
      </c>
      <c r="AS111" s="50" t="s">
        <v>339</v>
      </c>
    </row>
    <row r="112" spans="1:45" ht="11" x14ac:dyDescent="0.15">
      <c r="B112" s="6" t="s">
        <v>246</v>
      </c>
      <c r="C112" s="26">
        <v>23</v>
      </c>
      <c r="D112" s="24">
        <v>320</v>
      </c>
      <c r="E112" s="25">
        <v>6.6666666666666666E-2</v>
      </c>
      <c r="F112" s="24">
        <v>300</v>
      </c>
      <c r="G112" s="24">
        <v>360</v>
      </c>
      <c r="H112" s="25">
        <v>0.20754716981132076</v>
      </c>
      <c r="I112" s="25">
        <v>4.1509433962264156E-2</v>
      </c>
      <c r="J112" s="26">
        <v>145</v>
      </c>
      <c r="K112" s="24">
        <v>380</v>
      </c>
      <c r="L112" s="25">
        <v>8.5714285714285715E-2</v>
      </c>
      <c r="M112" s="24">
        <v>360</v>
      </c>
      <c r="N112" s="24">
        <v>410</v>
      </c>
      <c r="O112" s="25">
        <v>0.1875</v>
      </c>
      <c r="P112" s="25">
        <v>3.7499999999999999E-2</v>
      </c>
      <c r="Q112" s="26">
        <v>118</v>
      </c>
      <c r="R112" s="24">
        <v>420</v>
      </c>
      <c r="S112" s="25">
        <v>7.6923076923076927E-2</v>
      </c>
      <c r="T112" s="24">
        <v>400</v>
      </c>
      <c r="U112" s="24">
        <v>460</v>
      </c>
      <c r="V112" s="25">
        <v>0.16666666666666666</v>
      </c>
      <c r="W112" s="25">
        <v>3.3333333333333333E-2</v>
      </c>
      <c r="X112" s="26">
        <v>56</v>
      </c>
      <c r="Y112" s="24">
        <v>400</v>
      </c>
      <c r="Z112" s="25">
        <v>8.6956521739130432E-2</v>
      </c>
      <c r="AA112" s="24">
        <v>368</v>
      </c>
      <c r="AB112" s="24">
        <v>420</v>
      </c>
      <c r="AC112" s="25">
        <v>0.21212121212121213</v>
      </c>
      <c r="AD112" s="25">
        <v>4.2424242424242427E-2</v>
      </c>
      <c r="AE112" s="26">
        <v>986</v>
      </c>
      <c r="AF112" s="24">
        <v>440</v>
      </c>
      <c r="AG112" s="25">
        <v>0.1</v>
      </c>
      <c r="AH112" s="24">
        <v>405</v>
      </c>
      <c r="AI112" s="24">
        <v>470</v>
      </c>
      <c r="AJ112" s="25">
        <v>0.22222222222222221</v>
      </c>
      <c r="AK112" s="25">
        <v>4.4444444444444439E-2</v>
      </c>
      <c r="AL112" s="26">
        <v>542</v>
      </c>
      <c r="AM112" s="24">
        <v>520</v>
      </c>
      <c r="AN112" s="25">
        <v>0.10638297872340426</v>
      </c>
      <c r="AO112" s="24">
        <v>478</v>
      </c>
      <c r="AP112" s="24">
        <v>570</v>
      </c>
      <c r="AQ112" s="25">
        <v>0.23809523809523808</v>
      </c>
      <c r="AR112" s="25">
        <v>4.7619047619047616E-2</v>
      </c>
      <c r="AS112" s="50" t="s">
        <v>339</v>
      </c>
    </row>
    <row r="113" spans="1:45" ht="11" x14ac:dyDescent="0.15">
      <c r="B113" s="6" t="s">
        <v>247</v>
      </c>
      <c r="C113" s="26">
        <v>186</v>
      </c>
      <c r="D113" s="24">
        <v>270</v>
      </c>
      <c r="E113" s="25">
        <v>0.08</v>
      </c>
      <c r="F113" s="24">
        <v>240</v>
      </c>
      <c r="G113" s="24">
        <v>300</v>
      </c>
      <c r="H113" s="25">
        <v>0.2</v>
      </c>
      <c r="I113" s="25">
        <v>0.04</v>
      </c>
      <c r="J113" s="26">
        <v>410</v>
      </c>
      <c r="K113" s="24">
        <v>375</v>
      </c>
      <c r="L113" s="25">
        <v>7.1428571428571425E-2</v>
      </c>
      <c r="M113" s="24">
        <v>345</v>
      </c>
      <c r="N113" s="24">
        <v>400</v>
      </c>
      <c r="O113" s="25">
        <v>0.13636363636363635</v>
      </c>
      <c r="P113" s="25">
        <v>2.7272727272727271E-2</v>
      </c>
      <c r="Q113" s="26">
        <v>162</v>
      </c>
      <c r="R113" s="24">
        <v>430</v>
      </c>
      <c r="S113" s="25">
        <v>6.1728395061728392E-2</v>
      </c>
      <c r="T113" s="24">
        <v>395</v>
      </c>
      <c r="U113" s="24">
        <v>465</v>
      </c>
      <c r="V113" s="25">
        <v>0.14666666666666667</v>
      </c>
      <c r="W113" s="25">
        <v>2.9333333333333333E-2</v>
      </c>
      <c r="X113" s="26">
        <v>21</v>
      </c>
      <c r="Y113" s="24">
        <v>400</v>
      </c>
      <c r="Z113" s="25">
        <v>7.2386058981233251E-2</v>
      </c>
      <c r="AA113" s="24">
        <v>355</v>
      </c>
      <c r="AB113" s="24">
        <v>430</v>
      </c>
      <c r="AC113" s="25">
        <v>0.21212121212121213</v>
      </c>
      <c r="AD113" s="25">
        <v>4.2424242424242427E-2</v>
      </c>
      <c r="AE113" s="26">
        <v>256</v>
      </c>
      <c r="AF113" s="24">
        <v>430</v>
      </c>
      <c r="AG113" s="25">
        <v>0.10256410256410256</v>
      </c>
      <c r="AH113" s="24">
        <v>398</v>
      </c>
      <c r="AI113" s="24">
        <v>461</v>
      </c>
      <c r="AJ113" s="25">
        <v>0.16216216216216217</v>
      </c>
      <c r="AK113" s="25">
        <v>3.2432432432432434E-2</v>
      </c>
      <c r="AL113" s="26">
        <v>50</v>
      </c>
      <c r="AM113" s="24">
        <v>500</v>
      </c>
      <c r="AN113" s="25">
        <v>0.1111111111111111</v>
      </c>
      <c r="AO113" s="24">
        <v>450</v>
      </c>
      <c r="AP113" s="24">
        <v>560</v>
      </c>
      <c r="AQ113" s="25">
        <v>0.21951219512195122</v>
      </c>
      <c r="AR113" s="25">
        <v>4.3902439024390241E-2</v>
      </c>
      <c r="AS113" s="50" t="s">
        <v>339</v>
      </c>
    </row>
    <row r="114" spans="1:45" ht="11" x14ac:dyDescent="0.15">
      <c r="B114" s="6" t="s">
        <v>248</v>
      </c>
      <c r="C114" s="26">
        <v>10</v>
      </c>
      <c r="D114" s="24">
        <v>275</v>
      </c>
      <c r="E114" s="25">
        <v>1.8518518518518517E-2</v>
      </c>
      <c r="F114" s="24">
        <v>250</v>
      </c>
      <c r="G114" s="24">
        <v>320</v>
      </c>
      <c r="H114" s="25">
        <v>0.14583333333333334</v>
      </c>
      <c r="I114" s="25">
        <v>2.9166666666666667E-2</v>
      </c>
      <c r="J114" s="26">
        <v>121</v>
      </c>
      <c r="K114" s="24">
        <v>360</v>
      </c>
      <c r="L114" s="25">
        <v>9.0909090909090912E-2</v>
      </c>
      <c r="M114" s="24">
        <v>350</v>
      </c>
      <c r="N114" s="24">
        <v>380</v>
      </c>
      <c r="O114" s="25">
        <v>0.2413793103448276</v>
      </c>
      <c r="P114" s="25">
        <v>4.8275862068965517E-2</v>
      </c>
      <c r="Q114" s="26">
        <v>111</v>
      </c>
      <c r="R114" s="24">
        <v>400</v>
      </c>
      <c r="S114" s="25">
        <v>0.1111111111111111</v>
      </c>
      <c r="T114" s="24">
        <v>380</v>
      </c>
      <c r="U114" s="24">
        <v>420</v>
      </c>
      <c r="V114" s="25">
        <v>0.25</v>
      </c>
      <c r="W114" s="25">
        <v>0.05</v>
      </c>
      <c r="X114" s="26">
        <v>71</v>
      </c>
      <c r="Y114" s="24">
        <v>390</v>
      </c>
      <c r="Z114" s="25">
        <v>0.14705882352941177</v>
      </c>
      <c r="AA114" s="24">
        <v>360</v>
      </c>
      <c r="AB114" s="24">
        <v>410</v>
      </c>
      <c r="AC114" s="25">
        <v>0.3</v>
      </c>
      <c r="AD114" s="25">
        <v>0.06</v>
      </c>
      <c r="AE114" s="26">
        <v>699</v>
      </c>
      <c r="AF114" s="24">
        <v>420</v>
      </c>
      <c r="AG114" s="25">
        <v>9.0909090909090912E-2</v>
      </c>
      <c r="AH114" s="24">
        <v>400</v>
      </c>
      <c r="AI114" s="24">
        <v>450</v>
      </c>
      <c r="AJ114" s="25">
        <v>0.2</v>
      </c>
      <c r="AK114" s="25">
        <v>0.04</v>
      </c>
      <c r="AL114" s="26">
        <v>579</v>
      </c>
      <c r="AM114" s="24">
        <v>485</v>
      </c>
      <c r="AN114" s="25">
        <v>7.7777777777777779E-2</v>
      </c>
      <c r="AO114" s="24">
        <v>450</v>
      </c>
      <c r="AP114" s="24">
        <v>520</v>
      </c>
      <c r="AQ114" s="25">
        <v>0.27631578947368424</v>
      </c>
      <c r="AR114" s="25">
        <v>5.5263157894736847E-2</v>
      </c>
      <c r="AS114" s="50" t="s">
        <v>339</v>
      </c>
    </row>
    <row r="115" spans="1:45" ht="11" x14ac:dyDescent="0.15">
      <c r="B115" s="6" t="s">
        <v>249</v>
      </c>
      <c r="C115" s="26">
        <v>143</v>
      </c>
      <c r="D115" s="24">
        <v>330</v>
      </c>
      <c r="E115" s="25">
        <v>0.22222222222222221</v>
      </c>
      <c r="F115" s="24">
        <v>280</v>
      </c>
      <c r="G115" s="24">
        <v>380</v>
      </c>
      <c r="H115" s="25">
        <v>0.26923076923076922</v>
      </c>
      <c r="I115" s="25">
        <v>5.3846153846153842E-2</v>
      </c>
      <c r="J115" s="26">
        <v>583</v>
      </c>
      <c r="K115" s="24">
        <v>410</v>
      </c>
      <c r="L115" s="25">
        <v>0.1388888888888889</v>
      </c>
      <c r="M115" s="24">
        <v>360</v>
      </c>
      <c r="N115" s="24">
        <v>470</v>
      </c>
      <c r="O115" s="25">
        <v>0.17142857142857143</v>
      </c>
      <c r="P115" s="25">
        <v>3.4285714285714287E-2</v>
      </c>
      <c r="Q115" s="26">
        <v>229</v>
      </c>
      <c r="R115" s="24">
        <v>480</v>
      </c>
      <c r="S115" s="25">
        <v>6.6666666666666666E-2</v>
      </c>
      <c r="T115" s="24">
        <v>430</v>
      </c>
      <c r="U115" s="24">
        <v>550</v>
      </c>
      <c r="V115" s="25">
        <v>0.14285714285714285</v>
      </c>
      <c r="W115" s="25">
        <v>2.8571428571428571E-2</v>
      </c>
      <c r="X115" s="26">
        <v>37</v>
      </c>
      <c r="Y115" s="24">
        <v>400</v>
      </c>
      <c r="Z115" s="25">
        <v>2.564102564102564E-2</v>
      </c>
      <c r="AA115" s="24">
        <v>370</v>
      </c>
      <c r="AB115" s="24">
        <v>460</v>
      </c>
      <c r="AC115" s="25">
        <v>0.17647058823529413</v>
      </c>
      <c r="AD115" s="25">
        <v>3.5294117647058823E-2</v>
      </c>
      <c r="AE115" s="26">
        <v>363</v>
      </c>
      <c r="AF115" s="24">
        <v>450</v>
      </c>
      <c r="AG115" s="25">
        <v>9.7560975609756101E-2</v>
      </c>
      <c r="AH115" s="24">
        <v>415</v>
      </c>
      <c r="AI115" s="24">
        <v>510</v>
      </c>
      <c r="AJ115" s="25">
        <v>0.15384615384615385</v>
      </c>
      <c r="AK115" s="25">
        <v>3.0769230769230771E-2</v>
      </c>
      <c r="AL115" s="26">
        <v>105</v>
      </c>
      <c r="AM115" s="24">
        <v>520</v>
      </c>
      <c r="AN115" s="25">
        <v>7.2164948453608241E-2</v>
      </c>
      <c r="AO115" s="24">
        <v>470</v>
      </c>
      <c r="AP115" s="24">
        <v>630</v>
      </c>
      <c r="AQ115" s="25">
        <v>0.13043478260869565</v>
      </c>
      <c r="AR115" s="25">
        <v>2.6086956521739129E-2</v>
      </c>
      <c r="AS115" s="50" t="s">
        <v>339</v>
      </c>
    </row>
    <row r="116" spans="1:45" s="23" customFormat="1" ht="11" x14ac:dyDescent="0.15">
      <c r="B116" s="23" t="s">
        <v>37</v>
      </c>
      <c r="C116" s="207">
        <v>661</v>
      </c>
      <c r="D116" s="208">
        <v>290</v>
      </c>
      <c r="E116" s="206">
        <v>9.4339622641509441E-2</v>
      </c>
      <c r="F116" s="208">
        <v>265</v>
      </c>
      <c r="G116" s="208">
        <v>320</v>
      </c>
      <c r="H116" s="206">
        <v>0.16</v>
      </c>
      <c r="I116" s="206">
        <v>3.2000000000000001E-2</v>
      </c>
      <c r="J116" s="207">
        <v>2386</v>
      </c>
      <c r="K116" s="208">
        <v>370</v>
      </c>
      <c r="L116" s="206">
        <v>8.8235294117647065E-2</v>
      </c>
      <c r="M116" s="208">
        <v>340</v>
      </c>
      <c r="N116" s="208">
        <v>410</v>
      </c>
      <c r="O116" s="206">
        <v>0.15625</v>
      </c>
      <c r="P116" s="206">
        <v>3.125E-2</v>
      </c>
      <c r="Q116" s="207">
        <v>1095</v>
      </c>
      <c r="R116" s="208">
        <v>430</v>
      </c>
      <c r="S116" s="206">
        <v>7.4999999999999997E-2</v>
      </c>
      <c r="T116" s="208">
        <v>395</v>
      </c>
      <c r="U116" s="208">
        <v>480</v>
      </c>
      <c r="V116" s="206">
        <v>0.16216216216216217</v>
      </c>
      <c r="W116" s="206">
        <v>3.2432432432432434E-2</v>
      </c>
      <c r="X116" s="207">
        <v>410</v>
      </c>
      <c r="Y116" s="208">
        <v>400</v>
      </c>
      <c r="Z116" s="206">
        <v>0.1111111111111111</v>
      </c>
      <c r="AA116" s="208">
        <v>360</v>
      </c>
      <c r="AB116" s="208">
        <v>430</v>
      </c>
      <c r="AC116" s="206">
        <v>0.25</v>
      </c>
      <c r="AD116" s="206">
        <v>0.05</v>
      </c>
      <c r="AE116" s="207">
        <v>5181</v>
      </c>
      <c r="AF116" s="208">
        <v>440</v>
      </c>
      <c r="AG116" s="206">
        <v>0.1</v>
      </c>
      <c r="AH116" s="208">
        <v>405</v>
      </c>
      <c r="AI116" s="208">
        <v>475</v>
      </c>
      <c r="AJ116" s="206">
        <v>0.2188365650969529</v>
      </c>
      <c r="AK116" s="206">
        <v>4.3767313019390582E-2</v>
      </c>
      <c r="AL116" s="207">
        <v>4384</v>
      </c>
      <c r="AM116" s="208">
        <v>505</v>
      </c>
      <c r="AN116" s="206">
        <v>9.7826086956521743E-2</v>
      </c>
      <c r="AO116" s="208">
        <v>480</v>
      </c>
      <c r="AP116" s="208">
        <v>550</v>
      </c>
      <c r="AQ116" s="206">
        <v>0.23170731707317074</v>
      </c>
      <c r="AR116" s="206">
        <v>4.6341463414634146E-2</v>
      </c>
      <c r="AS116" s="10"/>
    </row>
    <row r="117" spans="1:45" ht="11" x14ac:dyDescent="0.15">
      <c r="A117" s="6" t="s">
        <v>24</v>
      </c>
      <c r="B117" s="6" t="s">
        <v>250</v>
      </c>
      <c r="C117" s="26">
        <v>16</v>
      </c>
      <c r="D117" s="24">
        <v>325</v>
      </c>
      <c r="E117" s="25">
        <v>6.1919504643962852E-3</v>
      </c>
      <c r="F117" s="24">
        <v>300</v>
      </c>
      <c r="G117" s="24">
        <v>360</v>
      </c>
      <c r="H117" s="25">
        <v>0.32653061224489793</v>
      </c>
      <c r="I117" s="25">
        <v>6.5306122448979584E-2</v>
      </c>
      <c r="J117" s="26">
        <v>172</v>
      </c>
      <c r="K117" s="24">
        <v>430</v>
      </c>
      <c r="L117" s="25">
        <v>7.4999999999999997E-2</v>
      </c>
      <c r="M117" s="24">
        <v>400</v>
      </c>
      <c r="N117" s="24">
        <v>480</v>
      </c>
      <c r="O117" s="25">
        <v>0.34375</v>
      </c>
      <c r="P117" s="25">
        <v>6.8750000000000006E-2</v>
      </c>
      <c r="Q117" s="26">
        <v>166</v>
      </c>
      <c r="R117" s="24">
        <v>550</v>
      </c>
      <c r="S117" s="25">
        <v>7.8431372549019607E-2</v>
      </c>
      <c r="T117" s="24">
        <v>490</v>
      </c>
      <c r="U117" s="24">
        <v>625</v>
      </c>
      <c r="V117" s="25">
        <v>0.39240506329113922</v>
      </c>
      <c r="W117" s="25">
        <v>7.848101265822785E-2</v>
      </c>
      <c r="X117" s="26">
        <v>177</v>
      </c>
      <c r="Y117" s="24">
        <v>450</v>
      </c>
      <c r="Z117" s="25">
        <v>0.125</v>
      </c>
      <c r="AA117" s="24">
        <v>400</v>
      </c>
      <c r="AB117" s="24">
        <v>480</v>
      </c>
      <c r="AC117" s="25">
        <v>0.41509433962264153</v>
      </c>
      <c r="AD117" s="25">
        <v>8.3018867924528311E-2</v>
      </c>
      <c r="AE117" s="26">
        <v>677</v>
      </c>
      <c r="AF117" s="24">
        <v>525</v>
      </c>
      <c r="AG117" s="25">
        <v>5.4216867469879519E-2</v>
      </c>
      <c r="AH117" s="24">
        <v>475</v>
      </c>
      <c r="AI117" s="24">
        <v>600</v>
      </c>
      <c r="AJ117" s="25">
        <v>0.41891891891891891</v>
      </c>
      <c r="AK117" s="25">
        <v>8.3783783783783788E-2</v>
      </c>
      <c r="AL117" s="26">
        <v>251</v>
      </c>
      <c r="AM117" s="24">
        <v>700</v>
      </c>
      <c r="AN117" s="25">
        <v>3.7037037037037035E-2</v>
      </c>
      <c r="AO117" s="24">
        <v>595</v>
      </c>
      <c r="AP117" s="24">
        <v>812</v>
      </c>
      <c r="AQ117" s="25">
        <v>0.45833333333333331</v>
      </c>
      <c r="AR117" s="25">
        <v>9.166666666666666E-2</v>
      </c>
      <c r="AS117" s="50" t="s">
        <v>339</v>
      </c>
    </row>
    <row r="118" spans="1:45" ht="11" x14ac:dyDescent="0.15">
      <c r="B118" s="6" t="s">
        <v>10</v>
      </c>
      <c r="C118" s="26">
        <v>186</v>
      </c>
      <c r="D118" s="24">
        <v>300</v>
      </c>
      <c r="E118" s="25">
        <v>0.15384615384615385</v>
      </c>
      <c r="F118" s="24">
        <v>255</v>
      </c>
      <c r="G118" s="24">
        <v>340</v>
      </c>
      <c r="H118" s="25">
        <v>0.27659574468085107</v>
      </c>
      <c r="I118" s="25">
        <v>5.5319148936170216E-2</v>
      </c>
      <c r="J118" s="26">
        <v>515</v>
      </c>
      <c r="K118" s="24">
        <v>390</v>
      </c>
      <c r="L118" s="25">
        <v>8.3333333333333329E-2</v>
      </c>
      <c r="M118" s="24">
        <v>350</v>
      </c>
      <c r="N118" s="24">
        <v>420</v>
      </c>
      <c r="O118" s="25">
        <v>0.23809523809523808</v>
      </c>
      <c r="P118" s="25">
        <v>4.7619047619047616E-2</v>
      </c>
      <c r="Q118" s="26">
        <v>235</v>
      </c>
      <c r="R118" s="24">
        <v>480</v>
      </c>
      <c r="S118" s="25">
        <v>6.6666666666666666E-2</v>
      </c>
      <c r="T118" s="24">
        <v>430</v>
      </c>
      <c r="U118" s="24">
        <v>550</v>
      </c>
      <c r="V118" s="25">
        <v>0.26315789473684209</v>
      </c>
      <c r="W118" s="25">
        <v>5.2631578947368418E-2</v>
      </c>
      <c r="X118" s="26">
        <v>94</v>
      </c>
      <c r="Y118" s="24">
        <v>420</v>
      </c>
      <c r="Z118" s="25">
        <v>0.12</v>
      </c>
      <c r="AA118" s="24">
        <v>385</v>
      </c>
      <c r="AB118" s="24">
        <v>450</v>
      </c>
      <c r="AC118" s="25">
        <v>0.23529411764705882</v>
      </c>
      <c r="AD118" s="25">
        <v>4.7058823529411764E-2</v>
      </c>
      <c r="AE118" s="26">
        <v>658</v>
      </c>
      <c r="AF118" s="24">
        <v>490</v>
      </c>
      <c r="AG118" s="25">
        <v>8.8888888888888892E-2</v>
      </c>
      <c r="AH118" s="24">
        <v>450</v>
      </c>
      <c r="AI118" s="24">
        <v>545</v>
      </c>
      <c r="AJ118" s="25">
        <v>0.28947368421052633</v>
      </c>
      <c r="AK118" s="25">
        <v>5.7894736842105263E-2</v>
      </c>
      <c r="AL118" s="26">
        <v>273</v>
      </c>
      <c r="AM118" s="24">
        <v>595</v>
      </c>
      <c r="AN118" s="25">
        <v>0.10185185185185185</v>
      </c>
      <c r="AO118" s="24">
        <v>530</v>
      </c>
      <c r="AP118" s="24">
        <v>650</v>
      </c>
      <c r="AQ118" s="25">
        <v>0.32222222222222224</v>
      </c>
      <c r="AR118" s="25">
        <v>6.4444444444444443E-2</v>
      </c>
      <c r="AS118" s="50" t="s">
        <v>339</v>
      </c>
    </row>
    <row r="119" spans="1:45" ht="11" x14ac:dyDescent="0.15">
      <c r="B119" s="6" t="s">
        <v>251</v>
      </c>
      <c r="C119" s="26">
        <v>14</v>
      </c>
      <c r="D119" s="24">
        <v>300</v>
      </c>
      <c r="E119" s="25">
        <v>-4.7619047619047616E-2</v>
      </c>
      <c r="F119" s="24">
        <v>300</v>
      </c>
      <c r="G119" s="24">
        <v>310</v>
      </c>
      <c r="H119" s="25">
        <v>9.0909090909090912E-2</v>
      </c>
      <c r="I119" s="25">
        <v>1.8181818181818181E-2</v>
      </c>
      <c r="J119" s="26">
        <v>147</v>
      </c>
      <c r="K119" s="24">
        <v>400</v>
      </c>
      <c r="L119" s="25">
        <v>6.6666666666666666E-2</v>
      </c>
      <c r="M119" s="24">
        <v>350</v>
      </c>
      <c r="N119" s="24">
        <v>430</v>
      </c>
      <c r="O119" s="25">
        <v>0.27795527156549521</v>
      </c>
      <c r="P119" s="25">
        <v>5.5591054313099041E-2</v>
      </c>
      <c r="Q119" s="26">
        <v>72</v>
      </c>
      <c r="R119" s="24">
        <v>490</v>
      </c>
      <c r="S119" s="25">
        <v>6.5217391304347824E-2</v>
      </c>
      <c r="T119" s="24">
        <v>450</v>
      </c>
      <c r="U119" s="24">
        <v>530</v>
      </c>
      <c r="V119" s="25">
        <v>0.32432432432432434</v>
      </c>
      <c r="W119" s="25">
        <v>6.4864864864864868E-2</v>
      </c>
      <c r="X119" s="26">
        <v>39</v>
      </c>
      <c r="Y119" s="24">
        <v>440</v>
      </c>
      <c r="Z119" s="25">
        <v>0.1</v>
      </c>
      <c r="AA119" s="24">
        <v>390</v>
      </c>
      <c r="AB119" s="24">
        <v>500</v>
      </c>
      <c r="AC119" s="25">
        <v>0.31343283582089554</v>
      </c>
      <c r="AD119" s="25">
        <v>6.2686567164179113E-2</v>
      </c>
      <c r="AE119" s="26">
        <v>270</v>
      </c>
      <c r="AF119" s="24">
        <v>520</v>
      </c>
      <c r="AG119" s="25">
        <v>0.04</v>
      </c>
      <c r="AH119" s="24">
        <v>470</v>
      </c>
      <c r="AI119" s="24">
        <v>580</v>
      </c>
      <c r="AJ119" s="25">
        <v>0.36842105263157893</v>
      </c>
      <c r="AK119" s="25">
        <v>7.3684210526315783E-2</v>
      </c>
      <c r="AL119" s="26">
        <v>118</v>
      </c>
      <c r="AM119" s="24">
        <v>600</v>
      </c>
      <c r="AN119" s="25">
        <v>0</v>
      </c>
      <c r="AO119" s="24">
        <v>550</v>
      </c>
      <c r="AP119" s="24">
        <v>740</v>
      </c>
      <c r="AQ119" s="25">
        <v>0.25</v>
      </c>
      <c r="AR119" s="25">
        <v>0.05</v>
      </c>
      <c r="AS119" s="50" t="s">
        <v>339</v>
      </c>
    </row>
    <row r="120" spans="1:45" ht="11" x14ac:dyDescent="0.15">
      <c r="B120" s="6" t="s">
        <v>252</v>
      </c>
      <c r="C120" s="26">
        <v>26</v>
      </c>
      <c r="D120" s="24">
        <v>345</v>
      </c>
      <c r="E120" s="25">
        <v>-9.2105263157894732E-2</v>
      </c>
      <c r="F120" s="24">
        <v>320</v>
      </c>
      <c r="G120" s="24">
        <v>435</v>
      </c>
      <c r="H120" s="25">
        <v>0.21052631578947367</v>
      </c>
      <c r="I120" s="25">
        <v>4.2105263157894736E-2</v>
      </c>
      <c r="J120" s="26">
        <v>185</v>
      </c>
      <c r="K120" s="24">
        <v>480</v>
      </c>
      <c r="L120" s="25">
        <v>6.6666666666666666E-2</v>
      </c>
      <c r="M120" s="24">
        <v>440</v>
      </c>
      <c r="N120" s="24">
        <v>520</v>
      </c>
      <c r="O120" s="25">
        <v>0.29729729729729731</v>
      </c>
      <c r="P120" s="25">
        <v>5.9459459459459463E-2</v>
      </c>
      <c r="Q120" s="26">
        <v>118</v>
      </c>
      <c r="R120" s="24">
        <v>580</v>
      </c>
      <c r="S120" s="25">
        <v>3.9426523297491037E-2</v>
      </c>
      <c r="T120" s="24">
        <v>525</v>
      </c>
      <c r="U120" s="24">
        <v>630</v>
      </c>
      <c r="V120" s="25">
        <v>0.30337078651685395</v>
      </c>
      <c r="W120" s="25">
        <v>6.0674157303370793E-2</v>
      </c>
      <c r="X120" s="26">
        <v>31</v>
      </c>
      <c r="Y120" s="24">
        <v>500</v>
      </c>
      <c r="Z120" s="25">
        <v>8.6956521739130432E-2</v>
      </c>
      <c r="AA120" s="24">
        <v>460</v>
      </c>
      <c r="AB120" s="24">
        <v>550</v>
      </c>
      <c r="AC120" s="25">
        <v>0.28205128205128205</v>
      </c>
      <c r="AD120" s="25">
        <v>5.6410256410256411E-2</v>
      </c>
      <c r="AE120" s="26">
        <v>329</v>
      </c>
      <c r="AF120" s="24">
        <v>610</v>
      </c>
      <c r="AG120" s="25">
        <v>1.6666666666666666E-2</v>
      </c>
      <c r="AH120" s="24">
        <v>540</v>
      </c>
      <c r="AI120" s="24">
        <v>710</v>
      </c>
      <c r="AJ120" s="25">
        <v>0.32608695652173914</v>
      </c>
      <c r="AK120" s="25">
        <v>6.5217391304347824E-2</v>
      </c>
      <c r="AL120" s="26">
        <v>219</v>
      </c>
      <c r="AM120" s="24">
        <v>810</v>
      </c>
      <c r="AN120" s="25">
        <v>1.2500000000000001E-2</v>
      </c>
      <c r="AO120" s="24">
        <v>695</v>
      </c>
      <c r="AP120" s="24">
        <v>1000</v>
      </c>
      <c r="AQ120" s="25">
        <v>0.35</v>
      </c>
      <c r="AR120" s="25">
        <v>6.9999999999999993E-2</v>
      </c>
      <c r="AS120" s="50" t="s">
        <v>339</v>
      </c>
    </row>
    <row r="121" spans="1:45" ht="11" x14ac:dyDescent="0.15">
      <c r="B121" s="6" t="s">
        <v>253</v>
      </c>
      <c r="C121" s="26">
        <v>55</v>
      </c>
      <c r="D121" s="24">
        <v>320</v>
      </c>
      <c r="E121" s="25">
        <v>0.14285714285714285</v>
      </c>
      <c r="F121" s="24">
        <v>290</v>
      </c>
      <c r="G121" s="24">
        <v>350</v>
      </c>
      <c r="H121" s="25">
        <v>0.33333333333333331</v>
      </c>
      <c r="I121" s="25">
        <v>6.6666666666666666E-2</v>
      </c>
      <c r="J121" s="26">
        <v>203</v>
      </c>
      <c r="K121" s="24">
        <v>395</v>
      </c>
      <c r="L121" s="25">
        <v>6.7567567567567571E-2</v>
      </c>
      <c r="M121" s="24">
        <v>360</v>
      </c>
      <c r="N121" s="24">
        <v>430</v>
      </c>
      <c r="O121" s="25">
        <v>0.234375</v>
      </c>
      <c r="P121" s="25">
        <v>4.6875E-2</v>
      </c>
      <c r="Q121" s="26">
        <v>179</v>
      </c>
      <c r="R121" s="24">
        <v>460</v>
      </c>
      <c r="S121" s="25">
        <v>4.5454545454545456E-2</v>
      </c>
      <c r="T121" s="24">
        <v>420</v>
      </c>
      <c r="U121" s="24">
        <v>500</v>
      </c>
      <c r="V121" s="25">
        <v>0.24324324324324326</v>
      </c>
      <c r="W121" s="25">
        <v>4.8648648648648651E-2</v>
      </c>
      <c r="X121" s="26">
        <v>52</v>
      </c>
      <c r="Y121" s="24">
        <v>410</v>
      </c>
      <c r="Z121" s="25">
        <v>5.128205128205128E-2</v>
      </c>
      <c r="AA121" s="24">
        <v>380</v>
      </c>
      <c r="AB121" s="24">
        <v>450</v>
      </c>
      <c r="AC121" s="25">
        <v>0.22388059701492538</v>
      </c>
      <c r="AD121" s="25">
        <v>4.4776119402985079E-2</v>
      </c>
      <c r="AE121" s="26">
        <v>578</v>
      </c>
      <c r="AF121" s="24">
        <v>460</v>
      </c>
      <c r="AG121" s="25">
        <v>6.9767441860465115E-2</v>
      </c>
      <c r="AH121" s="24">
        <v>420</v>
      </c>
      <c r="AI121" s="24">
        <v>500</v>
      </c>
      <c r="AJ121" s="25">
        <v>0.26027397260273971</v>
      </c>
      <c r="AK121" s="25">
        <v>5.205479452054794E-2</v>
      </c>
      <c r="AL121" s="26">
        <v>199</v>
      </c>
      <c r="AM121" s="24">
        <v>570</v>
      </c>
      <c r="AN121" s="25">
        <v>9.6153846153846159E-2</v>
      </c>
      <c r="AO121" s="24">
        <v>510</v>
      </c>
      <c r="AP121" s="24">
        <v>650</v>
      </c>
      <c r="AQ121" s="25">
        <v>0.26666666666666666</v>
      </c>
      <c r="AR121" s="25">
        <v>5.333333333333333E-2</v>
      </c>
      <c r="AS121" s="50" t="s">
        <v>339</v>
      </c>
    </row>
    <row r="122" spans="1:45" s="23" customFormat="1" ht="11" x14ac:dyDescent="0.15">
      <c r="B122" s="23" t="s">
        <v>37</v>
      </c>
      <c r="C122" s="207">
        <v>297</v>
      </c>
      <c r="D122" s="208">
        <v>310</v>
      </c>
      <c r="E122" s="206">
        <v>0.16981132075471697</v>
      </c>
      <c r="F122" s="208">
        <v>275</v>
      </c>
      <c r="G122" s="208">
        <v>350</v>
      </c>
      <c r="H122" s="206">
        <v>0.29166666666666669</v>
      </c>
      <c r="I122" s="206">
        <v>5.8333333333333334E-2</v>
      </c>
      <c r="J122" s="207">
        <v>1222</v>
      </c>
      <c r="K122" s="208">
        <v>400</v>
      </c>
      <c r="L122" s="206">
        <v>5.2631578947368418E-2</v>
      </c>
      <c r="M122" s="208">
        <v>370</v>
      </c>
      <c r="N122" s="208">
        <v>450</v>
      </c>
      <c r="O122" s="206">
        <v>0.25</v>
      </c>
      <c r="P122" s="206">
        <v>0.05</v>
      </c>
      <c r="Q122" s="207">
        <v>770</v>
      </c>
      <c r="R122" s="208">
        <v>500</v>
      </c>
      <c r="S122" s="206">
        <v>6.3829787234042548E-2</v>
      </c>
      <c r="T122" s="208">
        <v>450</v>
      </c>
      <c r="U122" s="208">
        <v>575</v>
      </c>
      <c r="V122" s="206">
        <v>0.28205128205128205</v>
      </c>
      <c r="W122" s="206">
        <v>5.6410256410256411E-2</v>
      </c>
      <c r="X122" s="207">
        <v>393</v>
      </c>
      <c r="Y122" s="208">
        <v>435</v>
      </c>
      <c r="Z122" s="206">
        <v>8.7499999999999994E-2</v>
      </c>
      <c r="AA122" s="208">
        <v>400</v>
      </c>
      <c r="AB122" s="208">
        <v>480</v>
      </c>
      <c r="AC122" s="206">
        <v>0.31818181818181818</v>
      </c>
      <c r="AD122" s="206">
        <v>6.363636363636363E-2</v>
      </c>
      <c r="AE122" s="207">
        <v>2512</v>
      </c>
      <c r="AF122" s="208">
        <v>500</v>
      </c>
      <c r="AG122" s="206">
        <v>6.3829787234042548E-2</v>
      </c>
      <c r="AH122" s="208">
        <v>450</v>
      </c>
      <c r="AI122" s="208">
        <v>575</v>
      </c>
      <c r="AJ122" s="206">
        <v>0.31578947368421051</v>
      </c>
      <c r="AK122" s="206">
        <v>6.3157894736842107E-2</v>
      </c>
      <c r="AL122" s="207">
        <v>1060</v>
      </c>
      <c r="AM122" s="208">
        <v>650</v>
      </c>
      <c r="AN122" s="206">
        <v>8.3333333333333329E-2</v>
      </c>
      <c r="AO122" s="208">
        <v>550</v>
      </c>
      <c r="AP122" s="208">
        <v>780</v>
      </c>
      <c r="AQ122" s="206">
        <v>0.35416666666666669</v>
      </c>
      <c r="AR122" s="206">
        <v>7.0833333333333331E-2</v>
      </c>
    </row>
    <row r="123" spans="1:45" ht="11" x14ac:dyDescent="0.15">
      <c r="A123" s="6" t="s">
        <v>254</v>
      </c>
      <c r="B123" s="6" t="s">
        <v>255</v>
      </c>
      <c r="C123" s="26">
        <v>113</v>
      </c>
      <c r="D123" s="24">
        <v>310</v>
      </c>
      <c r="E123" s="25">
        <v>0.12727272727272726</v>
      </c>
      <c r="F123" s="24">
        <v>280</v>
      </c>
      <c r="G123" s="24">
        <v>360</v>
      </c>
      <c r="H123" s="25">
        <v>0.29166666666666669</v>
      </c>
      <c r="I123" s="25">
        <v>5.8333333333333334E-2</v>
      </c>
      <c r="J123" s="26">
        <v>347</v>
      </c>
      <c r="K123" s="24">
        <v>395</v>
      </c>
      <c r="L123" s="25">
        <v>6.7567567567567571E-2</v>
      </c>
      <c r="M123" s="24">
        <v>370</v>
      </c>
      <c r="N123" s="24">
        <v>420</v>
      </c>
      <c r="O123" s="25">
        <v>0.31666666666666665</v>
      </c>
      <c r="P123" s="25">
        <v>6.3333333333333325E-2</v>
      </c>
      <c r="Q123" s="26">
        <v>122</v>
      </c>
      <c r="R123" s="24">
        <v>450</v>
      </c>
      <c r="S123" s="25">
        <v>2.2727272727272728E-2</v>
      </c>
      <c r="T123" s="24">
        <v>425</v>
      </c>
      <c r="U123" s="24">
        <v>500</v>
      </c>
      <c r="V123" s="25">
        <v>0.21621621621621623</v>
      </c>
      <c r="W123" s="25">
        <v>4.3243243243243246E-2</v>
      </c>
      <c r="X123" s="26">
        <v>75</v>
      </c>
      <c r="Y123" s="24">
        <v>400</v>
      </c>
      <c r="Z123" s="25">
        <v>5.2631578947368418E-2</v>
      </c>
      <c r="AA123" s="24">
        <v>370</v>
      </c>
      <c r="AB123" s="24">
        <v>425</v>
      </c>
      <c r="AC123" s="25">
        <v>0.25</v>
      </c>
      <c r="AD123" s="25">
        <v>0.05</v>
      </c>
      <c r="AE123" s="26">
        <v>646</v>
      </c>
      <c r="AF123" s="24">
        <v>460</v>
      </c>
      <c r="AG123" s="25">
        <v>4.5454545454545456E-2</v>
      </c>
      <c r="AH123" s="24">
        <v>430</v>
      </c>
      <c r="AI123" s="24">
        <v>490</v>
      </c>
      <c r="AJ123" s="25">
        <v>0.24324324324324326</v>
      </c>
      <c r="AK123" s="25">
        <v>4.8648648648648651E-2</v>
      </c>
      <c r="AL123" s="26">
        <v>459</v>
      </c>
      <c r="AM123" s="24">
        <v>525</v>
      </c>
      <c r="AN123" s="25">
        <v>0.05</v>
      </c>
      <c r="AO123" s="24">
        <v>490</v>
      </c>
      <c r="AP123" s="24">
        <v>580</v>
      </c>
      <c r="AQ123" s="25">
        <v>0.22093023255813954</v>
      </c>
      <c r="AR123" s="25">
        <v>4.4186046511627906E-2</v>
      </c>
      <c r="AS123" s="50" t="s">
        <v>338</v>
      </c>
    </row>
    <row r="124" spans="1:45" ht="11" x14ac:dyDescent="0.15">
      <c r="B124" s="6" t="s">
        <v>256</v>
      </c>
      <c r="C124" s="26">
        <v>28</v>
      </c>
      <c r="D124" s="24">
        <v>280</v>
      </c>
      <c r="E124" s="25">
        <v>0.15226337448559671</v>
      </c>
      <c r="F124" s="24">
        <v>260</v>
      </c>
      <c r="G124" s="24">
        <v>290</v>
      </c>
      <c r="H124" s="25">
        <v>0.51351351351351349</v>
      </c>
      <c r="I124" s="25">
        <v>0.10270270270270269</v>
      </c>
      <c r="J124" s="26">
        <v>78</v>
      </c>
      <c r="K124" s="24">
        <v>340</v>
      </c>
      <c r="L124" s="25">
        <v>7.9365079365079361E-2</v>
      </c>
      <c r="M124" s="24">
        <v>310</v>
      </c>
      <c r="N124" s="24">
        <v>355</v>
      </c>
      <c r="O124" s="25">
        <v>0.30769230769230771</v>
      </c>
      <c r="P124" s="25">
        <v>6.1538461538461542E-2</v>
      </c>
      <c r="Q124" s="26">
        <v>31</v>
      </c>
      <c r="R124" s="24">
        <v>380</v>
      </c>
      <c r="S124" s="25">
        <v>0</v>
      </c>
      <c r="T124" s="24">
        <v>350</v>
      </c>
      <c r="U124" s="24">
        <v>430</v>
      </c>
      <c r="V124" s="25">
        <v>0.27516778523489932</v>
      </c>
      <c r="W124" s="25">
        <v>5.5033557046979861E-2</v>
      </c>
      <c r="X124" s="26">
        <v>107</v>
      </c>
      <c r="Y124" s="24">
        <v>340</v>
      </c>
      <c r="Z124" s="25">
        <v>0.13333333333333333</v>
      </c>
      <c r="AA124" s="24">
        <v>310</v>
      </c>
      <c r="AB124" s="24">
        <v>350</v>
      </c>
      <c r="AC124" s="25">
        <v>0.38775510204081631</v>
      </c>
      <c r="AD124" s="25">
        <v>7.7551020408163265E-2</v>
      </c>
      <c r="AE124" s="26">
        <v>436</v>
      </c>
      <c r="AF124" s="24">
        <v>369</v>
      </c>
      <c r="AG124" s="25">
        <v>5.4285714285714284E-2</v>
      </c>
      <c r="AH124" s="24">
        <v>340</v>
      </c>
      <c r="AI124" s="24">
        <v>400</v>
      </c>
      <c r="AJ124" s="25">
        <v>0.31785714285714284</v>
      </c>
      <c r="AK124" s="25">
        <v>6.357142857142857E-2</v>
      </c>
      <c r="AL124" s="26">
        <v>45</v>
      </c>
      <c r="AM124" s="24">
        <v>430</v>
      </c>
      <c r="AN124" s="25">
        <v>2.3809523809523808E-2</v>
      </c>
      <c r="AO124" s="24">
        <v>400</v>
      </c>
      <c r="AP124" s="24">
        <v>480</v>
      </c>
      <c r="AQ124" s="25">
        <v>0.30303030303030304</v>
      </c>
      <c r="AR124" s="25">
        <v>6.0606060606060608E-2</v>
      </c>
      <c r="AS124" s="50" t="s">
        <v>338</v>
      </c>
    </row>
    <row r="125" spans="1:45" ht="11" x14ac:dyDescent="0.15">
      <c r="B125" s="6" t="s">
        <v>365</v>
      </c>
      <c r="C125" s="26">
        <v>151</v>
      </c>
      <c r="D125" s="24">
        <v>340</v>
      </c>
      <c r="E125" s="25">
        <v>6.9182389937106917E-2</v>
      </c>
      <c r="F125" s="24">
        <v>280</v>
      </c>
      <c r="G125" s="24">
        <v>400</v>
      </c>
      <c r="H125" s="25">
        <v>0.51111111111111107</v>
      </c>
      <c r="I125" s="25">
        <v>0.10222222222222221</v>
      </c>
      <c r="J125" s="26">
        <v>341</v>
      </c>
      <c r="K125" s="24">
        <v>410</v>
      </c>
      <c r="L125" s="25">
        <v>5.128205128205128E-2</v>
      </c>
      <c r="M125" s="24">
        <v>370</v>
      </c>
      <c r="N125" s="24">
        <v>490</v>
      </c>
      <c r="O125" s="25">
        <v>0.36666666666666664</v>
      </c>
      <c r="P125" s="25">
        <v>7.3333333333333334E-2</v>
      </c>
      <c r="Q125" s="26">
        <v>91</v>
      </c>
      <c r="R125" s="24">
        <v>470</v>
      </c>
      <c r="S125" s="25">
        <v>6.8181818181818177E-2</v>
      </c>
      <c r="T125" s="24">
        <v>425</v>
      </c>
      <c r="U125" s="24">
        <v>540</v>
      </c>
      <c r="V125" s="25">
        <v>0.323943661971831</v>
      </c>
      <c r="W125" s="25">
        <v>6.4788732394366194E-2</v>
      </c>
      <c r="X125" s="26">
        <v>104</v>
      </c>
      <c r="Y125" s="24">
        <v>418</v>
      </c>
      <c r="Z125" s="25">
        <v>5.8227848101265821E-2</v>
      </c>
      <c r="AA125" s="24">
        <v>380</v>
      </c>
      <c r="AB125" s="24">
        <v>450</v>
      </c>
      <c r="AC125" s="25">
        <v>0.34838709677419355</v>
      </c>
      <c r="AD125" s="25">
        <v>6.9677419354838704E-2</v>
      </c>
      <c r="AE125" s="26">
        <v>392</v>
      </c>
      <c r="AF125" s="24">
        <v>440</v>
      </c>
      <c r="AG125" s="25">
        <v>7.3170731707317069E-2</v>
      </c>
      <c r="AH125" s="24">
        <v>400</v>
      </c>
      <c r="AI125" s="24">
        <v>490</v>
      </c>
      <c r="AJ125" s="25">
        <v>0.29411764705882354</v>
      </c>
      <c r="AK125" s="25">
        <v>5.8823529411764705E-2</v>
      </c>
      <c r="AL125" s="26">
        <v>73</v>
      </c>
      <c r="AM125" s="24">
        <v>550</v>
      </c>
      <c r="AN125" s="25">
        <v>1.8518518518518517E-2</v>
      </c>
      <c r="AO125" s="24">
        <v>460</v>
      </c>
      <c r="AP125" s="24">
        <v>615</v>
      </c>
      <c r="AQ125" s="25">
        <v>0.30952380952380953</v>
      </c>
      <c r="AR125" s="25">
        <v>6.1904761904761907E-2</v>
      </c>
      <c r="AS125" s="50" t="s">
        <v>338</v>
      </c>
    </row>
    <row r="126" spans="1:45" ht="11" x14ac:dyDescent="0.15">
      <c r="B126" s="6" t="s">
        <v>257</v>
      </c>
      <c r="C126" s="26">
        <v>127</v>
      </c>
      <c r="D126" s="24">
        <v>300</v>
      </c>
      <c r="E126" s="25">
        <v>0.15384615384615385</v>
      </c>
      <c r="F126" s="24">
        <v>260</v>
      </c>
      <c r="G126" s="24">
        <v>340</v>
      </c>
      <c r="H126" s="25">
        <v>0.36363636363636365</v>
      </c>
      <c r="I126" s="25">
        <v>7.2727272727272724E-2</v>
      </c>
      <c r="J126" s="26">
        <v>152</v>
      </c>
      <c r="K126" s="24">
        <v>380</v>
      </c>
      <c r="L126" s="25">
        <v>5.5555555555555552E-2</v>
      </c>
      <c r="M126" s="24">
        <v>350</v>
      </c>
      <c r="N126" s="24">
        <v>420</v>
      </c>
      <c r="O126" s="25">
        <v>0.33333333333333331</v>
      </c>
      <c r="P126" s="25">
        <v>6.6666666666666666E-2</v>
      </c>
      <c r="Q126" s="26">
        <v>57</v>
      </c>
      <c r="R126" s="24">
        <v>500</v>
      </c>
      <c r="S126" s="25">
        <v>6.3829787234042548E-2</v>
      </c>
      <c r="T126" s="24">
        <v>475</v>
      </c>
      <c r="U126" s="24">
        <v>550</v>
      </c>
      <c r="V126" s="25">
        <v>0.26582278481012656</v>
      </c>
      <c r="W126" s="25">
        <v>5.3164556962025308E-2</v>
      </c>
      <c r="X126" s="26">
        <v>57</v>
      </c>
      <c r="Y126" s="24">
        <v>420</v>
      </c>
      <c r="Z126" s="25">
        <v>5.5276381909547742E-2</v>
      </c>
      <c r="AA126" s="24">
        <v>380</v>
      </c>
      <c r="AB126" s="24">
        <v>450</v>
      </c>
      <c r="AC126" s="25">
        <v>0.30030959752321984</v>
      </c>
      <c r="AD126" s="25">
        <v>6.0061919504643971E-2</v>
      </c>
      <c r="AE126" s="26">
        <v>214</v>
      </c>
      <c r="AF126" s="24">
        <v>480</v>
      </c>
      <c r="AG126" s="25">
        <v>2.1276595744680851E-2</v>
      </c>
      <c r="AH126" s="24">
        <v>430</v>
      </c>
      <c r="AI126" s="24">
        <v>550</v>
      </c>
      <c r="AJ126" s="25">
        <v>0.29729729729729731</v>
      </c>
      <c r="AK126" s="25">
        <v>5.9459459459459463E-2</v>
      </c>
      <c r="AL126" s="26">
        <v>60</v>
      </c>
      <c r="AM126" s="24">
        <v>600</v>
      </c>
      <c r="AN126" s="25">
        <v>3.4482758620689655E-2</v>
      </c>
      <c r="AO126" s="24">
        <v>505</v>
      </c>
      <c r="AP126" s="24">
        <v>678</v>
      </c>
      <c r="AQ126" s="25">
        <v>0.27659574468085107</v>
      </c>
      <c r="AR126" s="25">
        <v>5.5319148936170216E-2</v>
      </c>
      <c r="AS126" s="50" t="s">
        <v>338</v>
      </c>
    </row>
    <row r="127" spans="1:45" ht="11" x14ac:dyDescent="0.15">
      <c r="B127" s="6" t="s">
        <v>258</v>
      </c>
      <c r="C127" s="26" t="s">
        <v>41</v>
      </c>
      <c r="D127" s="24" t="s">
        <v>41</v>
      </c>
      <c r="E127" s="25" t="s">
        <v>41</v>
      </c>
      <c r="F127" s="24" t="s">
        <v>41</v>
      </c>
      <c r="G127" s="24" t="s">
        <v>41</v>
      </c>
      <c r="H127" s="25" t="s">
        <v>41</v>
      </c>
      <c r="I127" s="25" t="s">
        <v>41</v>
      </c>
      <c r="J127" s="26">
        <v>49</v>
      </c>
      <c r="K127" s="24">
        <v>380</v>
      </c>
      <c r="L127" s="25">
        <v>0.11764705882352941</v>
      </c>
      <c r="M127" s="24">
        <v>350</v>
      </c>
      <c r="N127" s="24">
        <v>390</v>
      </c>
      <c r="O127" s="25">
        <v>0.31944444444444442</v>
      </c>
      <c r="P127" s="25">
        <v>6.3888888888888884E-2</v>
      </c>
      <c r="Q127" s="26">
        <v>27</v>
      </c>
      <c r="R127" s="24">
        <v>430</v>
      </c>
      <c r="S127" s="25">
        <v>6.1728395061728392E-2</v>
      </c>
      <c r="T127" s="24">
        <v>400</v>
      </c>
      <c r="U127" s="24">
        <v>450</v>
      </c>
      <c r="V127" s="25">
        <v>0.24637681159420291</v>
      </c>
      <c r="W127" s="25">
        <v>4.9275362318840582E-2</v>
      </c>
      <c r="X127" s="26" t="s">
        <v>41</v>
      </c>
      <c r="Y127" s="24" t="s">
        <v>41</v>
      </c>
      <c r="Z127" s="25" t="s">
        <v>41</v>
      </c>
      <c r="AA127" s="24" t="s">
        <v>41</v>
      </c>
      <c r="AB127" s="24" t="s">
        <v>41</v>
      </c>
      <c r="AC127" s="25" t="s">
        <v>41</v>
      </c>
      <c r="AD127" s="25" t="s">
        <v>41</v>
      </c>
      <c r="AE127" s="26">
        <v>158</v>
      </c>
      <c r="AF127" s="24">
        <v>450</v>
      </c>
      <c r="AG127" s="25">
        <v>7.1428571428571425E-2</v>
      </c>
      <c r="AH127" s="24">
        <v>430</v>
      </c>
      <c r="AI127" s="24">
        <v>490</v>
      </c>
      <c r="AJ127" s="25">
        <v>0.21621621621621623</v>
      </c>
      <c r="AK127" s="25">
        <v>4.3243243243243246E-2</v>
      </c>
      <c r="AL127" s="26">
        <v>203</v>
      </c>
      <c r="AM127" s="24">
        <v>540</v>
      </c>
      <c r="AN127" s="25">
        <v>5.8823529411764705E-2</v>
      </c>
      <c r="AO127" s="24">
        <v>515</v>
      </c>
      <c r="AP127" s="24">
        <v>560</v>
      </c>
      <c r="AQ127" s="25">
        <v>0.22727272727272727</v>
      </c>
      <c r="AR127" s="25">
        <v>4.5454545454545456E-2</v>
      </c>
      <c r="AS127" s="50" t="s">
        <v>338</v>
      </c>
    </row>
    <row r="128" spans="1:45" ht="11" x14ac:dyDescent="0.15">
      <c r="B128" s="6" t="s">
        <v>259</v>
      </c>
      <c r="C128" s="26">
        <v>25</v>
      </c>
      <c r="D128" s="24">
        <v>280</v>
      </c>
      <c r="E128" s="25">
        <v>-2.7777777777777776E-2</v>
      </c>
      <c r="F128" s="24">
        <v>255</v>
      </c>
      <c r="G128" s="24">
        <v>320</v>
      </c>
      <c r="H128" s="25">
        <v>0.24444444444444444</v>
      </c>
      <c r="I128" s="25">
        <v>4.8888888888888885E-2</v>
      </c>
      <c r="J128" s="26">
        <v>75</v>
      </c>
      <c r="K128" s="24">
        <v>390</v>
      </c>
      <c r="L128" s="25">
        <v>0</v>
      </c>
      <c r="M128" s="24">
        <v>370</v>
      </c>
      <c r="N128" s="24">
        <v>420</v>
      </c>
      <c r="O128" s="25">
        <v>0.25806451612903225</v>
      </c>
      <c r="P128" s="25">
        <v>5.1612903225806452E-2</v>
      </c>
      <c r="Q128" s="26">
        <v>22</v>
      </c>
      <c r="R128" s="24">
        <v>600</v>
      </c>
      <c r="S128" s="25">
        <v>0.2</v>
      </c>
      <c r="T128" s="24">
        <v>575</v>
      </c>
      <c r="U128" s="24">
        <v>625</v>
      </c>
      <c r="V128" s="25">
        <v>0.37931034482758619</v>
      </c>
      <c r="W128" s="25">
        <v>7.586206896551724E-2</v>
      </c>
      <c r="X128" s="26">
        <v>29</v>
      </c>
      <c r="Y128" s="24">
        <v>460</v>
      </c>
      <c r="Z128" s="25">
        <v>8.2352941176470587E-2</v>
      </c>
      <c r="AA128" s="24">
        <v>400</v>
      </c>
      <c r="AB128" s="24">
        <v>490</v>
      </c>
      <c r="AC128" s="25">
        <v>0.40243902439024393</v>
      </c>
      <c r="AD128" s="25">
        <v>8.0487804878048783E-2</v>
      </c>
      <c r="AE128" s="26">
        <v>88</v>
      </c>
      <c r="AF128" s="24">
        <v>498</v>
      </c>
      <c r="AG128" s="25">
        <v>3.7499999999999999E-2</v>
      </c>
      <c r="AH128" s="24">
        <v>450</v>
      </c>
      <c r="AI128" s="24">
        <v>593</v>
      </c>
      <c r="AJ128" s="25">
        <v>0.245</v>
      </c>
      <c r="AK128" s="25">
        <v>4.9000000000000002E-2</v>
      </c>
      <c r="AL128" s="26">
        <v>27</v>
      </c>
      <c r="AM128" s="24">
        <v>650</v>
      </c>
      <c r="AN128" s="25">
        <v>8.3333333333333329E-2</v>
      </c>
      <c r="AO128" s="24">
        <v>590</v>
      </c>
      <c r="AP128" s="24">
        <v>725</v>
      </c>
      <c r="AQ128" s="25">
        <v>0.3</v>
      </c>
      <c r="AR128" s="25">
        <v>0.06</v>
      </c>
      <c r="AS128" s="50" t="s">
        <v>338</v>
      </c>
    </row>
    <row r="129" spans="1:45" ht="11" x14ac:dyDescent="0.15">
      <c r="B129" s="6" t="s">
        <v>260</v>
      </c>
      <c r="C129" s="26">
        <v>45</v>
      </c>
      <c r="D129" s="24">
        <v>275</v>
      </c>
      <c r="E129" s="25">
        <v>0.1</v>
      </c>
      <c r="F129" s="24">
        <v>250</v>
      </c>
      <c r="G129" s="24">
        <v>300</v>
      </c>
      <c r="H129" s="25">
        <v>0.375</v>
      </c>
      <c r="I129" s="25">
        <v>7.4999999999999997E-2</v>
      </c>
      <c r="J129" s="26">
        <v>97</v>
      </c>
      <c r="K129" s="24">
        <v>385</v>
      </c>
      <c r="L129" s="25">
        <v>4.0540540540540543E-2</v>
      </c>
      <c r="M129" s="24">
        <v>350</v>
      </c>
      <c r="N129" s="24">
        <v>420</v>
      </c>
      <c r="O129" s="25">
        <v>0.24193548387096775</v>
      </c>
      <c r="P129" s="25">
        <v>4.8387096774193547E-2</v>
      </c>
      <c r="Q129" s="26">
        <v>74</v>
      </c>
      <c r="R129" s="24">
        <v>450</v>
      </c>
      <c r="S129" s="25">
        <v>4.6511627906976744E-2</v>
      </c>
      <c r="T129" s="24">
        <v>410</v>
      </c>
      <c r="U129" s="24">
        <v>500</v>
      </c>
      <c r="V129" s="25">
        <v>0.21621621621621623</v>
      </c>
      <c r="W129" s="25">
        <v>4.3243243243243246E-2</v>
      </c>
      <c r="X129" s="26">
        <v>54</v>
      </c>
      <c r="Y129" s="24">
        <v>395</v>
      </c>
      <c r="Z129" s="25">
        <v>6.7567567567567571E-2</v>
      </c>
      <c r="AA129" s="24">
        <v>370</v>
      </c>
      <c r="AB129" s="24">
        <v>420</v>
      </c>
      <c r="AC129" s="25">
        <v>0.27419354838709675</v>
      </c>
      <c r="AD129" s="25">
        <v>5.4838709677419349E-2</v>
      </c>
      <c r="AE129" s="26">
        <v>322</v>
      </c>
      <c r="AF129" s="24">
        <v>450</v>
      </c>
      <c r="AG129" s="25">
        <v>8.4337349397590355E-2</v>
      </c>
      <c r="AH129" s="24">
        <v>400</v>
      </c>
      <c r="AI129" s="24">
        <v>470</v>
      </c>
      <c r="AJ129" s="25">
        <v>0.2857142857142857</v>
      </c>
      <c r="AK129" s="25">
        <v>5.7142857142857141E-2</v>
      </c>
      <c r="AL129" s="26">
        <v>77</v>
      </c>
      <c r="AM129" s="24">
        <v>520</v>
      </c>
      <c r="AN129" s="25">
        <v>0.04</v>
      </c>
      <c r="AO129" s="24">
        <v>470</v>
      </c>
      <c r="AP129" s="24">
        <v>595</v>
      </c>
      <c r="AQ129" s="25">
        <v>0.3</v>
      </c>
      <c r="AR129" s="25">
        <v>0.06</v>
      </c>
      <c r="AS129" s="50" t="s">
        <v>338</v>
      </c>
    </row>
    <row r="130" spans="1:45" s="23" customFormat="1" ht="11" x14ac:dyDescent="0.15">
      <c r="B130" s="23" t="s">
        <v>37</v>
      </c>
      <c r="C130" s="207">
        <v>495</v>
      </c>
      <c r="D130" s="208">
        <v>300</v>
      </c>
      <c r="E130" s="206">
        <v>9.0909090909090912E-2</v>
      </c>
      <c r="F130" s="208">
        <v>270</v>
      </c>
      <c r="G130" s="208">
        <v>350</v>
      </c>
      <c r="H130" s="206">
        <v>0.36363636363636365</v>
      </c>
      <c r="I130" s="206">
        <v>7.2727272727272724E-2</v>
      </c>
      <c r="J130" s="207">
        <v>1139</v>
      </c>
      <c r="K130" s="208">
        <v>390</v>
      </c>
      <c r="L130" s="206">
        <v>6.8493150684931503E-2</v>
      </c>
      <c r="M130" s="208">
        <v>350</v>
      </c>
      <c r="N130" s="208">
        <v>420</v>
      </c>
      <c r="O130" s="206">
        <v>0.3</v>
      </c>
      <c r="P130" s="206">
        <v>0.06</v>
      </c>
      <c r="Q130" s="207">
        <v>424</v>
      </c>
      <c r="R130" s="208">
        <v>460</v>
      </c>
      <c r="S130" s="206">
        <v>6.9767441860465115E-2</v>
      </c>
      <c r="T130" s="208">
        <v>420</v>
      </c>
      <c r="U130" s="208">
        <v>520</v>
      </c>
      <c r="V130" s="206">
        <v>0.27777777777777779</v>
      </c>
      <c r="W130" s="206">
        <v>5.5555555555555559E-2</v>
      </c>
      <c r="X130" s="207">
        <v>433</v>
      </c>
      <c r="Y130" s="208">
        <v>395</v>
      </c>
      <c r="Z130" s="206">
        <v>6.7567567567567571E-2</v>
      </c>
      <c r="AA130" s="208">
        <v>350</v>
      </c>
      <c r="AB130" s="208">
        <v>430</v>
      </c>
      <c r="AC130" s="206">
        <v>0.31666666666666665</v>
      </c>
      <c r="AD130" s="206">
        <v>6.3333333333333325E-2</v>
      </c>
      <c r="AE130" s="207">
        <v>2256</v>
      </c>
      <c r="AF130" s="208">
        <v>440</v>
      </c>
      <c r="AG130" s="206">
        <v>4.7619047619047616E-2</v>
      </c>
      <c r="AH130" s="208">
        <v>400</v>
      </c>
      <c r="AI130" s="208">
        <v>480</v>
      </c>
      <c r="AJ130" s="206">
        <v>0.25714285714285712</v>
      </c>
      <c r="AK130" s="206">
        <v>5.1428571428571421E-2</v>
      </c>
      <c r="AL130" s="207">
        <v>944</v>
      </c>
      <c r="AM130" s="208">
        <v>530</v>
      </c>
      <c r="AN130" s="206">
        <v>0.06</v>
      </c>
      <c r="AO130" s="208">
        <v>490</v>
      </c>
      <c r="AP130" s="208">
        <v>590</v>
      </c>
      <c r="AQ130" s="206">
        <v>0.23255813953488372</v>
      </c>
      <c r="AR130" s="206">
        <v>4.6511627906976744E-2</v>
      </c>
      <c r="AS130" s="10"/>
    </row>
    <row r="131" spans="1:45" ht="10.25" customHeight="1" x14ac:dyDescent="0.15">
      <c r="A131" s="6" t="s">
        <v>0</v>
      </c>
      <c r="B131" s="6" t="s">
        <v>0</v>
      </c>
      <c r="C131" s="26">
        <v>57</v>
      </c>
      <c r="D131" s="24">
        <v>240</v>
      </c>
      <c r="E131" s="25">
        <v>9.0909090909090912E-2</v>
      </c>
      <c r="F131" s="24">
        <v>220</v>
      </c>
      <c r="G131" s="24">
        <v>280</v>
      </c>
      <c r="H131" s="25">
        <v>0.33333333333333331</v>
      </c>
      <c r="I131" s="25">
        <v>6.6666666666666666E-2</v>
      </c>
      <c r="J131" s="26">
        <v>206</v>
      </c>
      <c r="K131" s="24">
        <v>320</v>
      </c>
      <c r="L131" s="25">
        <v>9.2150170648464161E-2</v>
      </c>
      <c r="M131" s="24">
        <v>280</v>
      </c>
      <c r="N131" s="24">
        <v>350</v>
      </c>
      <c r="O131" s="25">
        <v>0.28000000000000003</v>
      </c>
      <c r="P131" s="25">
        <v>5.6000000000000008E-2</v>
      </c>
      <c r="Q131" s="26">
        <v>109</v>
      </c>
      <c r="R131" s="24">
        <v>365</v>
      </c>
      <c r="S131" s="25">
        <v>1.3888888888888888E-2</v>
      </c>
      <c r="T131" s="24">
        <v>340</v>
      </c>
      <c r="U131" s="24">
        <v>400</v>
      </c>
      <c r="V131" s="25">
        <v>0.20462046204620463</v>
      </c>
      <c r="W131" s="25">
        <v>4.0924092409240928E-2</v>
      </c>
      <c r="X131" s="26">
        <v>177</v>
      </c>
      <c r="Y131" s="24">
        <v>340</v>
      </c>
      <c r="Z131" s="25">
        <v>6.25E-2</v>
      </c>
      <c r="AA131" s="24">
        <v>320</v>
      </c>
      <c r="AB131" s="24">
        <v>360</v>
      </c>
      <c r="AC131" s="25">
        <v>0.30769230769230771</v>
      </c>
      <c r="AD131" s="25">
        <v>6.1538461538461542E-2</v>
      </c>
      <c r="AE131" s="26">
        <v>602</v>
      </c>
      <c r="AF131" s="24">
        <v>380</v>
      </c>
      <c r="AG131" s="25">
        <v>4.1095890410958902E-2</v>
      </c>
      <c r="AH131" s="24">
        <v>350</v>
      </c>
      <c r="AI131" s="24">
        <v>405</v>
      </c>
      <c r="AJ131" s="25">
        <v>0.28813559322033899</v>
      </c>
      <c r="AK131" s="25">
        <v>5.7627118644067797E-2</v>
      </c>
      <c r="AL131" s="26">
        <v>207</v>
      </c>
      <c r="AM131" s="24">
        <v>450</v>
      </c>
      <c r="AN131" s="25">
        <v>4.6511627906976744E-2</v>
      </c>
      <c r="AO131" s="24">
        <v>400</v>
      </c>
      <c r="AP131" s="24">
        <v>500</v>
      </c>
      <c r="AQ131" s="25">
        <v>0.25</v>
      </c>
      <c r="AR131" s="25">
        <v>0.05</v>
      </c>
      <c r="AS131" s="50" t="s">
        <v>338</v>
      </c>
    </row>
    <row r="132" spans="1:45" ht="11" x14ac:dyDescent="0.15">
      <c r="B132" s="6" t="s">
        <v>261</v>
      </c>
      <c r="C132" s="26" t="s">
        <v>41</v>
      </c>
      <c r="D132" s="24" t="s">
        <v>41</v>
      </c>
      <c r="E132" s="25" t="s">
        <v>41</v>
      </c>
      <c r="F132" s="24" t="s">
        <v>41</v>
      </c>
      <c r="G132" s="24" t="s">
        <v>41</v>
      </c>
      <c r="H132" s="25" t="s">
        <v>41</v>
      </c>
      <c r="I132" s="25" t="s">
        <v>41</v>
      </c>
      <c r="J132" s="26">
        <v>29</v>
      </c>
      <c r="K132" s="24">
        <v>310</v>
      </c>
      <c r="L132" s="25">
        <v>2.3102310231023101E-2</v>
      </c>
      <c r="M132" s="24">
        <v>295</v>
      </c>
      <c r="N132" s="24">
        <v>335</v>
      </c>
      <c r="O132" s="25">
        <v>0.26530612244897961</v>
      </c>
      <c r="P132" s="25">
        <v>5.3061224489795923E-2</v>
      </c>
      <c r="Q132" s="26">
        <v>16</v>
      </c>
      <c r="R132" s="24">
        <v>368</v>
      </c>
      <c r="S132" s="25">
        <v>9.8507462686567168E-2</v>
      </c>
      <c r="T132" s="24">
        <v>345</v>
      </c>
      <c r="U132" s="24">
        <v>375</v>
      </c>
      <c r="V132" s="25">
        <v>0.24745762711864408</v>
      </c>
      <c r="W132" s="25">
        <v>4.9491525423728817E-2</v>
      </c>
      <c r="X132" s="26" t="s">
        <v>41</v>
      </c>
      <c r="Y132" s="24" t="s">
        <v>41</v>
      </c>
      <c r="Z132" s="25" t="s">
        <v>41</v>
      </c>
      <c r="AA132" s="24" t="s">
        <v>41</v>
      </c>
      <c r="AB132" s="24" t="s">
        <v>41</v>
      </c>
      <c r="AC132" s="25" t="s">
        <v>41</v>
      </c>
      <c r="AD132" s="25" t="s">
        <v>41</v>
      </c>
      <c r="AE132" s="26">
        <v>69</v>
      </c>
      <c r="AF132" s="24">
        <v>380</v>
      </c>
      <c r="AG132" s="25">
        <v>4.1095890410958902E-2</v>
      </c>
      <c r="AH132" s="24">
        <v>360</v>
      </c>
      <c r="AI132" s="24">
        <v>400</v>
      </c>
      <c r="AJ132" s="25">
        <v>0.1875</v>
      </c>
      <c r="AK132" s="25">
        <v>3.7499999999999999E-2</v>
      </c>
      <c r="AL132" s="26">
        <v>43</v>
      </c>
      <c r="AM132" s="24">
        <v>470</v>
      </c>
      <c r="AN132" s="25">
        <v>6.8181818181818177E-2</v>
      </c>
      <c r="AO132" s="24">
        <v>440</v>
      </c>
      <c r="AP132" s="24">
        <v>520</v>
      </c>
      <c r="AQ132" s="25">
        <v>0.22715404699738903</v>
      </c>
      <c r="AR132" s="25">
        <v>4.5430809399477808E-2</v>
      </c>
      <c r="AS132" s="50" t="s">
        <v>338</v>
      </c>
    </row>
    <row r="133" spans="1:45" ht="11" x14ac:dyDescent="0.15">
      <c r="B133" s="6" t="s">
        <v>262</v>
      </c>
      <c r="C133" s="26">
        <v>65</v>
      </c>
      <c r="D133" s="24">
        <v>240</v>
      </c>
      <c r="E133" s="25">
        <v>0.14285714285714285</v>
      </c>
      <c r="F133" s="24">
        <v>200</v>
      </c>
      <c r="G133" s="24">
        <v>360</v>
      </c>
      <c r="H133" s="25">
        <v>-0.2</v>
      </c>
      <c r="I133" s="25">
        <v>-0.04</v>
      </c>
      <c r="J133" s="26">
        <v>120</v>
      </c>
      <c r="K133" s="24">
        <v>310</v>
      </c>
      <c r="L133" s="25">
        <v>9.5406360424028266E-2</v>
      </c>
      <c r="M133" s="24">
        <v>290</v>
      </c>
      <c r="N133" s="24">
        <v>330</v>
      </c>
      <c r="O133" s="25">
        <v>0.29166666666666669</v>
      </c>
      <c r="P133" s="25">
        <v>5.8333333333333334E-2</v>
      </c>
      <c r="Q133" s="26">
        <v>42</v>
      </c>
      <c r="R133" s="24">
        <v>350</v>
      </c>
      <c r="S133" s="25">
        <v>6.0606060606060608E-2</v>
      </c>
      <c r="T133" s="24">
        <v>315</v>
      </c>
      <c r="U133" s="24">
        <v>370</v>
      </c>
      <c r="V133" s="25">
        <v>0.27272727272727271</v>
      </c>
      <c r="W133" s="25">
        <v>5.4545454545454543E-2</v>
      </c>
      <c r="X133" s="26">
        <v>64</v>
      </c>
      <c r="Y133" s="24">
        <v>320</v>
      </c>
      <c r="Z133" s="25">
        <v>6.6666666666666666E-2</v>
      </c>
      <c r="AA133" s="24">
        <v>293</v>
      </c>
      <c r="AB133" s="24">
        <v>340</v>
      </c>
      <c r="AC133" s="25">
        <v>0.28000000000000003</v>
      </c>
      <c r="AD133" s="25">
        <v>5.6000000000000008E-2</v>
      </c>
      <c r="AE133" s="26">
        <v>288</v>
      </c>
      <c r="AF133" s="24">
        <v>370</v>
      </c>
      <c r="AG133" s="25">
        <v>5.7142857142857141E-2</v>
      </c>
      <c r="AH133" s="24">
        <v>340</v>
      </c>
      <c r="AI133" s="24">
        <v>395</v>
      </c>
      <c r="AJ133" s="25">
        <v>0.32142857142857145</v>
      </c>
      <c r="AK133" s="25">
        <v>6.4285714285714293E-2</v>
      </c>
      <c r="AL133" s="26">
        <v>502</v>
      </c>
      <c r="AM133" s="24">
        <v>435</v>
      </c>
      <c r="AN133" s="25">
        <v>3.5714285714285712E-2</v>
      </c>
      <c r="AO133" s="24">
        <v>420</v>
      </c>
      <c r="AP133" s="24">
        <v>450</v>
      </c>
      <c r="AQ133" s="25">
        <v>0.24285714285714285</v>
      </c>
      <c r="AR133" s="25">
        <v>4.8571428571428571E-2</v>
      </c>
      <c r="AS133" s="50" t="s">
        <v>338</v>
      </c>
    </row>
    <row r="134" spans="1:45" ht="11" x14ac:dyDescent="0.15">
      <c r="B134" s="6" t="s">
        <v>263</v>
      </c>
      <c r="C134" s="26">
        <v>61</v>
      </c>
      <c r="D134" s="24">
        <v>240</v>
      </c>
      <c r="E134" s="25">
        <v>0.14285714285714285</v>
      </c>
      <c r="F134" s="24">
        <v>200</v>
      </c>
      <c r="G134" s="24">
        <v>250</v>
      </c>
      <c r="H134" s="25">
        <v>0.45454545454545453</v>
      </c>
      <c r="I134" s="25">
        <v>9.0909090909090912E-2</v>
      </c>
      <c r="J134" s="26">
        <v>112</v>
      </c>
      <c r="K134" s="24">
        <v>320</v>
      </c>
      <c r="L134" s="25">
        <v>6.6666666666666666E-2</v>
      </c>
      <c r="M134" s="24">
        <v>280</v>
      </c>
      <c r="N134" s="24">
        <v>350</v>
      </c>
      <c r="O134" s="25">
        <v>0.36752136752136755</v>
      </c>
      <c r="P134" s="25">
        <v>7.3504273504273507E-2</v>
      </c>
      <c r="Q134" s="26">
        <v>51</v>
      </c>
      <c r="R134" s="24">
        <v>390</v>
      </c>
      <c r="S134" s="25">
        <v>5.4054054054054057E-2</v>
      </c>
      <c r="T134" s="24">
        <v>360</v>
      </c>
      <c r="U134" s="24">
        <v>410</v>
      </c>
      <c r="V134" s="25">
        <v>0.25806451612903225</v>
      </c>
      <c r="W134" s="25">
        <v>5.1612903225806452E-2</v>
      </c>
      <c r="X134" s="26">
        <v>78</v>
      </c>
      <c r="Y134" s="24">
        <v>340</v>
      </c>
      <c r="Z134" s="25">
        <v>6.25E-2</v>
      </c>
      <c r="AA134" s="24">
        <v>290</v>
      </c>
      <c r="AB134" s="24">
        <v>360</v>
      </c>
      <c r="AC134" s="25">
        <v>0.30769230769230771</v>
      </c>
      <c r="AD134" s="25">
        <v>6.1538461538461542E-2</v>
      </c>
      <c r="AE134" s="26">
        <v>542</v>
      </c>
      <c r="AF134" s="24">
        <v>380</v>
      </c>
      <c r="AG134" s="25">
        <v>2.7027027027027029E-2</v>
      </c>
      <c r="AH134" s="24">
        <v>350</v>
      </c>
      <c r="AI134" s="24">
        <v>415</v>
      </c>
      <c r="AJ134" s="25">
        <v>0.26666666666666666</v>
      </c>
      <c r="AK134" s="25">
        <v>5.333333333333333E-2</v>
      </c>
      <c r="AL134" s="26">
        <v>558</v>
      </c>
      <c r="AM134" s="24">
        <v>450</v>
      </c>
      <c r="AN134" s="25">
        <v>2.2727272727272728E-2</v>
      </c>
      <c r="AO134" s="24">
        <v>425</v>
      </c>
      <c r="AP134" s="24">
        <v>480</v>
      </c>
      <c r="AQ134" s="25">
        <v>0.18421052631578946</v>
      </c>
      <c r="AR134" s="25">
        <v>3.6842105263157891E-2</v>
      </c>
      <c r="AS134" s="50" t="s">
        <v>338</v>
      </c>
    </row>
    <row r="135" spans="1:45" s="23" customFormat="1" ht="11" x14ac:dyDescent="0.15">
      <c r="B135" s="23" t="s">
        <v>37</v>
      </c>
      <c r="C135" s="207">
        <v>185</v>
      </c>
      <c r="D135" s="208">
        <v>240</v>
      </c>
      <c r="E135" s="206">
        <v>9.0909090909090912E-2</v>
      </c>
      <c r="F135" s="208">
        <v>210</v>
      </c>
      <c r="G135" s="208">
        <v>280</v>
      </c>
      <c r="H135" s="206">
        <v>0.37142857142857144</v>
      </c>
      <c r="I135" s="206">
        <v>7.4285714285714288E-2</v>
      </c>
      <c r="J135" s="207">
        <v>467</v>
      </c>
      <c r="K135" s="208">
        <v>320</v>
      </c>
      <c r="L135" s="206">
        <v>8.4745762711864403E-2</v>
      </c>
      <c r="M135" s="208">
        <v>280</v>
      </c>
      <c r="N135" s="208">
        <v>340</v>
      </c>
      <c r="O135" s="206">
        <v>0.33333333333333331</v>
      </c>
      <c r="P135" s="206">
        <v>6.6666666666666666E-2</v>
      </c>
      <c r="Q135" s="207">
        <v>218</v>
      </c>
      <c r="R135" s="208">
        <v>370</v>
      </c>
      <c r="S135" s="206">
        <v>5.7142857142857141E-2</v>
      </c>
      <c r="T135" s="208">
        <v>340</v>
      </c>
      <c r="U135" s="208">
        <v>400</v>
      </c>
      <c r="V135" s="206">
        <v>0.23333333333333334</v>
      </c>
      <c r="W135" s="206">
        <v>4.6666666666666669E-2</v>
      </c>
      <c r="X135" s="207">
        <v>326</v>
      </c>
      <c r="Y135" s="208">
        <v>330</v>
      </c>
      <c r="Z135" s="206">
        <v>6.4516129032258063E-2</v>
      </c>
      <c r="AA135" s="208">
        <v>310</v>
      </c>
      <c r="AB135" s="208">
        <v>350</v>
      </c>
      <c r="AC135" s="206">
        <v>0.27906976744186046</v>
      </c>
      <c r="AD135" s="206">
        <v>5.5813953488372092E-2</v>
      </c>
      <c r="AE135" s="207">
        <v>1501</v>
      </c>
      <c r="AF135" s="208">
        <v>380</v>
      </c>
      <c r="AG135" s="206">
        <v>5.5555555555555552E-2</v>
      </c>
      <c r="AH135" s="208">
        <v>350</v>
      </c>
      <c r="AI135" s="208">
        <v>400</v>
      </c>
      <c r="AJ135" s="206">
        <v>0.26666666666666666</v>
      </c>
      <c r="AK135" s="206">
        <v>5.333333333333333E-2</v>
      </c>
      <c r="AL135" s="207">
        <v>1310</v>
      </c>
      <c r="AM135" s="208">
        <v>440</v>
      </c>
      <c r="AN135" s="206">
        <v>2.3255813953488372E-2</v>
      </c>
      <c r="AO135" s="208">
        <v>420</v>
      </c>
      <c r="AP135" s="208">
        <v>470</v>
      </c>
      <c r="AQ135" s="206">
        <v>0.1891891891891892</v>
      </c>
      <c r="AR135" s="206">
        <v>3.783783783783784E-2</v>
      </c>
      <c r="AS135" s="10"/>
    </row>
    <row r="136" spans="1:45" ht="11" x14ac:dyDescent="0.15">
      <c r="A136" s="6" t="s">
        <v>264</v>
      </c>
      <c r="B136" s="6" t="s">
        <v>264</v>
      </c>
      <c r="C136" s="26">
        <v>30</v>
      </c>
      <c r="D136" s="24">
        <v>290</v>
      </c>
      <c r="E136" s="25">
        <v>9.4339622641509441E-2</v>
      </c>
      <c r="F136" s="24">
        <v>230</v>
      </c>
      <c r="G136" s="24">
        <v>335</v>
      </c>
      <c r="H136" s="25">
        <v>0.52631578947368418</v>
      </c>
      <c r="I136" s="25">
        <v>0.10526315789473684</v>
      </c>
      <c r="J136" s="26">
        <v>77</v>
      </c>
      <c r="K136" s="24">
        <v>350</v>
      </c>
      <c r="L136" s="25">
        <v>6.0606060606060608E-2</v>
      </c>
      <c r="M136" s="24">
        <v>310</v>
      </c>
      <c r="N136" s="24">
        <v>385</v>
      </c>
      <c r="O136" s="25">
        <v>0.4</v>
      </c>
      <c r="P136" s="25">
        <v>0.08</v>
      </c>
      <c r="Q136" s="26">
        <v>21</v>
      </c>
      <c r="R136" s="24">
        <v>435</v>
      </c>
      <c r="S136" s="25">
        <v>0</v>
      </c>
      <c r="T136" s="24">
        <v>400</v>
      </c>
      <c r="U136" s="24">
        <v>500</v>
      </c>
      <c r="V136" s="25">
        <v>0.14473684210526316</v>
      </c>
      <c r="W136" s="25">
        <v>2.8947368421052631E-2</v>
      </c>
      <c r="X136" s="26">
        <v>64</v>
      </c>
      <c r="Y136" s="24">
        <v>380</v>
      </c>
      <c r="Z136" s="25">
        <v>8.5714285714285715E-2</v>
      </c>
      <c r="AA136" s="24">
        <v>350</v>
      </c>
      <c r="AB136" s="24">
        <v>420</v>
      </c>
      <c r="AC136" s="25">
        <v>0.52</v>
      </c>
      <c r="AD136" s="25">
        <v>0.10400000000000001</v>
      </c>
      <c r="AE136" s="26">
        <v>166</v>
      </c>
      <c r="AF136" s="24">
        <v>420</v>
      </c>
      <c r="AG136" s="25">
        <v>0.05</v>
      </c>
      <c r="AH136" s="24">
        <v>370</v>
      </c>
      <c r="AI136" s="24">
        <v>460</v>
      </c>
      <c r="AJ136" s="25">
        <v>0.4</v>
      </c>
      <c r="AK136" s="25">
        <v>0.08</v>
      </c>
      <c r="AL136" s="26">
        <v>19</v>
      </c>
      <c r="AM136" s="24">
        <v>450</v>
      </c>
      <c r="AN136" s="25">
        <v>2.2727272727272728E-2</v>
      </c>
      <c r="AO136" s="24">
        <v>395</v>
      </c>
      <c r="AP136" s="24">
        <v>520</v>
      </c>
      <c r="AQ136" s="25">
        <v>0.18421052631578946</v>
      </c>
      <c r="AR136" s="25">
        <v>3.6842105263157891E-2</v>
      </c>
      <c r="AS136" s="50" t="s">
        <v>338</v>
      </c>
    </row>
    <row r="137" spans="1:45" ht="11" x14ac:dyDescent="0.15">
      <c r="B137" s="6" t="s">
        <v>265</v>
      </c>
      <c r="C137" s="26">
        <v>36</v>
      </c>
      <c r="D137" s="24">
        <v>260</v>
      </c>
      <c r="E137" s="25">
        <v>0.18181818181818182</v>
      </c>
      <c r="F137" s="24">
        <v>220</v>
      </c>
      <c r="G137" s="24">
        <v>315</v>
      </c>
      <c r="H137" s="25">
        <v>0.52941176470588236</v>
      </c>
      <c r="I137" s="25">
        <v>0.10588235294117647</v>
      </c>
      <c r="J137" s="26">
        <v>180</v>
      </c>
      <c r="K137" s="24">
        <v>330</v>
      </c>
      <c r="L137" s="25">
        <v>8.1967213114754092E-2</v>
      </c>
      <c r="M137" s="24">
        <v>300</v>
      </c>
      <c r="N137" s="24">
        <v>360</v>
      </c>
      <c r="O137" s="25">
        <v>0.32</v>
      </c>
      <c r="P137" s="25">
        <v>6.4000000000000001E-2</v>
      </c>
      <c r="Q137" s="26">
        <v>76</v>
      </c>
      <c r="R137" s="24">
        <v>398</v>
      </c>
      <c r="S137" s="25">
        <v>4.736842105263158E-2</v>
      </c>
      <c r="T137" s="24">
        <v>350</v>
      </c>
      <c r="U137" s="24">
        <v>440</v>
      </c>
      <c r="V137" s="25">
        <v>0.28387096774193549</v>
      </c>
      <c r="W137" s="25">
        <v>5.67741935483871E-2</v>
      </c>
      <c r="X137" s="26">
        <v>57</v>
      </c>
      <c r="Y137" s="24">
        <v>370</v>
      </c>
      <c r="Z137" s="25">
        <v>8.8235294117647065E-2</v>
      </c>
      <c r="AA137" s="24">
        <v>340</v>
      </c>
      <c r="AB137" s="24">
        <v>390</v>
      </c>
      <c r="AC137" s="25">
        <v>0.42307692307692307</v>
      </c>
      <c r="AD137" s="25">
        <v>8.461538461538462E-2</v>
      </c>
      <c r="AE137" s="26">
        <v>336</v>
      </c>
      <c r="AF137" s="24">
        <v>420</v>
      </c>
      <c r="AG137" s="25">
        <v>0.05</v>
      </c>
      <c r="AH137" s="24">
        <v>390</v>
      </c>
      <c r="AI137" s="24">
        <v>460</v>
      </c>
      <c r="AJ137" s="25">
        <v>0.37704918032786883</v>
      </c>
      <c r="AK137" s="25">
        <v>7.5409836065573763E-2</v>
      </c>
      <c r="AL137" s="26">
        <v>97</v>
      </c>
      <c r="AM137" s="24">
        <v>500</v>
      </c>
      <c r="AN137" s="25">
        <v>8.6956521739130432E-2</v>
      </c>
      <c r="AO137" s="24">
        <v>450</v>
      </c>
      <c r="AP137" s="24">
        <v>550</v>
      </c>
      <c r="AQ137" s="25">
        <v>0.31578947368421051</v>
      </c>
      <c r="AR137" s="25">
        <v>6.3157894736842107E-2</v>
      </c>
      <c r="AS137" s="50" t="s">
        <v>338</v>
      </c>
    </row>
    <row r="138" spans="1:45" ht="11" x14ac:dyDescent="0.15">
      <c r="B138" s="6" t="s">
        <v>266</v>
      </c>
      <c r="C138" s="26">
        <v>16</v>
      </c>
      <c r="D138" s="24">
        <v>278</v>
      </c>
      <c r="E138" s="25">
        <v>6.9230769230769235E-2</v>
      </c>
      <c r="F138" s="24">
        <v>210</v>
      </c>
      <c r="G138" s="24">
        <v>300</v>
      </c>
      <c r="H138" s="25">
        <v>-0.17751479289940827</v>
      </c>
      <c r="I138" s="25">
        <v>-3.5502958579881658E-2</v>
      </c>
      <c r="J138" s="26">
        <v>80</v>
      </c>
      <c r="K138" s="24">
        <v>340</v>
      </c>
      <c r="L138" s="25">
        <v>9.6774193548387094E-2</v>
      </c>
      <c r="M138" s="24">
        <v>318</v>
      </c>
      <c r="N138" s="24">
        <v>360</v>
      </c>
      <c r="O138" s="25">
        <v>0.30769230769230771</v>
      </c>
      <c r="P138" s="25">
        <v>6.1538461538461542E-2</v>
      </c>
      <c r="Q138" s="26">
        <v>39</v>
      </c>
      <c r="R138" s="24">
        <v>415</v>
      </c>
      <c r="S138" s="25">
        <v>9.2105263157894732E-2</v>
      </c>
      <c r="T138" s="24">
        <v>400</v>
      </c>
      <c r="U138" s="24">
        <v>440</v>
      </c>
      <c r="V138" s="25">
        <v>0.38333333333333336</v>
      </c>
      <c r="W138" s="25">
        <v>7.6666666666666675E-2</v>
      </c>
      <c r="X138" s="26">
        <v>32</v>
      </c>
      <c r="Y138" s="24">
        <v>380</v>
      </c>
      <c r="Z138" s="25">
        <v>8.5714285714285715E-2</v>
      </c>
      <c r="AA138" s="24">
        <v>350</v>
      </c>
      <c r="AB138" s="24">
        <v>400</v>
      </c>
      <c r="AC138" s="25">
        <v>0.52</v>
      </c>
      <c r="AD138" s="25">
        <v>0.10400000000000001</v>
      </c>
      <c r="AE138" s="26">
        <v>268</v>
      </c>
      <c r="AF138" s="24">
        <v>420</v>
      </c>
      <c r="AG138" s="25">
        <v>7.6923076923076927E-2</v>
      </c>
      <c r="AH138" s="24">
        <v>380</v>
      </c>
      <c r="AI138" s="24">
        <v>450</v>
      </c>
      <c r="AJ138" s="25">
        <v>0.4</v>
      </c>
      <c r="AK138" s="25">
        <v>0.08</v>
      </c>
      <c r="AL138" s="26">
        <v>83</v>
      </c>
      <c r="AM138" s="24">
        <v>480</v>
      </c>
      <c r="AN138" s="25">
        <v>2.1276595744680851E-2</v>
      </c>
      <c r="AO138" s="24">
        <v>450</v>
      </c>
      <c r="AP138" s="24">
        <v>510</v>
      </c>
      <c r="AQ138" s="25">
        <v>0.37931034482758619</v>
      </c>
      <c r="AR138" s="25">
        <v>7.586206896551724E-2</v>
      </c>
      <c r="AS138" s="50" t="s">
        <v>338</v>
      </c>
    </row>
    <row r="139" spans="1:45" ht="11" x14ac:dyDescent="0.15">
      <c r="B139" s="6" t="s">
        <v>267</v>
      </c>
      <c r="C139" s="26">
        <v>12</v>
      </c>
      <c r="D139" s="24">
        <v>280</v>
      </c>
      <c r="E139" s="25">
        <v>0.16666666666666666</v>
      </c>
      <c r="F139" s="24">
        <v>223</v>
      </c>
      <c r="G139" s="24">
        <v>375</v>
      </c>
      <c r="H139" s="25">
        <v>0.55555555555555558</v>
      </c>
      <c r="I139" s="25">
        <v>0.11111111111111112</v>
      </c>
      <c r="J139" s="26">
        <v>121</v>
      </c>
      <c r="K139" s="24">
        <v>340</v>
      </c>
      <c r="L139" s="25">
        <v>0.13333333333333333</v>
      </c>
      <c r="M139" s="24">
        <v>300</v>
      </c>
      <c r="N139" s="24">
        <v>370</v>
      </c>
      <c r="O139" s="25">
        <v>0.36</v>
      </c>
      <c r="P139" s="25">
        <v>7.1999999999999995E-2</v>
      </c>
      <c r="Q139" s="26">
        <v>48</v>
      </c>
      <c r="R139" s="24">
        <v>420</v>
      </c>
      <c r="S139" s="25">
        <v>0.10526315789473684</v>
      </c>
      <c r="T139" s="24">
        <v>355</v>
      </c>
      <c r="U139" s="24">
        <v>440</v>
      </c>
      <c r="V139" s="25">
        <v>0.44827586206896552</v>
      </c>
      <c r="W139" s="25">
        <v>8.9655172413793102E-2</v>
      </c>
      <c r="X139" s="26">
        <v>56</v>
      </c>
      <c r="Y139" s="24">
        <v>360</v>
      </c>
      <c r="Z139" s="25">
        <v>5.8823529411764705E-2</v>
      </c>
      <c r="AA139" s="24">
        <v>335</v>
      </c>
      <c r="AB139" s="24">
        <v>380</v>
      </c>
      <c r="AC139" s="25">
        <v>0.38461538461538464</v>
      </c>
      <c r="AD139" s="25">
        <v>7.6923076923076927E-2</v>
      </c>
      <c r="AE139" s="26">
        <v>382</v>
      </c>
      <c r="AF139" s="24">
        <v>420</v>
      </c>
      <c r="AG139" s="25">
        <v>0.10526315789473684</v>
      </c>
      <c r="AH139" s="24">
        <v>380</v>
      </c>
      <c r="AI139" s="24">
        <v>450</v>
      </c>
      <c r="AJ139" s="25">
        <v>0.44827586206896552</v>
      </c>
      <c r="AK139" s="25">
        <v>8.9655172413793102E-2</v>
      </c>
      <c r="AL139" s="26">
        <v>218</v>
      </c>
      <c r="AM139" s="24">
        <v>480</v>
      </c>
      <c r="AN139" s="25">
        <v>9.0909090909090912E-2</v>
      </c>
      <c r="AO139" s="24">
        <v>450</v>
      </c>
      <c r="AP139" s="24">
        <v>510</v>
      </c>
      <c r="AQ139" s="25">
        <v>0.45454545454545453</v>
      </c>
      <c r="AR139" s="25">
        <v>9.0909090909090912E-2</v>
      </c>
      <c r="AS139" s="50" t="s">
        <v>338</v>
      </c>
    </row>
    <row r="140" spans="1:45" s="23" customFormat="1" ht="11" x14ac:dyDescent="0.15">
      <c r="B140" s="23" t="s">
        <v>37</v>
      </c>
      <c r="C140" s="207">
        <v>94</v>
      </c>
      <c r="D140" s="208">
        <v>280</v>
      </c>
      <c r="E140" s="206">
        <v>0.16666666666666666</v>
      </c>
      <c r="F140" s="208">
        <v>220</v>
      </c>
      <c r="G140" s="208">
        <v>320</v>
      </c>
      <c r="H140" s="206">
        <v>0.51351351351351349</v>
      </c>
      <c r="I140" s="206">
        <v>0.10270270270270269</v>
      </c>
      <c r="J140" s="207">
        <v>458</v>
      </c>
      <c r="K140" s="208">
        <v>340</v>
      </c>
      <c r="L140" s="206">
        <v>9.6774193548387094E-2</v>
      </c>
      <c r="M140" s="208">
        <v>300</v>
      </c>
      <c r="N140" s="208">
        <v>360</v>
      </c>
      <c r="O140" s="206">
        <v>0.36</v>
      </c>
      <c r="P140" s="206">
        <v>7.1999999999999995E-2</v>
      </c>
      <c r="Q140" s="207">
        <v>184</v>
      </c>
      <c r="R140" s="208">
        <v>410</v>
      </c>
      <c r="S140" s="206">
        <v>7.8947368421052627E-2</v>
      </c>
      <c r="T140" s="208">
        <v>365</v>
      </c>
      <c r="U140" s="208">
        <v>450</v>
      </c>
      <c r="V140" s="206">
        <v>0.36666666666666664</v>
      </c>
      <c r="W140" s="206">
        <v>7.3333333333333334E-2</v>
      </c>
      <c r="X140" s="207">
        <v>209</v>
      </c>
      <c r="Y140" s="208">
        <v>370</v>
      </c>
      <c r="Z140" s="206">
        <v>8.8235294117647065E-2</v>
      </c>
      <c r="AA140" s="208">
        <v>350</v>
      </c>
      <c r="AB140" s="208">
        <v>395</v>
      </c>
      <c r="AC140" s="206">
        <v>0.42307692307692307</v>
      </c>
      <c r="AD140" s="206">
        <v>8.461538461538462E-2</v>
      </c>
      <c r="AE140" s="207">
        <v>1152</v>
      </c>
      <c r="AF140" s="208">
        <v>420</v>
      </c>
      <c r="AG140" s="206">
        <v>7.6923076923076927E-2</v>
      </c>
      <c r="AH140" s="208">
        <v>380</v>
      </c>
      <c r="AI140" s="208">
        <v>450</v>
      </c>
      <c r="AJ140" s="206">
        <v>0.4</v>
      </c>
      <c r="AK140" s="206">
        <v>0.08</v>
      </c>
      <c r="AL140" s="207">
        <v>417</v>
      </c>
      <c r="AM140" s="208">
        <v>480</v>
      </c>
      <c r="AN140" s="206">
        <v>6.6666666666666666E-2</v>
      </c>
      <c r="AO140" s="208">
        <v>450</v>
      </c>
      <c r="AP140" s="208">
        <v>520</v>
      </c>
      <c r="AQ140" s="206">
        <v>0.37142857142857144</v>
      </c>
      <c r="AR140" s="206">
        <v>7.4285714285714288E-2</v>
      </c>
      <c r="AS140" s="10"/>
    </row>
    <row r="141" spans="1:45" ht="11" x14ac:dyDescent="0.15">
      <c r="A141" s="6" t="s">
        <v>268</v>
      </c>
      <c r="B141" s="6" t="s">
        <v>269</v>
      </c>
      <c r="C141" s="26" t="s">
        <v>41</v>
      </c>
      <c r="D141" s="24" t="s">
        <v>41</v>
      </c>
      <c r="E141" s="25" t="s">
        <v>41</v>
      </c>
      <c r="F141" s="24" t="s">
        <v>41</v>
      </c>
      <c r="G141" s="24" t="s">
        <v>41</v>
      </c>
      <c r="H141" s="25" t="s">
        <v>41</v>
      </c>
      <c r="I141" s="25" t="s">
        <v>41</v>
      </c>
      <c r="J141" s="26">
        <v>70</v>
      </c>
      <c r="K141" s="24">
        <v>320</v>
      </c>
      <c r="L141" s="25">
        <v>6.6666666666666666E-2</v>
      </c>
      <c r="M141" s="24">
        <v>300</v>
      </c>
      <c r="N141" s="24">
        <v>350</v>
      </c>
      <c r="O141" s="25">
        <v>0.33333333333333331</v>
      </c>
      <c r="P141" s="25">
        <v>6.6666666666666666E-2</v>
      </c>
      <c r="Q141" s="26">
        <v>29</v>
      </c>
      <c r="R141" s="24">
        <v>390</v>
      </c>
      <c r="S141" s="25">
        <v>5.4054054054054057E-2</v>
      </c>
      <c r="T141" s="24">
        <v>350</v>
      </c>
      <c r="U141" s="24">
        <v>425</v>
      </c>
      <c r="V141" s="25">
        <v>0.42857142857142855</v>
      </c>
      <c r="W141" s="25">
        <v>8.5714285714285715E-2</v>
      </c>
      <c r="X141" s="26">
        <v>15</v>
      </c>
      <c r="Y141" s="24">
        <v>350</v>
      </c>
      <c r="Z141" s="25">
        <v>9.375E-2</v>
      </c>
      <c r="AA141" s="24">
        <v>340</v>
      </c>
      <c r="AB141" s="24">
        <v>380</v>
      </c>
      <c r="AC141" s="25">
        <v>0.4</v>
      </c>
      <c r="AD141" s="25">
        <v>0.08</v>
      </c>
      <c r="AE141" s="26">
        <v>145</v>
      </c>
      <c r="AF141" s="24">
        <v>420</v>
      </c>
      <c r="AG141" s="25">
        <v>0.10526315789473684</v>
      </c>
      <c r="AH141" s="24">
        <v>380</v>
      </c>
      <c r="AI141" s="24">
        <v>450</v>
      </c>
      <c r="AJ141" s="25">
        <v>0.4</v>
      </c>
      <c r="AK141" s="25">
        <v>0.08</v>
      </c>
      <c r="AL141" s="26">
        <v>68</v>
      </c>
      <c r="AM141" s="24">
        <v>500</v>
      </c>
      <c r="AN141" s="25">
        <v>8.6956521739130432E-2</v>
      </c>
      <c r="AO141" s="24">
        <v>475</v>
      </c>
      <c r="AP141" s="24">
        <v>520</v>
      </c>
      <c r="AQ141" s="25">
        <v>0.35135135135135137</v>
      </c>
      <c r="AR141" s="25">
        <v>7.0270270270270274E-2</v>
      </c>
      <c r="AS141" s="50" t="s">
        <v>338</v>
      </c>
    </row>
    <row r="142" spans="1:45" ht="11" x14ac:dyDescent="0.15">
      <c r="B142" s="6" t="s">
        <v>70</v>
      </c>
      <c r="C142" s="26">
        <v>35</v>
      </c>
      <c r="D142" s="24">
        <v>230</v>
      </c>
      <c r="E142" s="25">
        <v>0.15</v>
      </c>
      <c r="F142" s="24">
        <v>210</v>
      </c>
      <c r="G142" s="24">
        <v>315</v>
      </c>
      <c r="H142" s="25">
        <v>0.50326797385620914</v>
      </c>
      <c r="I142" s="25">
        <v>0.10065359477124183</v>
      </c>
      <c r="J142" s="26">
        <v>91</v>
      </c>
      <c r="K142" s="24">
        <v>340</v>
      </c>
      <c r="L142" s="25">
        <v>6.25E-2</v>
      </c>
      <c r="M142" s="24">
        <v>300</v>
      </c>
      <c r="N142" s="24">
        <v>350</v>
      </c>
      <c r="O142" s="25">
        <v>0.67487684729064035</v>
      </c>
      <c r="P142" s="25">
        <v>0.13497536945812807</v>
      </c>
      <c r="Q142" s="26">
        <v>15</v>
      </c>
      <c r="R142" s="24">
        <v>380</v>
      </c>
      <c r="S142" s="25">
        <v>0</v>
      </c>
      <c r="T142" s="24">
        <v>320</v>
      </c>
      <c r="U142" s="24">
        <v>400</v>
      </c>
      <c r="V142" s="25">
        <v>0.40740740740740738</v>
      </c>
      <c r="W142" s="25">
        <v>8.1481481481481474E-2</v>
      </c>
      <c r="X142" s="26">
        <v>27</v>
      </c>
      <c r="Y142" s="24">
        <v>350</v>
      </c>
      <c r="Z142" s="25">
        <v>0</v>
      </c>
      <c r="AA142" s="24">
        <v>320</v>
      </c>
      <c r="AB142" s="24">
        <v>380</v>
      </c>
      <c r="AC142" s="25">
        <v>0.52173913043478259</v>
      </c>
      <c r="AD142" s="25">
        <v>0.10434782608695652</v>
      </c>
      <c r="AE142" s="26">
        <v>156</v>
      </c>
      <c r="AF142" s="24">
        <v>420</v>
      </c>
      <c r="AG142" s="25">
        <v>0.05</v>
      </c>
      <c r="AH142" s="24">
        <v>395</v>
      </c>
      <c r="AI142" s="24">
        <v>450</v>
      </c>
      <c r="AJ142" s="25">
        <v>0.52727272727272723</v>
      </c>
      <c r="AK142" s="25">
        <v>0.10545454545454544</v>
      </c>
      <c r="AL142" s="26">
        <v>63</v>
      </c>
      <c r="AM142" s="24">
        <v>470</v>
      </c>
      <c r="AN142" s="25">
        <v>2.1739130434782608E-2</v>
      </c>
      <c r="AO142" s="24">
        <v>430</v>
      </c>
      <c r="AP142" s="24">
        <v>530</v>
      </c>
      <c r="AQ142" s="25">
        <v>0.34285714285714286</v>
      </c>
      <c r="AR142" s="25">
        <v>6.8571428571428575E-2</v>
      </c>
      <c r="AS142" s="50" t="s">
        <v>338</v>
      </c>
    </row>
    <row r="143" spans="1:45" ht="11" x14ac:dyDescent="0.15">
      <c r="B143" s="6" t="s">
        <v>270</v>
      </c>
      <c r="C143" s="26" t="s">
        <v>41</v>
      </c>
      <c r="D143" s="24" t="s">
        <v>41</v>
      </c>
      <c r="E143" s="25" t="s">
        <v>41</v>
      </c>
      <c r="F143" s="24" t="s">
        <v>41</v>
      </c>
      <c r="G143" s="24" t="s">
        <v>41</v>
      </c>
      <c r="H143" s="25" t="s">
        <v>41</v>
      </c>
      <c r="I143" s="25" t="s">
        <v>41</v>
      </c>
      <c r="J143" s="26">
        <v>25</v>
      </c>
      <c r="K143" s="24">
        <v>350</v>
      </c>
      <c r="L143" s="25">
        <v>1.4492753623188406E-2</v>
      </c>
      <c r="M143" s="24">
        <v>340</v>
      </c>
      <c r="N143" s="24">
        <v>380</v>
      </c>
      <c r="O143" s="25">
        <v>0.25</v>
      </c>
      <c r="P143" s="25">
        <v>0.05</v>
      </c>
      <c r="Q143" s="26" t="s">
        <v>41</v>
      </c>
      <c r="R143" s="24" t="s">
        <v>41</v>
      </c>
      <c r="S143" s="25" t="s">
        <v>41</v>
      </c>
      <c r="T143" s="24" t="s">
        <v>41</v>
      </c>
      <c r="U143" s="24" t="s">
        <v>41</v>
      </c>
      <c r="V143" s="25" t="s">
        <v>41</v>
      </c>
      <c r="W143" s="25" t="s">
        <v>41</v>
      </c>
      <c r="X143" s="26">
        <v>36</v>
      </c>
      <c r="Y143" s="24">
        <v>385</v>
      </c>
      <c r="Z143" s="25">
        <v>2.6666666666666668E-2</v>
      </c>
      <c r="AA143" s="24">
        <v>360</v>
      </c>
      <c r="AB143" s="24">
        <v>435</v>
      </c>
      <c r="AC143" s="25">
        <v>0.28333333333333333</v>
      </c>
      <c r="AD143" s="25">
        <v>5.6666666666666664E-2</v>
      </c>
      <c r="AE143" s="26">
        <v>68</v>
      </c>
      <c r="AF143" s="24">
        <v>455</v>
      </c>
      <c r="AG143" s="25">
        <v>3.4090909090909088E-2</v>
      </c>
      <c r="AH143" s="24">
        <v>408</v>
      </c>
      <c r="AI143" s="24">
        <v>518</v>
      </c>
      <c r="AJ143" s="25">
        <v>0.33823529411764708</v>
      </c>
      <c r="AK143" s="25">
        <v>6.7647058823529421E-2</v>
      </c>
      <c r="AL143" s="26">
        <v>19</v>
      </c>
      <c r="AM143" s="24">
        <v>500</v>
      </c>
      <c r="AN143" s="25">
        <v>9.1703056768558958E-2</v>
      </c>
      <c r="AO143" s="24">
        <v>450</v>
      </c>
      <c r="AP143" s="24">
        <v>525</v>
      </c>
      <c r="AQ143" s="25">
        <v>0.25</v>
      </c>
      <c r="AR143" s="25">
        <v>0.05</v>
      </c>
      <c r="AS143" s="50" t="s">
        <v>338</v>
      </c>
    </row>
    <row r="144" spans="1:45" ht="11" x14ac:dyDescent="0.15">
      <c r="B144" s="6" t="s">
        <v>271</v>
      </c>
      <c r="C144" s="26">
        <v>17</v>
      </c>
      <c r="D144" s="24">
        <v>225</v>
      </c>
      <c r="E144" s="25">
        <v>7.1428571428571425E-2</v>
      </c>
      <c r="F144" s="24">
        <v>220</v>
      </c>
      <c r="G144" s="24">
        <v>300</v>
      </c>
      <c r="H144" s="25">
        <v>0.5</v>
      </c>
      <c r="I144" s="25">
        <v>0.1</v>
      </c>
      <c r="J144" s="26">
        <v>85</v>
      </c>
      <c r="K144" s="24">
        <v>350</v>
      </c>
      <c r="L144" s="25">
        <v>9.375E-2</v>
      </c>
      <c r="M144" s="24">
        <v>320</v>
      </c>
      <c r="N144" s="24">
        <v>385</v>
      </c>
      <c r="O144" s="25">
        <v>0.4</v>
      </c>
      <c r="P144" s="25">
        <v>0.08</v>
      </c>
      <c r="Q144" s="26">
        <v>20</v>
      </c>
      <c r="R144" s="24">
        <v>425</v>
      </c>
      <c r="S144" s="25">
        <v>6.25E-2</v>
      </c>
      <c r="T144" s="24">
        <v>333</v>
      </c>
      <c r="U144" s="24">
        <v>485</v>
      </c>
      <c r="V144" s="25">
        <v>0.328125</v>
      </c>
      <c r="W144" s="25">
        <v>6.5625000000000003E-2</v>
      </c>
      <c r="X144" s="26">
        <v>13</v>
      </c>
      <c r="Y144" s="24">
        <v>350</v>
      </c>
      <c r="Z144" s="25">
        <v>2.9411764705882353E-2</v>
      </c>
      <c r="AA144" s="24">
        <v>335</v>
      </c>
      <c r="AB144" s="24">
        <v>380</v>
      </c>
      <c r="AC144" s="25">
        <v>0.25</v>
      </c>
      <c r="AD144" s="25">
        <v>0.05</v>
      </c>
      <c r="AE144" s="26">
        <v>133</v>
      </c>
      <c r="AF144" s="24">
        <v>430</v>
      </c>
      <c r="AG144" s="25">
        <v>8.0402010050251257E-2</v>
      </c>
      <c r="AH144" s="24">
        <v>380</v>
      </c>
      <c r="AI144" s="24">
        <v>470</v>
      </c>
      <c r="AJ144" s="25">
        <v>0.30303030303030304</v>
      </c>
      <c r="AK144" s="25">
        <v>6.0606060606060608E-2</v>
      </c>
      <c r="AL144" s="26">
        <v>61</v>
      </c>
      <c r="AM144" s="24">
        <v>570</v>
      </c>
      <c r="AN144" s="25">
        <v>0.11764705882352941</v>
      </c>
      <c r="AO144" s="24">
        <v>510</v>
      </c>
      <c r="AP144" s="24">
        <v>600</v>
      </c>
      <c r="AQ144" s="25">
        <v>0.43216080402010049</v>
      </c>
      <c r="AR144" s="25">
        <v>8.6432160804020094E-2</v>
      </c>
      <c r="AS144" s="50" t="s">
        <v>338</v>
      </c>
    </row>
    <row r="145" spans="2:45" ht="11" x14ac:dyDescent="0.15">
      <c r="B145" s="6" t="s">
        <v>272</v>
      </c>
      <c r="C145" s="26">
        <v>23</v>
      </c>
      <c r="D145" s="24">
        <v>220</v>
      </c>
      <c r="E145" s="25">
        <v>4.7619047619047616E-2</v>
      </c>
      <c r="F145" s="24">
        <v>120</v>
      </c>
      <c r="G145" s="24">
        <v>240</v>
      </c>
      <c r="H145" s="25">
        <v>0.46666666666666667</v>
      </c>
      <c r="I145" s="25">
        <v>9.3333333333333338E-2</v>
      </c>
      <c r="J145" s="26">
        <v>37</v>
      </c>
      <c r="K145" s="24">
        <v>285</v>
      </c>
      <c r="L145" s="25">
        <v>5.5555555555555552E-2</v>
      </c>
      <c r="M145" s="24">
        <v>250</v>
      </c>
      <c r="N145" s="24">
        <v>300</v>
      </c>
      <c r="O145" s="25">
        <v>0.5</v>
      </c>
      <c r="P145" s="25">
        <v>0.1</v>
      </c>
      <c r="Q145" s="26" t="s">
        <v>41</v>
      </c>
      <c r="R145" s="24" t="s">
        <v>41</v>
      </c>
      <c r="S145" s="25" t="s">
        <v>41</v>
      </c>
      <c r="T145" s="24" t="s">
        <v>41</v>
      </c>
      <c r="U145" s="24" t="s">
        <v>41</v>
      </c>
      <c r="V145" s="25" t="s">
        <v>41</v>
      </c>
      <c r="W145" s="25" t="s">
        <v>41</v>
      </c>
      <c r="X145" s="26">
        <v>25</v>
      </c>
      <c r="Y145" s="24">
        <v>300</v>
      </c>
      <c r="Z145" s="25">
        <v>2.3890784982935155E-2</v>
      </c>
      <c r="AA145" s="24">
        <v>270</v>
      </c>
      <c r="AB145" s="24">
        <v>315</v>
      </c>
      <c r="AC145" s="25">
        <v>0.33333333333333331</v>
      </c>
      <c r="AD145" s="25">
        <v>6.6666666666666666E-2</v>
      </c>
      <c r="AE145" s="26">
        <v>96</v>
      </c>
      <c r="AF145" s="24">
        <v>360</v>
      </c>
      <c r="AG145" s="25">
        <v>4.3478260869565216E-2</v>
      </c>
      <c r="AH145" s="24">
        <v>320</v>
      </c>
      <c r="AI145" s="24">
        <v>385</v>
      </c>
      <c r="AJ145" s="25">
        <v>0.44</v>
      </c>
      <c r="AK145" s="25">
        <v>8.7999999999999995E-2</v>
      </c>
      <c r="AL145" s="26">
        <v>24</v>
      </c>
      <c r="AM145" s="24">
        <v>435</v>
      </c>
      <c r="AN145" s="25">
        <v>8.7499999999999994E-2</v>
      </c>
      <c r="AO145" s="24">
        <v>395</v>
      </c>
      <c r="AP145" s="24">
        <v>470</v>
      </c>
      <c r="AQ145" s="25">
        <v>0.38095238095238093</v>
      </c>
      <c r="AR145" s="25">
        <v>7.6190476190476183E-2</v>
      </c>
      <c r="AS145" s="50" t="s">
        <v>338</v>
      </c>
    </row>
    <row r="146" spans="2:45" ht="11" x14ac:dyDescent="0.15">
      <c r="B146" s="6" t="s">
        <v>1</v>
      </c>
      <c r="C146" s="26">
        <v>28</v>
      </c>
      <c r="D146" s="24">
        <v>260</v>
      </c>
      <c r="E146" s="25">
        <v>-5.4545454545454543E-2</v>
      </c>
      <c r="F146" s="24">
        <v>238</v>
      </c>
      <c r="G146" s="24">
        <v>381</v>
      </c>
      <c r="H146" s="25">
        <v>0.13043478260869565</v>
      </c>
      <c r="I146" s="25">
        <v>2.6086956521739129E-2</v>
      </c>
      <c r="J146" s="26">
        <v>126</v>
      </c>
      <c r="K146" s="24">
        <v>300</v>
      </c>
      <c r="L146" s="25">
        <v>7.9136690647482008E-2</v>
      </c>
      <c r="M146" s="24">
        <v>275</v>
      </c>
      <c r="N146" s="24">
        <v>330</v>
      </c>
      <c r="O146" s="25">
        <v>0.39534883720930231</v>
      </c>
      <c r="P146" s="25">
        <v>7.9069767441860464E-2</v>
      </c>
      <c r="Q146" s="26">
        <v>57</v>
      </c>
      <c r="R146" s="24">
        <v>360</v>
      </c>
      <c r="S146" s="25">
        <v>-1.3698630136986301E-2</v>
      </c>
      <c r="T146" s="24">
        <v>330</v>
      </c>
      <c r="U146" s="24">
        <v>420</v>
      </c>
      <c r="V146" s="25">
        <v>0.2413793103448276</v>
      </c>
      <c r="W146" s="25">
        <v>4.8275862068965517E-2</v>
      </c>
      <c r="X146" s="26">
        <v>42</v>
      </c>
      <c r="Y146" s="24">
        <v>320</v>
      </c>
      <c r="Z146" s="25">
        <v>0.1111111111111111</v>
      </c>
      <c r="AA146" s="24">
        <v>280</v>
      </c>
      <c r="AB146" s="24">
        <v>370</v>
      </c>
      <c r="AC146" s="25">
        <v>0.28000000000000003</v>
      </c>
      <c r="AD146" s="25">
        <v>5.6000000000000008E-2</v>
      </c>
      <c r="AE146" s="26">
        <v>248</v>
      </c>
      <c r="AF146" s="24">
        <v>360</v>
      </c>
      <c r="AG146" s="25">
        <v>2.8571428571428571E-2</v>
      </c>
      <c r="AH146" s="24">
        <v>310</v>
      </c>
      <c r="AI146" s="24">
        <v>420</v>
      </c>
      <c r="AJ146" s="25">
        <v>0.33333333333333331</v>
      </c>
      <c r="AK146" s="25">
        <v>6.6666666666666666E-2</v>
      </c>
      <c r="AL146" s="26">
        <v>55</v>
      </c>
      <c r="AM146" s="24">
        <v>450</v>
      </c>
      <c r="AN146" s="25">
        <v>4.6511627906976744E-2</v>
      </c>
      <c r="AO146" s="24">
        <v>400</v>
      </c>
      <c r="AP146" s="24">
        <v>490</v>
      </c>
      <c r="AQ146" s="25">
        <v>0.2857142857142857</v>
      </c>
      <c r="AR146" s="25">
        <v>5.7142857142857141E-2</v>
      </c>
      <c r="AS146" s="50" t="s">
        <v>338</v>
      </c>
    </row>
    <row r="147" spans="2:45" ht="11" x14ac:dyDescent="0.15">
      <c r="B147" s="6" t="s">
        <v>2</v>
      </c>
      <c r="C147" s="26">
        <v>62</v>
      </c>
      <c r="D147" s="24">
        <v>255</v>
      </c>
      <c r="E147" s="25">
        <v>0.15909090909090909</v>
      </c>
      <c r="F147" s="24">
        <v>190</v>
      </c>
      <c r="G147" s="24">
        <v>370</v>
      </c>
      <c r="H147" s="25">
        <v>0.34210526315789475</v>
      </c>
      <c r="I147" s="25">
        <v>6.8421052631578952E-2</v>
      </c>
      <c r="J147" s="26">
        <v>234</v>
      </c>
      <c r="K147" s="24">
        <v>275</v>
      </c>
      <c r="L147" s="25">
        <v>5.7692307692307696E-2</v>
      </c>
      <c r="M147" s="24">
        <v>260</v>
      </c>
      <c r="N147" s="24">
        <v>310</v>
      </c>
      <c r="O147" s="25">
        <v>0.34146341463414637</v>
      </c>
      <c r="P147" s="25">
        <v>6.8292682926829273E-2</v>
      </c>
      <c r="Q147" s="26">
        <v>83</v>
      </c>
      <c r="R147" s="24">
        <v>390</v>
      </c>
      <c r="S147" s="25">
        <v>0.14705882352941177</v>
      </c>
      <c r="T147" s="24">
        <v>340</v>
      </c>
      <c r="U147" s="24">
        <v>420</v>
      </c>
      <c r="V147" s="25">
        <v>0.34482758620689657</v>
      </c>
      <c r="W147" s="25">
        <v>6.8965517241379309E-2</v>
      </c>
      <c r="X147" s="26">
        <v>74</v>
      </c>
      <c r="Y147" s="24">
        <v>328</v>
      </c>
      <c r="Z147" s="25">
        <v>9.3333333333333338E-2</v>
      </c>
      <c r="AA147" s="24">
        <v>300</v>
      </c>
      <c r="AB147" s="24">
        <v>350</v>
      </c>
      <c r="AC147" s="25">
        <v>0.312</v>
      </c>
      <c r="AD147" s="25">
        <v>6.2399999999999997E-2</v>
      </c>
      <c r="AE147" s="26">
        <v>499</v>
      </c>
      <c r="AF147" s="24">
        <v>380</v>
      </c>
      <c r="AG147" s="25">
        <v>5.5555555555555552E-2</v>
      </c>
      <c r="AH147" s="24">
        <v>350</v>
      </c>
      <c r="AI147" s="24">
        <v>420</v>
      </c>
      <c r="AJ147" s="25">
        <v>0.26666666666666666</v>
      </c>
      <c r="AK147" s="25">
        <v>5.333333333333333E-2</v>
      </c>
      <c r="AL147" s="26">
        <v>164</v>
      </c>
      <c r="AM147" s="24">
        <v>478</v>
      </c>
      <c r="AN147" s="25">
        <v>0.1380952380952381</v>
      </c>
      <c r="AO147" s="24">
        <v>430</v>
      </c>
      <c r="AP147" s="24">
        <v>550</v>
      </c>
      <c r="AQ147" s="25">
        <v>0.3464788732394366</v>
      </c>
      <c r="AR147" s="25">
        <v>6.9295774647887318E-2</v>
      </c>
      <c r="AS147" s="50" t="s">
        <v>338</v>
      </c>
    </row>
    <row r="148" spans="2:45" ht="11" x14ac:dyDescent="0.15">
      <c r="B148" s="6" t="s">
        <v>273</v>
      </c>
      <c r="C148" s="26">
        <v>57</v>
      </c>
      <c r="D148" s="24">
        <v>220</v>
      </c>
      <c r="E148" s="25">
        <v>0.1</v>
      </c>
      <c r="F148" s="24">
        <v>200</v>
      </c>
      <c r="G148" s="24">
        <v>225</v>
      </c>
      <c r="H148" s="25">
        <v>0.62962962962962965</v>
      </c>
      <c r="I148" s="25">
        <v>0.12592592592592594</v>
      </c>
      <c r="J148" s="26">
        <v>73</v>
      </c>
      <c r="K148" s="24">
        <v>270</v>
      </c>
      <c r="L148" s="25">
        <v>0.10204081632653061</v>
      </c>
      <c r="M148" s="24">
        <v>250</v>
      </c>
      <c r="N148" s="24">
        <v>290</v>
      </c>
      <c r="O148" s="25">
        <v>0.58823529411764708</v>
      </c>
      <c r="P148" s="25">
        <v>0.11764705882352941</v>
      </c>
      <c r="Q148" s="26" t="s">
        <v>41</v>
      </c>
      <c r="R148" s="24" t="s">
        <v>41</v>
      </c>
      <c r="S148" s="25" t="s">
        <v>41</v>
      </c>
      <c r="T148" s="24" t="s">
        <v>41</v>
      </c>
      <c r="U148" s="24" t="s">
        <v>41</v>
      </c>
      <c r="V148" s="25" t="s">
        <v>41</v>
      </c>
      <c r="W148" s="25" t="s">
        <v>41</v>
      </c>
      <c r="X148" s="26">
        <v>44</v>
      </c>
      <c r="Y148" s="24">
        <v>310</v>
      </c>
      <c r="Z148" s="25">
        <v>0.10714285714285714</v>
      </c>
      <c r="AA148" s="24">
        <v>295</v>
      </c>
      <c r="AB148" s="24">
        <v>325</v>
      </c>
      <c r="AC148" s="25">
        <v>0.56565656565656564</v>
      </c>
      <c r="AD148" s="25">
        <v>0.11313131313131312</v>
      </c>
      <c r="AE148" s="26">
        <v>175</v>
      </c>
      <c r="AF148" s="24">
        <v>360</v>
      </c>
      <c r="AG148" s="25">
        <v>2.8571428571428571E-2</v>
      </c>
      <c r="AH148" s="24">
        <v>320</v>
      </c>
      <c r="AI148" s="24">
        <v>390</v>
      </c>
      <c r="AJ148" s="25">
        <v>0.44</v>
      </c>
      <c r="AK148" s="25">
        <v>8.7999999999999995E-2</v>
      </c>
      <c r="AL148" s="26">
        <v>35</v>
      </c>
      <c r="AM148" s="24">
        <v>430</v>
      </c>
      <c r="AN148" s="25">
        <v>2.3809523809523808E-2</v>
      </c>
      <c r="AO148" s="24">
        <v>400</v>
      </c>
      <c r="AP148" s="24">
        <v>500</v>
      </c>
      <c r="AQ148" s="25">
        <v>0.48275862068965519</v>
      </c>
      <c r="AR148" s="25">
        <v>9.6551724137931033E-2</v>
      </c>
      <c r="AS148" s="50" t="s">
        <v>338</v>
      </c>
    </row>
    <row r="149" spans="2:45" ht="11" x14ac:dyDescent="0.15">
      <c r="B149" s="6" t="s">
        <v>274</v>
      </c>
      <c r="C149" s="26">
        <v>43</v>
      </c>
      <c r="D149" s="24">
        <v>240</v>
      </c>
      <c r="E149" s="25">
        <v>0.17073170731707318</v>
      </c>
      <c r="F149" s="24">
        <v>200</v>
      </c>
      <c r="G149" s="24">
        <v>270</v>
      </c>
      <c r="H149" s="25">
        <v>0.54838709677419351</v>
      </c>
      <c r="I149" s="25">
        <v>0.1096774193548387</v>
      </c>
      <c r="J149" s="26">
        <v>79</v>
      </c>
      <c r="K149" s="24">
        <v>260</v>
      </c>
      <c r="L149" s="25">
        <v>8.3333333333333329E-2</v>
      </c>
      <c r="M149" s="24">
        <v>240</v>
      </c>
      <c r="N149" s="24">
        <v>290</v>
      </c>
      <c r="O149" s="25">
        <v>0.44444444444444442</v>
      </c>
      <c r="P149" s="25">
        <v>8.8888888888888878E-2</v>
      </c>
      <c r="Q149" s="26" t="s">
        <v>41</v>
      </c>
      <c r="R149" s="24" t="s">
        <v>41</v>
      </c>
      <c r="S149" s="25" t="s">
        <v>41</v>
      </c>
      <c r="T149" s="24" t="s">
        <v>41</v>
      </c>
      <c r="U149" s="24" t="s">
        <v>41</v>
      </c>
      <c r="V149" s="25" t="s">
        <v>41</v>
      </c>
      <c r="W149" s="25" t="s">
        <v>41</v>
      </c>
      <c r="X149" s="26">
        <v>74</v>
      </c>
      <c r="Y149" s="24">
        <v>300</v>
      </c>
      <c r="Z149" s="25">
        <v>0.1111111111111111</v>
      </c>
      <c r="AA149" s="24">
        <v>280</v>
      </c>
      <c r="AB149" s="24">
        <v>320</v>
      </c>
      <c r="AC149" s="25">
        <v>0.57894736842105265</v>
      </c>
      <c r="AD149" s="25">
        <v>0.11578947368421053</v>
      </c>
      <c r="AE149" s="26">
        <v>257</v>
      </c>
      <c r="AF149" s="24">
        <v>350</v>
      </c>
      <c r="AG149" s="25">
        <v>0.14754098360655737</v>
      </c>
      <c r="AH149" s="24">
        <v>320</v>
      </c>
      <c r="AI149" s="24">
        <v>380</v>
      </c>
      <c r="AJ149" s="25">
        <v>0.52173913043478259</v>
      </c>
      <c r="AK149" s="25">
        <v>0.10434782608695652</v>
      </c>
      <c r="AL149" s="26">
        <v>60</v>
      </c>
      <c r="AM149" s="24">
        <v>440</v>
      </c>
      <c r="AN149" s="25">
        <v>6.0240963855421686E-2</v>
      </c>
      <c r="AO149" s="24">
        <v>380</v>
      </c>
      <c r="AP149" s="24">
        <v>478</v>
      </c>
      <c r="AQ149" s="25">
        <v>0.54385964912280704</v>
      </c>
      <c r="AR149" s="25">
        <v>0.10877192982456141</v>
      </c>
      <c r="AS149" s="50" t="s">
        <v>338</v>
      </c>
    </row>
    <row r="150" spans="2:45" ht="11" x14ac:dyDescent="0.15">
      <c r="B150" s="6" t="s">
        <v>275</v>
      </c>
      <c r="C150" s="26">
        <v>13</v>
      </c>
      <c r="D150" s="24">
        <v>290</v>
      </c>
      <c r="E150" s="25">
        <v>5.4545454545454543E-2</v>
      </c>
      <c r="F150" s="24">
        <v>250</v>
      </c>
      <c r="G150" s="24">
        <v>300</v>
      </c>
      <c r="H150" s="25">
        <v>0.2608695652173913</v>
      </c>
      <c r="I150" s="25">
        <v>5.2173913043478258E-2</v>
      </c>
      <c r="J150" s="26">
        <v>42</v>
      </c>
      <c r="K150" s="24">
        <v>438</v>
      </c>
      <c r="L150" s="25">
        <v>4.2857142857142858E-2</v>
      </c>
      <c r="M150" s="24">
        <v>410</v>
      </c>
      <c r="N150" s="24">
        <v>520</v>
      </c>
      <c r="O150" s="25">
        <v>0.32727272727272727</v>
      </c>
      <c r="P150" s="25">
        <v>6.545454545454546E-2</v>
      </c>
      <c r="Q150" s="26">
        <v>41</v>
      </c>
      <c r="R150" s="24">
        <v>530</v>
      </c>
      <c r="S150" s="25">
        <v>0.06</v>
      </c>
      <c r="T150" s="24">
        <v>500</v>
      </c>
      <c r="U150" s="24">
        <v>600</v>
      </c>
      <c r="V150" s="25">
        <v>0.32500000000000001</v>
      </c>
      <c r="W150" s="25">
        <v>6.5000000000000002E-2</v>
      </c>
      <c r="X150" s="26">
        <v>15</v>
      </c>
      <c r="Y150" s="24">
        <v>450</v>
      </c>
      <c r="Z150" s="25">
        <v>-7.2164948453608241E-2</v>
      </c>
      <c r="AA150" s="24">
        <v>400</v>
      </c>
      <c r="AB150" s="24">
        <v>480</v>
      </c>
      <c r="AC150" s="25">
        <v>0.2857142857142857</v>
      </c>
      <c r="AD150" s="25">
        <v>5.7142857142857141E-2</v>
      </c>
      <c r="AE150" s="26">
        <v>178</v>
      </c>
      <c r="AF150" s="24">
        <v>533</v>
      </c>
      <c r="AG150" s="25">
        <v>1.5238095238095238E-2</v>
      </c>
      <c r="AH150" s="24">
        <v>480</v>
      </c>
      <c r="AI150" s="24">
        <v>600</v>
      </c>
      <c r="AJ150" s="25">
        <v>0.33250000000000002</v>
      </c>
      <c r="AK150" s="25">
        <v>6.6500000000000004E-2</v>
      </c>
      <c r="AL150" s="26">
        <v>161</v>
      </c>
      <c r="AM150" s="24">
        <v>600</v>
      </c>
      <c r="AN150" s="25">
        <v>-5.9561128526645767E-2</v>
      </c>
      <c r="AO150" s="24">
        <v>560</v>
      </c>
      <c r="AP150" s="24">
        <v>650</v>
      </c>
      <c r="AQ150" s="25">
        <v>0.27659574468085107</v>
      </c>
      <c r="AR150" s="25">
        <v>5.5319148936170216E-2</v>
      </c>
      <c r="AS150" s="50" t="s">
        <v>338</v>
      </c>
    </row>
    <row r="151" spans="2:45" ht="11" x14ac:dyDescent="0.15">
      <c r="B151" s="6" t="s">
        <v>276</v>
      </c>
      <c r="C151" s="26" t="s">
        <v>41</v>
      </c>
      <c r="D151" s="24" t="s">
        <v>41</v>
      </c>
      <c r="E151" s="25" t="s">
        <v>41</v>
      </c>
      <c r="F151" s="24" t="s">
        <v>41</v>
      </c>
      <c r="G151" s="24" t="s">
        <v>41</v>
      </c>
      <c r="H151" s="25" t="s">
        <v>41</v>
      </c>
      <c r="I151" s="25" t="s">
        <v>41</v>
      </c>
      <c r="J151" s="26">
        <v>55</v>
      </c>
      <c r="K151" s="24">
        <v>320</v>
      </c>
      <c r="L151" s="25">
        <v>6.6666666666666666E-2</v>
      </c>
      <c r="M151" s="24">
        <v>270</v>
      </c>
      <c r="N151" s="24">
        <v>350</v>
      </c>
      <c r="O151" s="25">
        <v>0.82857142857142863</v>
      </c>
      <c r="P151" s="25">
        <v>0.16571428571428573</v>
      </c>
      <c r="Q151" s="26">
        <v>13</v>
      </c>
      <c r="R151" s="24">
        <v>420</v>
      </c>
      <c r="S151" s="25">
        <v>0.2537313432835821</v>
      </c>
      <c r="T151" s="24">
        <v>400</v>
      </c>
      <c r="U151" s="24">
        <v>500</v>
      </c>
      <c r="V151" s="25">
        <v>0.44827586206896552</v>
      </c>
      <c r="W151" s="25">
        <v>8.9655172413793102E-2</v>
      </c>
      <c r="X151" s="26">
        <v>33</v>
      </c>
      <c r="Y151" s="24">
        <v>350</v>
      </c>
      <c r="Z151" s="25">
        <v>9.375E-2</v>
      </c>
      <c r="AA151" s="24">
        <v>330</v>
      </c>
      <c r="AB151" s="24">
        <v>380</v>
      </c>
      <c r="AC151" s="25">
        <v>0.59090909090909094</v>
      </c>
      <c r="AD151" s="25">
        <v>0.11818181818181819</v>
      </c>
      <c r="AE151" s="26">
        <v>146</v>
      </c>
      <c r="AF151" s="24">
        <v>400</v>
      </c>
      <c r="AG151" s="25">
        <v>8.1081081081081086E-2</v>
      </c>
      <c r="AH151" s="24">
        <v>360</v>
      </c>
      <c r="AI151" s="24">
        <v>440</v>
      </c>
      <c r="AJ151" s="25">
        <v>0.6</v>
      </c>
      <c r="AK151" s="25">
        <v>0.12</v>
      </c>
      <c r="AL151" s="26">
        <v>34</v>
      </c>
      <c r="AM151" s="24">
        <v>450</v>
      </c>
      <c r="AN151" s="25">
        <v>7.1428571428571425E-2</v>
      </c>
      <c r="AO151" s="24">
        <v>420</v>
      </c>
      <c r="AP151" s="24">
        <v>500</v>
      </c>
      <c r="AQ151" s="25">
        <v>0.42857142857142855</v>
      </c>
      <c r="AR151" s="25">
        <v>8.5714285714285715E-2</v>
      </c>
      <c r="AS151" s="50" t="s">
        <v>338</v>
      </c>
    </row>
    <row r="152" spans="2:45" ht="11" x14ac:dyDescent="0.15">
      <c r="B152" s="6" t="s">
        <v>277</v>
      </c>
      <c r="C152" s="26">
        <v>45</v>
      </c>
      <c r="D152" s="24">
        <v>250</v>
      </c>
      <c r="E152" s="25">
        <v>8.6956521739130432E-2</v>
      </c>
      <c r="F152" s="24">
        <v>220</v>
      </c>
      <c r="G152" s="24">
        <v>280</v>
      </c>
      <c r="H152" s="25">
        <v>0.5625</v>
      </c>
      <c r="I152" s="25">
        <v>0.1125</v>
      </c>
      <c r="J152" s="26">
        <v>132</v>
      </c>
      <c r="K152" s="24">
        <v>330</v>
      </c>
      <c r="L152" s="25">
        <v>3.125E-2</v>
      </c>
      <c r="M152" s="24">
        <v>288</v>
      </c>
      <c r="N152" s="24">
        <v>380</v>
      </c>
      <c r="O152" s="25">
        <v>0.46666666666666667</v>
      </c>
      <c r="P152" s="25">
        <v>9.3333333333333338E-2</v>
      </c>
      <c r="Q152" s="26">
        <v>47</v>
      </c>
      <c r="R152" s="24">
        <v>430</v>
      </c>
      <c r="S152" s="25">
        <v>0.10256410256410256</v>
      </c>
      <c r="T152" s="24">
        <v>385</v>
      </c>
      <c r="U152" s="24">
        <v>450</v>
      </c>
      <c r="V152" s="25">
        <v>0.43333333333333335</v>
      </c>
      <c r="W152" s="25">
        <v>8.666666666666667E-2</v>
      </c>
      <c r="X152" s="26">
        <v>57</v>
      </c>
      <c r="Y152" s="24">
        <v>360</v>
      </c>
      <c r="Z152" s="25">
        <v>0.125</v>
      </c>
      <c r="AA152" s="24">
        <v>325</v>
      </c>
      <c r="AB152" s="24">
        <v>400</v>
      </c>
      <c r="AC152" s="25">
        <v>0.45161290322580644</v>
      </c>
      <c r="AD152" s="25">
        <v>9.0322580645161285E-2</v>
      </c>
      <c r="AE152" s="26">
        <v>273</v>
      </c>
      <c r="AF152" s="24">
        <v>415</v>
      </c>
      <c r="AG152" s="25">
        <v>9.2105263157894732E-2</v>
      </c>
      <c r="AH152" s="24">
        <v>375</v>
      </c>
      <c r="AI152" s="24">
        <v>450</v>
      </c>
      <c r="AJ152" s="25">
        <v>0.50909090909090904</v>
      </c>
      <c r="AK152" s="25">
        <v>0.10181818181818181</v>
      </c>
      <c r="AL152" s="26">
        <v>183</v>
      </c>
      <c r="AM152" s="24">
        <v>480</v>
      </c>
      <c r="AN152" s="25">
        <v>6.6666666666666666E-2</v>
      </c>
      <c r="AO152" s="24">
        <v>450</v>
      </c>
      <c r="AP152" s="24">
        <v>520</v>
      </c>
      <c r="AQ152" s="25">
        <v>0.37142857142857144</v>
      </c>
      <c r="AR152" s="25">
        <v>7.4285714285714288E-2</v>
      </c>
      <c r="AS152" s="50" t="s">
        <v>338</v>
      </c>
    </row>
    <row r="153" spans="2:45" ht="11" x14ac:dyDescent="0.15">
      <c r="B153" s="6" t="s">
        <v>278</v>
      </c>
      <c r="C153" s="26" t="s">
        <v>41</v>
      </c>
      <c r="D153" s="24" t="s">
        <v>41</v>
      </c>
      <c r="E153" s="25" t="s">
        <v>41</v>
      </c>
      <c r="F153" s="24" t="s">
        <v>41</v>
      </c>
      <c r="G153" s="24" t="s">
        <v>41</v>
      </c>
      <c r="H153" s="25" t="s">
        <v>41</v>
      </c>
      <c r="I153" s="25" t="s">
        <v>41</v>
      </c>
      <c r="J153" s="26">
        <v>21</v>
      </c>
      <c r="K153" s="24">
        <v>315</v>
      </c>
      <c r="L153" s="25">
        <v>0.11307420494699646</v>
      </c>
      <c r="M153" s="24">
        <v>300</v>
      </c>
      <c r="N153" s="24">
        <v>380</v>
      </c>
      <c r="O153" s="25">
        <v>0.43181818181818182</v>
      </c>
      <c r="P153" s="25">
        <v>8.6363636363636365E-2</v>
      </c>
      <c r="Q153" s="26" t="s">
        <v>41</v>
      </c>
      <c r="R153" s="24" t="s">
        <v>41</v>
      </c>
      <c r="S153" s="25" t="s">
        <v>41</v>
      </c>
      <c r="T153" s="24" t="s">
        <v>41</v>
      </c>
      <c r="U153" s="24" t="s">
        <v>41</v>
      </c>
      <c r="V153" s="25" t="s">
        <v>41</v>
      </c>
      <c r="W153" s="25" t="s">
        <v>41</v>
      </c>
      <c r="X153" s="26">
        <v>13</v>
      </c>
      <c r="Y153" s="24">
        <v>375</v>
      </c>
      <c r="Z153" s="25">
        <v>7.1428571428571425E-2</v>
      </c>
      <c r="AA153" s="24">
        <v>360</v>
      </c>
      <c r="AB153" s="24">
        <v>380</v>
      </c>
      <c r="AC153" s="25">
        <v>0.44230769230769229</v>
      </c>
      <c r="AD153" s="25">
        <v>8.8461538461538453E-2</v>
      </c>
      <c r="AE153" s="26">
        <v>86</v>
      </c>
      <c r="AF153" s="24">
        <v>370</v>
      </c>
      <c r="AG153" s="25">
        <v>2.7777777777777776E-2</v>
      </c>
      <c r="AH153" s="24">
        <v>355</v>
      </c>
      <c r="AI153" s="24">
        <v>400</v>
      </c>
      <c r="AJ153" s="25">
        <v>0.32142857142857145</v>
      </c>
      <c r="AK153" s="25">
        <v>6.4285714285714293E-2</v>
      </c>
      <c r="AL153" s="26">
        <v>20</v>
      </c>
      <c r="AM153" s="24">
        <v>445</v>
      </c>
      <c r="AN153" s="25">
        <v>3.4883720930232558E-2</v>
      </c>
      <c r="AO153" s="24">
        <v>435</v>
      </c>
      <c r="AP153" s="24">
        <v>515</v>
      </c>
      <c r="AQ153" s="25">
        <v>0.2361111111111111</v>
      </c>
      <c r="AR153" s="25">
        <v>4.7222222222222221E-2</v>
      </c>
      <c r="AS153" s="50" t="s">
        <v>338</v>
      </c>
    </row>
    <row r="154" spans="2:45" ht="11" x14ac:dyDescent="0.15">
      <c r="B154" s="6" t="s">
        <v>279</v>
      </c>
      <c r="C154" s="26">
        <v>69</v>
      </c>
      <c r="D154" s="24">
        <v>230</v>
      </c>
      <c r="E154" s="25">
        <v>4.5454545454545456E-2</v>
      </c>
      <c r="F154" s="24">
        <v>210</v>
      </c>
      <c r="G154" s="24">
        <v>260</v>
      </c>
      <c r="H154" s="25">
        <v>0.35294117647058826</v>
      </c>
      <c r="I154" s="25">
        <v>7.0588235294117646E-2</v>
      </c>
      <c r="J154" s="26">
        <v>250</v>
      </c>
      <c r="K154" s="24">
        <v>300</v>
      </c>
      <c r="L154" s="25">
        <v>7.1428571428571425E-2</v>
      </c>
      <c r="M154" s="24">
        <v>265</v>
      </c>
      <c r="N154" s="24">
        <v>340</v>
      </c>
      <c r="O154" s="25">
        <v>0.36363636363636365</v>
      </c>
      <c r="P154" s="25">
        <v>7.2727272727272724E-2</v>
      </c>
      <c r="Q154" s="26">
        <v>83</v>
      </c>
      <c r="R154" s="24">
        <v>420</v>
      </c>
      <c r="S154" s="25">
        <v>0.16666666666666666</v>
      </c>
      <c r="T154" s="24">
        <v>380</v>
      </c>
      <c r="U154" s="24">
        <v>480</v>
      </c>
      <c r="V154" s="25">
        <v>0.4</v>
      </c>
      <c r="W154" s="25">
        <v>0.08</v>
      </c>
      <c r="X154" s="26">
        <v>75</v>
      </c>
      <c r="Y154" s="24">
        <v>320</v>
      </c>
      <c r="Z154" s="25">
        <v>6.6666666666666666E-2</v>
      </c>
      <c r="AA154" s="24">
        <v>300</v>
      </c>
      <c r="AB154" s="24">
        <v>360</v>
      </c>
      <c r="AC154" s="25">
        <v>0.28000000000000003</v>
      </c>
      <c r="AD154" s="25">
        <v>5.6000000000000008E-2</v>
      </c>
      <c r="AE154" s="26">
        <v>550</v>
      </c>
      <c r="AF154" s="24">
        <v>400</v>
      </c>
      <c r="AG154" s="25">
        <v>0.1111111111111111</v>
      </c>
      <c r="AH154" s="24">
        <v>360</v>
      </c>
      <c r="AI154" s="24">
        <v>450</v>
      </c>
      <c r="AJ154" s="25">
        <v>0.37931034482758619</v>
      </c>
      <c r="AK154" s="25">
        <v>7.586206896551724E-2</v>
      </c>
      <c r="AL154" s="26">
        <v>211</v>
      </c>
      <c r="AM154" s="24">
        <v>500</v>
      </c>
      <c r="AN154" s="25">
        <v>0.1111111111111111</v>
      </c>
      <c r="AO154" s="24">
        <v>450</v>
      </c>
      <c r="AP154" s="24">
        <v>550</v>
      </c>
      <c r="AQ154" s="25">
        <v>0.31578947368421051</v>
      </c>
      <c r="AR154" s="25">
        <v>6.3157894736842107E-2</v>
      </c>
      <c r="AS154" s="50" t="s">
        <v>338</v>
      </c>
    </row>
    <row r="155" spans="2:45" ht="11" x14ac:dyDescent="0.15">
      <c r="B155" s="6" t="s">
        <v>3</v>
      </c>
      <c r="C155" s="26">
        <v>53</v>
      </c>
      <c r="D155" s="24">
        <v>175</v>
      </c>
      <c r="E155" s="25">
        <v>2.9411764705882353E-2</v>
      </c>
      <c r="F155" s="24">
        <v>170</v>
      </c>
      <c r="G155" s="24">
        <v>210</v>
      </c>
      <c r="H155" s="25">
        <v>0.20689655172413793</v>
      </c>
      <c r="I155" s="25">
        <v>4.1379310344827586E-2</v>
      </c>
      <c r="J155" s="26">
        <v>83</v>
      </c>
      <c r="K155" s="24">
        <v>290</v>
      </c>
      <c r="L155" s="25">
        <v>7.407407407407407E-2</v>
      </c>
      <c r="M155" s="24">
        <v>260</v>
      </c>
      <c r="N155" s="24">
        <v>330</v>
      </c>
      <c r="O155" s="25">
        <v>0.2608695652173913</v>
      </c>
      <c r="P155" s="25">
        <v>5.2173913043478258E-2</v>
      </c>
      <c r="Q155" s="26">
        <v>10</v>
      </c>
      <c r="R155" s="24">
        <v>385</v>
      </c>
      <c r="S155" s="25">
        <v>0.1</v>
      </c>
      <c r="T155" s="24">
        <v>340</v>
      </c>
      <c r="U155" s="24">
        <v>450</v>
      </c>
      <c r="V155" s="25">
        <v>0.32758620689655171</v>
      </c>
      <c r="W155" s="25">
        <v>6.5517241379310337E-2</v>
      </c>
      <c r="X155" s="26">
        <v>19</v>
      </c>
      <c r="Y155" s="24">
        <v>310</v>
      </c>
      <c r="Z155" s="25">
        <v>6.8965517241379309E-2</v>
      </c>
      <c r="AA155" s="24">
        <v>260</v>
      </c>
      <c r="AB155" s="24">
        <v>330</v>
      </c>
      <c r="AC155" s="25">
        <v>0.40909090909090912</v>
      </c>
      <c r="AD155" s="25">
        <v>8.1818181818181818E-2</v>
      </c>
      <c r="AE155" s="26">
        <v>109</v>
      </c>
      <c r="AF155" s="24">
        <v>370</v>
      </c>
      <c r="AG155" s="25">
        <v>8.8235294117647065E-2</v>
      </c>
      <c r="AH155" s="24">
        <v>320</v>
      </c>
      <c r="AI155" s="24">
        <v>410</v>
      </c>
      <c r="AJ155" s="25">
        <v>0.37037037037037035</v>
      </c>
      <c r="AK155" s="25">
        <v>7.407407407407407E-2</v>
      </c>
      <c r="AL155" s="26">
        <v>29</v>
      </c>
      <c r="AM155" s="24">
        <v>450</v>
      </c>
      <c r="AN155" s="25">
        <v>0.125</v>
      </c>
      <c r="AO155" s="24">
        <v>390</v>
      </c>
      <c r="AP155" s="24">
        <v>475</v>
      </c>
      <c r="AQ155" s="25">
        <v>0.21621621621621623</v>
      </c>
      <c r="AR155" s="25">
        <v>4.3243243243243246E-2</v>
      </c>
      <c r="AS155" s="50" t="s">
        <v>338</v>
      </c>
    </row>
    <row r="156" spans="2:45" ht="11" x14ac:dyDescent="0.15">
      <c r="B156" s="6" t="s">
        <v>280</v>
      </c>
      <c r="C156" s="26">
        <v>21</v>
      </c>
      <c r="D156" s="24">
        <v>320</v>
      </c>
      <c r="E156" s="25">
        <v>1.5873015873015872E-2</v>
      </c>
      <c r="F156" s="24">
        <v>310</v>
      </c>
      <c r="G156" s="24">
        <v>350</v>
      </c>
      <c r="H156" s="25">
        <v>0.28000000000000003</v>
      </c>
      <c r="I156" s="25">
        <v>5.6000000000000008E-2</v>
      </c>
      <c r="J156" s="26">
        <v>38</v>
      </c>
      <c r="K156" s="24">
        <v>475</v>
      </c>
      <c r="L156" s="25">
        <v>5.5555555555555552E-2</v>
      </c>
      <c r="M156" s="24">
        <v>420</v>
      </c>
      <c r="N156" s="24">
        <v>550</v>
      </c>
      <c r="O156" s="25">
        <v>0.39705882352941174</v>
      </c>
      <c r="P156" s="25">
        <v>7.9411764705882348E-2</v>
      </c>
      <c r="Q156" s="26">
        <v>35</v>
      </c>
      <c r="R156" s="24">
        <v>550</v>
      </c>
      <c r="S156" s="25">
        <v>-4.8442906574394463E-2</v>
      </c>
      <c r="T156" s="24">
        <v>530</v>
      </c>
      <c r="U156" s="24">
        <v>620</v>
      </c>
      <c r="V156" s="25">
        <v>0.22222222222222221</v>
      </c>
      <c r="W156" s="25">
        <v>4.4444444444444439E-2</v>
      </c>
      <c r="X156" s="26">
        <v>25</v>
      </c>
      <c r="Y156" s="24">
        <v>515</v>
      </c>
      <c r="Z156" s="25">
        <v>0.03</v>
      </c>
      <c r="AA156" s="24">
        <v>460</v>
      </c>
      <c r="AB156" s="24">
        <v>550</v>
      </c>
      <c r="AC156" s="25">
        <v>0.30379746835443039</v>
      </c>
      <c r="AD156" s="25">
        <v>6.0759493670886081E-2</v>
      </c>
      <c r="AE156" s="26">
        <v>185</v>
      </c>
      <c r="AF156" s="24">
        <v>600</v>
      </c>
      <c r="AG156" s="25">
        <v>3.4482758620689655E-2</v>
      </c>
      <c r="AH156" s="24">
        <v>560</v>
      </c>
      <c r="AI156" s="24">
        <v>650</v>
      </c>
      <c r="AJ156" s="25">
        <v>0.30434782608695654</v>
      </c>
      <c r="AK156" s="25">
        <v>6.0869565217391307E-2</v>
      </c>
      <c r="AL156" s="26">
        <v>195</v>
      </c>
      <c r="AM156" s="24">
        <v>670</v>
      </c>
      <c r="AN156" s="25">
        <v>3.0769230769230771E-2</v>
      </c>
      <c r="AO156" s="24">
        <v>630</v>
      </c>
      <c r="AP156" s="24">
        <v>725</v>
      </c>
      <c r="AQ156" s="25">
        <v>0.24074074074074073</v>
      </c>
      <c r="AR156" s="25">
        <v>4.8148148148148148E-2</v>
      </c>
      <c r="AS156" s="50" t="s">
        <v>338</v>
      </c>
    </row>
    <row r="157" spans="2:45" ht="11" x14ac:dyDescent="0.15">
      <c r="B157" s="6" t="s">
        <v>281</v>
      </c>
      <c r="C157" s="26">
        <v>92</v>
      </c>
      <c r="D157" s="24">
        <v>263</v>
      </c>
      <c r="E157" s="25">
        <v>7.3469387755102047E-2</v>
      </c>
      <c r="F157" s="24">
        <v>250</v>
      </c>
      <c r="G157" s="24">
        <v>300</v>
      </c>
      <c r="H157" s="25">
        <v>0.54705882352941182</v>
      </c>
      <c r="I157" s="25">
        <v>0.10941176470588236</v>
      </c>
      <c r="J157" s="26">
        <v>129</v>
      </c>
      <c r="K157" s="24">
        <v>320</v>
      </c>
      <c r="L157" s="25">
        <v>6.6666666666666666E-2</v>
      </c>
      <c r="M157" s="24">
        <v>280</v>
      </c>
      <c r="N157" s="24">
        <v>350</v>
      </c>
      <c r="O157" s="25">
        <v>0.38528138528138528</v>
      </c>
      <c r="P157" s="25">
        <v>7.7056277056277059E-2</v>
      </c>
      <c r="Q157" s="26">
        <v>23</v>
      </c>
      <c r="R157" s="24">
        <v>400</v>
      </c>
      <c r="S157" s="25">
        <v>4.4386422976501305E-2</v>
      </c>
      <c r="T157" s="24">
        <v>350</v>
      </c>
      <c r="U157" s="24">
        <v>450</v>
      </c>
      <c r="V157" s="25">
        <v>0.33333333333333331</v>
      </c>
      <c r="W157" s="25">
        <v>6.6666666666666666E-2</v>
      </c>
      <c r="X157" s="26">
        <v>52</v>
      </c>
      <c r="Y157" s="24">
        <v>350</v>
      </c>
      <c r="Z157" s="25">
        <v>2.9411764705882353E-2</v>
      </c>
      <c r="AA157" s="24">
        <v>330</v>
      </c>
      <c r="AB157" s="24">
        <v>370</v>
      </c>
      <c r="AC157" s="25">
        <v>0.4</v>
      </c>
      <c r="AD157" s="25">
        <v>0.08</v>
      </c>
      <c r="AE157" s="26">
        <v>433</v>
      </c>
      <c r="AF157" s="24">
        <v>400</v>
      </c>
      <c r="AG157" s="25">
        <v>5.2631578947368418E-2</v>
      </c>
      <c r="AH157" s="24">
        <v>370</v>
      </c>
      <c r="AI157" s="24">
        <v>445</v>
      </c>
      <c r="AJ157" s="25">
        <v>0.37931034482758619</v>
      </c>
      <c r="AK157" s="25">
        <v>7.586206896551724E-2</v>
      </c>
      <c r="AL157" s="26">
        <v>157</v>
      </c>
      <c r="AM157" s="24">
        <v>500</v>
      </c>
      <c r="AN157" s="25">
        <v>8.6956521739130432E-2</v>
      </c>
      <c r="AO157" s="24">
        <v>450</v>
      </c>
      <c r="AP157" s="24">
        <v>530</v>
      </c>
      <c r="AQ157" s="25">
        <v>0.3888888888888889</v>
      </c>
      <c r="AR157" s="25">
        <v>7.7777777777777779E-2</v>
      </c>
      <c r="AS157" s="50" t="s">
        <v>338</v>
      </c>
    </row>
    <row r="158" spans="2:45" ht="11" x14ac:dyDescent="0.15">
      <c r="B158" s="6" t="s">
        <v>4</v>
      </c>
      <c r="C158" s="26">
        <v>47</v>
      </c>
      <c r="D158" s="24">
        <v>220</v>
      </c>
      <c r="E158" s="25">
        <v>0</v>
      </c>
      <c r="F158" s="24">
        <v>190</v>
      </c>
      <c r="G158" s="24">
        <v>250</v>
      </c>
      <c r="H158" s="25">
        <v>0.20218579234972678</v>
      </c>
      <c r="I158" s="25">
        <v>4.0437158469945354E-2</v>
      </c>
      <c r="J158" s="26">
        <v>111</v>
      </c>
      <c r="K158" s="24">
        <v>310</v>
      </c>
      <c r="L158" s="25">
        <v>6.8965517241379309E-2</v>
      </c>
      <c r="M158" s="24">
        <v>270</v>
      </c>
      <c r="N158" s="24">
        <v>350</v>
      </c>
      <c r="O158" s="25">
        <v>0.40909090909090912</v>
      </c>
      <c r="P158" s="25">
        <v>8.1818181818181818E-2</v>
      </c>
      <c r="Q158" s="26">
        <v>16</v>
      </c>
      <c r="R158" s="24">
        <v>420</v>
      </c>
      <c r="S158" s="25">
        <v>0.15068493150684931</v>
      </c>
      <c r="T158" s="24">
        <v>373</v>
      </c>
      <c r="U158" s="24">
        <v>500</v>
      </c>
      <c r="V158" s="25">
        <v>0.61538461538461542</v>
      </c>
      <c r="W158" s="25">
        <v>0.12307692307692308</v>
      </c>
      <c r="X158" s="26">
        <v>32</v>
      </c>
      <c r="Y158" s="24">
        <v>350</v>
      </c>
      <c r="Z158" s="25">
        <v>2.9411764705882353E-2</v>
      </c>
      <c r="AA158" s="24">
        <v>330</v>
      </c>
      <c r="AB158" s="24">
        <v>380</v>
      </c>
      <c r="AC158" s="25">
        <v>0.4</v>
      </c>
      <c r="AD158" s="25">
        <v>0.08</v>
      </c>
      <c r="AE158" s="26">
        <v>236</v>
      </c>
      <c r="AF158" s="24">
        <v>420</v>
      </c>
      <c r="AG158" s="25">
        <v>7.6923076923076927E-2</v>
      </c>
      <c r="AH158" s="24">
        <v>383</v>
      </c>
      <c r="AI158" s="24">
        <v>450</v>
      </c>
      <c r="AJ158" s="25">
        <v>0.44827586206896552</v>
      </c>
      <c r="AK158" s="25">
        <v>8.9655172413793102E-2</v>
      </c>
      <c r="AL158" s="26">
        <v>79</v>
      </c>
      <c r="AM158" s="24">
        <v>500</v>
      </c>
      <c r="AN158" s="25">
        <v>6.3829787234042548E-2</v>
      </c>
      <c r="AO158" s="24">
        <v>450</v>
      </c>
      <c r="AP158" s="24">
        <v>550</v>
      </c>
      <c r="AQ158" s="25">
        <v>0.42857142857142855</v>
      </c>
      <c r="AR158" s="25">
        <v>8.5714285714285715E-2</v>
      </c>
      <c r="AS158" s="50" t="s">
        <v>338</v>
      </c>
    </row>
    <row r="159" spans="2:45" ht="11" x14ac:dyDescent="0.15">
      <c r="B159" s="6" t="s">
        <v>282</v>
      </c>
      <c r="C159" s="26" t="s">
        <v>41</v>
      </c>
      <c r="D159" s="24" t="s">
        <v>41</v>
      </c>
      <c r="E159" s="25" t="s">
        <v>41</v>
      </c>
      <c r="F159" s="24" t="s">
        <v>41</v>
      </c>
      <c r="G159" s="24" t="s">
        <v>41</v>
      </c>
      <c r="H159" s="25" t="s">
        <v>41</v>
      </c>
      <c r="I159" s="25" t="s">
        <v>41</v>
      </c>
      <c r="J159" s="26">
        <v>69</v>
      </c>
      <c r="K159" s="24">
        <v>350</v>
      </c>
      <c r="L159" s="25">
        <v>9.375E-2</v>
      </c>
      <c r="M159" s="24">
        <v>330</v>
      </c>
      <c r="N159" s="24">
        <v>370</v>
      </c>
      <c r="O159" s="25">
        <v>0.29629629629629628</v>
      </c>
      <c r="P159" s="25">
        <v>5.9259259259259255E-2</v>
      </c>
      <c r="Q159" s="26">
        <v>27</v>
      </c>
      <c r="R159" s="24">
        <v>375</v>
      </c>
      <c r="S159" s="25">
        <v>4.1666666666666664E-2</v>
      </c>
      <c r="T159" s="24">
        <v>365</v>
      </c>
      <c r="U159" s="24">
        <v>410</v>
      </c>
      <c r="V159" s="25">
        <v>0.19047619047619047</v>
      </c>
      <c r="W159" s="25">
        <v>3.8095238095238092E-2</v>
      </c>
      <c r="X159" s="26">
        <v>22</v>
      </c>
      <c r="Y159" s="24">
        <v>370</v>
      </c>
      <c r="Z159" s="25">
        <v>8.8235294117647065E-2</v>
      </c>
      <c r="AA159" s="24">
        <v>350</v>
      </c>
      <c r="AB159" s="24">
        <v>390</v>
      </c>
      <c r="AC159" s="25">
        <v>0.42307692307692307</v>
      </c>
      <c r="AD159" s="25">
        <v>8.461538461538462E-2</v>
      </c>
      <c r="AE159" s="26">
        <v>179</v>
      </c>
      <c r="AF159" s="24">
        <v>420</v>
      </c>
      <c r="AG159" s="25">
        <v>7.6923076923076927E-2</v>
      </c>
      <c r="AH159" s="24">
        <v>400</v>
      </c>
      <c r="AI159" s="24">
        <v>450</v>
      </c>
      <c r="AJ159" s="25">
        <v>0.3125</v>
      </c>
      <c r="AK159" s="25">
        <v>6.25E-2</v>
      </c>
      <c r="AL159" s="26">
        <v>223</v>
      </c>
      <c r="AM159" s="24">
        <v>495</v>
      </c>
      <c r="AN159" s="25">
        <v>0.1</v>
      </c>
      <c r="AO159" s="24">
        <v>470</v>
      </c>
      <c r="AP159" s="24">
        <v>520</v>
      </c>
      <c r="AQ159" s="25">
        <v>0.23749999999999999</v>
      </c>
      <c r="AR159" s="25">
        <v>4.7500000000000001E-2</v>
      </c>
      <c r="AS159" s="50" t="s">
        <v>338</v>
      </c>
    </row>
    <row r="160" spans="2:45" ht="11" x14ac:dyDescent="0.15">
      <c r="B160" s="6" t="s">
        <v>5</v>
      </c>
      <c r="C160" s="26">
        <v>53</v>
      </c>
      <c r="D160" s="24">
        <v>250</v>
      </c>
      <c r="E160" s="25">
        <v>4.1666666666666664E-2</v>
      </c>
      <c r="F160" s="24">
        <v>220</v>
      </c>
      <c r="G160" s="24">
        <v>300</v>
      </c>
      <c r="H160" s="25">
        <v>0.26262626262626265</v>
      </c>
      <c r="I160" s="25">
        <v>5.252525252525253E-2</v>
      </c>
      <c r="J160" s="26">
        <v>214</v>
      </c>
      <c r="K160" s="24">
        <v>350</v>
      </c>
      <c r="L160" s="25">
        <v>9.375E-2</v>
      </c>
      <c r="M160" s="24">
        <v>300</v>
      </c>
      <c r="N160" s="24">
        <v>400</v>
      </c>
      <c r="O160" s="25">
        <v>0.4</v>
      </c>
      <c r="P160" s="25">
        <v>0.08</v>
      </c>
      <c r="Q160" s="26">
        <v>49</v>
      </c>
      <c r="R160" s="24">
        <v>450</v>
      </c>
      <c r="S160" s="25">
        <v>4.6511627906976744E-2</v>
      </c>
      <c r="T160" s="24">
        <v>410</v>
      </c>
      <c r="U160" s="24">
        <v>500</v>
      </c>
      <c r="V160" s="25">
        <v>0.40625</v>
      </c>
      <c r="W160" s="25">
        <v>8.1250000000000003E-2</v>
      </c>
      <c r="X160" s="26">
        <v>80</v>
      </c>
      <c r="Y160" s="24">
        <v>400</v>
      </c>
      <c r="Z160" s="25">
        <v>5.2631578947368418E-2</v>
      </c>
      <c r="AA160" s="24">
        <v>350</v>
      </c>
      <c r="AB160" s="24">
        <v>420</v>
      </c>
      <c r="AC160" s="25">
        <v>0.42857142857142855</v>
      </c>
      <c r="AD160" s="25">
        <v>8.5714285714285715E-2</v>
      </c>
      <c r="AE160" s="26">
        <v>299</v>
      </c>
      <c r="AF160" s="24">
        <v>460</v>
      </c>
      <c r="AG160" s="25">
        <v>5.7471264367816091E-2</v>
      </c>
      <c r="AH160" s="24">
        <v>420</v>
      </c>
      <c r="AI160" s="24">
        <v>500</v>
      </c>
      <c r="AJ160" s="25">
        <v>0.39393939393939392</v>
      </c>
      <c r="AK160" s="25">
        <v>7.8787878787878782E-2</v>
      </c>
      <c r="AL160" s="26">
        <v>118</v>
      </c>
      <c r="AM160" s="24">
        <v>570</v>
      </c>
      <c r="AN160" s="25">
        <v>0.14000000000000001</v>
      </c>
      <c r="AO160" s="24">
        <v>520</v>
      </c>
      <c r="AP160" s="24">
        <v>625</v>
      </c>
      <c r="AQ160" s="25">
        <v>0.3902439024390244</v>
      </c>
      <c r="AR160" s="25">
        <v>7.8048780487804878E-2</v>
      </c>
      <c r="AS160" s="50" t="s">
        <v>338</v>
      </c>
    </row>
    <row r="161" spans="2:45" ht="11" x14ac:dyDescent="0.15">
      <c r="B161" s="6" t="s">
        <v>6</v>
      </c>
      <c r="C161" s="26">
        <v>51</v>
      </c>
      <c r="D161" s="24">
        <v>250</v>
      </c>
      <c r="E161" s="25">
        <v>0.13636363636363635</v>
      </c>
      <c r="F161" s="24">
        <v>200</v>
      </c>
      <c r="G161" s="24">
        <v>270</v>
      </c>
      <c r="H161" s="25">
        <v>0.42857142857142855</v>
      </c>
      <c r="I161" s="25">
        <v>8.5714285714285715E-2</v>
      </c>
      <c r="J161" s="26">
        <v>220</v>
      </c>
      <c r="K161" s="24">
        <v>320</v>
      </c>
      <c r="L161" s="25">
        <v>6.6666666666666666E-2</v>
      </c>
      <c r="M161" s="24">
        <v>300</v>
      </c>
      <c r="N161" s="24">
        <v>350</v>
      </c>
      <c r="O161" s="25">
        <v>0.39130434782608697</v>
      </c>
      <c r="P161" s="25">
        <v>7.8260869565217397E-2</v>
      </c>
      <c r="Q161" s="26">
        <v>62</v>
      </c>
      <c r="R161" s="24">
        <v>400</v>
      </c>
      <c r="S161" s="25">
        <v>0.10192837465564739</v>
      </c>
      <c r="T161" s="24">
        <v>380</v>
      </c>
      <c r="U161" s="24">
        <v>440</v>
      </c>
      <c r="V161" s="25">
        <v>0.3559322033898305</v>
      </c>
      <c r="W161" s="25">
        <v>7.1186440677966104E-2</v>
      </c>
      <c r="X161" s="26">
        <v>45</v>
      </c>
      <c r="Y161" s="24">
        <v>380</v>
      </c>
      <c r="Z161" s="25">
        <v>0.15151515151515152</v>
      </c>
      <c r="AA161" s="24">
        <v>350</v>
      </c>
      <c r="AB161" s="24">
        <v>400</v>
      </c>
      <c r="AC161" s="25">
        <v>0.40740740740740738</v>
      </c>
      <c r="AD161" s="25">
        <v>8.1481481481481474E-2</v>
      </c>
      <c r="AE161" s="26">
        <v>452</v>
      </c>
      <c r="AF161" s="24">
        <v>420</v>
      </c>
      <c r="AG161" s="25">
        <v>0.05</v>
      </c>
      <c r="AH161" s="24">
        <v>400</v>
      </c>
      <c r="AI161" s="24">
        <v>450</v>
      </c>
      <c r="AJ161" s="25">
        <v>0.33333333333333331</v>
      </c>
      <c r="AK161" s="25">
        <v>6.6666666666666666E-2</v>
      </c>
      <c r="AL161" s="26">
        <v>252</v>
      </c>
      <c r="AM161" s="24">
        <v>520</v>
      </c>
      <c r="AN161" s="25">
        <v>0.13043478260869565</v>
      </c>
      <c r="AO161" s="24">
        <v>480</v>
      </c>
      <c r="AP161" s="24">
        <v>550</v>
      </c>
      <c r="AQ161" s="25">
        <v>0.33333333333333331</v>
      </c>
      <c r="AR161" s="25">
        <v>6.6666666666666666E-2</v>
      </c>
      <c r="AS161" s="50" t="s">
        <v>338</v>
      </c>
    </row>
    <row r="162" spans="2:45" s="23" customFormat="1" ht="11" x14ac:dyDescent="0.15">
      <c r="B162" s="23" t="s">
        <v>37</v>
      </c>
      <c r="C162" s="207">
        <v>741</v>
      </c>
      <c r="D162" s="208">
        <v>240</v>
      </c>
      <c r="E162" s="206">
        <v>9.0909090909090912E-2</v>
      </c>
      <c r="F162" s="208">
        <v>210</v>
      </c>
      <c r="G162" s="208">
        <v>280</v>
      </c>
      <c r="H162" s="206">
        <v>0.41176470588235292</v>
      </c>
      <c r="I162" s="206">
        <v>8.2352941176470587E-2</v>
      </c>
      <c r="J162" s="207">
        <v>2184</v>
      </c>
      <c r="K162" s="208">
        <v>320</v>
      </c>
      <c r="L162" s="206">
        <v>0.10344827586206896</v>
      </c>
      <c r="M162" s="208">
        <v>280</v>
      </c>
      <c r="N162" s="208">
        <v>350</v>
      </c>
      <c r="O162" s="206">
        <v>0.42222222222222222</v>
      </c>
      <c r="P162" s="206">
        <v>8.4444444444444447E-2</v>
      </c>
      <c r="Q162" s="207">
        <v>639</v>
      </c>
      <c r="R162" s="208">
        <v>410</v>
      </c>
      <c r="S162" s="206">
        <v>7.8947368421052627E-2</v>
      </c>
      <c r="T162" s="208">
        <v>360</v>
      </c>
      <c r="U162" s="208">
        <v>470</v>
      </c>
      <c r="V162" s="206">
        <v>0.36666666666666664</v>
      </c>
      <c r="W162" s="206">
        <v>7.3333333333333334E-2</v>
      </c>
      <c r="X162" s="207">
        <v>818</v>
      </c>
      <c r="Y162" s="208">
        <v>350</v>
      </c>
      <c r="Z162" s="206">
        <v>9.375E-2</v>
      </c>
      <c r="AA162" s="208">
        <v>310</v>
      </c>
      <c r="AB162" s="208">
        <v>390</v>
      </c>
      <c r="AC162" s="206">
        <v>0.4</v>
      </c>
      <c r="AD162" s="206">
        <v>0.08</v>
      </c>
      <c r="AE162" s="207">
        <v>4903</v>
      </c>
      <c r="AF162" s="208">
        <v>410</v>
      </c>
      <c r="AG162" s="206">
        <v>7.8947368421052627E-2</v>
      </c>
      <c r="AH162" s="208">
        <v>360</v>
      </c>
      <c r="AI162" s="208">
        <v>450</v>
      </c>
      <c r="AJ162" s="206">
        <v>0.36666666666666664</v>
      </c>
      <c r="AK162" s="206">
        <v>7.3333333333333334E-2</v>
      </c>
      <c r="AL162" s="207">
        <v>2211</v>
      </c>
      <c r="AM162" s="208">
        <v>500</v>
      </c>
      <c r="AN162" s="206">
        <v>6.3829787234042548E-2</v>
      </c>
      <c r="AO162" s="208">
        <v>460</v>
      </c>
      <c r="AP162" s="208">
        <v>580</v>
      </c>
      <c r="AQ162" s="206">
        <v>0.31578947368421051</v>
      </c>
      <c r="AR162" s="206">
        <v>6.3157894736842107E-2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baseColWidth="10" defaultColWidth="9.19921875" defaultRowHeight="12" outlineLevelCol="2" x14ac:dyDescent="0.15"/>
  <cols>
    <col min="1" max="1" width="27" style="36" customWidth="1"/>
    <col min="2" max="2" width="8.796875" style="35" customWidth="1"/>
    <col min="3" max="4" width="8.796875" style="36" customWidth="1"/>
    <col min="5" max="5" width="8.796875" style="35" customWidth="1"/>
    <col min="6" max="7" width="8.796875" style="36" customWidth="1"/>
    <col min="8" max="8" width="8.796875" style="35" customWidth="1" outlineLevel="1" collapsed="1"/>
    <col min="9" max="10" width="8.796875" style="36" customWidth="1" outlineLevel="2"/>
    <col min="11" max="11" width="8.796875" style="35" customWidth="1"/>
    <col min="12" max="13" width="8.796875" style="36" customWidth="1"/>
    <col min="14" max="14" width="8.796875" style="35" customWidth="1" collapsed="1"/>
    <col min="15" max="16" width="8.796875" style="36" customWidth="1"/>
    <col min="17" max="17" width="8.796875" style="35" customWidth="1" outlineLevel="1" collapsed="1"/>
    <col min="18" max="19" width="8.796875" style="36" customWidth="1" outlineLevel="2"/>
    <col min="20" max="20" width="9.19921875" style="36" customWidth="1"/>
    <col min="21" max="21" width="15" style="36" customWidth="1"/>
    <col min="22" max="16384" width="9.19921875" style="36"/>
  </cols>
  <sheetData>
    <row r="1" spans="1:21" ht="30" customHeight="1" x14ac:dyDescent="0.15">
      <c r="A1" s="218" t="s">
        <v>426</v>
      </c>
      <c r="U1" s="211" t="s">
        <v>359</v>
      </c>
    </row>
    <row r="2" spans="1:21" x14ac:dyDescent="0.15">
      <c r="A2" s="37"/>
      <c r="B2" s="235" t="s">
        <v>31</v>
      </c>
      <c r="C2" s="235"/>
      <c r="D2" s="235"/>
      <c r="E2" s="235" t="s">
        <v>32</v>
      </c>
      <c r="F2" s="235"/>
      <c r="G2" s="235"/>
      <c r="H2" s="235" t="s">
        <v>33</v>
      </c>
      <c r="I2" s="235"/>
      <c r="J2" s="235"/>
      <c r="K2" s="235" t="s">
        <v>34</v>
      </c>
      <c r="L2" s="235"/>
      <c r="M2" s="235"/>
      <c r="N2" s="235" t="s">
        <v>35</v>
      </c>
      <c r="O2" s="235"/>
      <c r="P2" s="235"/>
      <c r="Q2" s="235" t="s">
        <v>36</v>
      </c>
      <c r="R2" s="235"/>
      <c r="S2" s="235"/>
    </row>
    <row r="3" spans="1:21" x14ac:dyDescent="0.15">
      <c r="A3" s="38" t="s">
        <v>38</v>
      </c>
      <c r="B3" s="38" t="s">
        <v>7</v>
      </c>
      <c r="C3" s="38" t="s">
        <v>13</v>
      </c>
      <c r="D3" s="38" t="s">
        <v>129</v>
      </c>
      <c r="E3" s="38" t="s">
        <v>7</v>
      </c>
      <c r="F3" s="38" t="s">
        <v>13</v>
      </c>
      <c r="G3" s="38" t="s">
        <v>129</v>
      </c>
      <c r="H3" s="38" t="s">
        <v>7</v>
      </c>
      <c r="I3" s="38" t="s">
        <v>13</v>
      </c>
      <c r="J3" s="38" t="s">
        <v>129</v>
      </c>
      <c r="K3" s="38" t="s">
        <v>7</v>
      </c>
      <c r="L3" s="38" t="s">
        <v>13</v>
      </c>
      <c r="M3" s="38" t="s">
        <v>129</v>
      </c>
      <c r="N3" s="38" t="s">
        <v>7</v>
      </c>
      <c r="O3" s="38" t="s">
        <v>13</v>
      </c>
      <c r="P3" s="38" t="s">
        <v>129</v>
      </c>
      <c r="Q3" s="38" t="s">
        <v>7</v>
      </c>
      <c r="R3" s="38" t="s">
        <v>13</v>
      </c>
      <c r="S3" s="38" t="s">
        <v>129</v>
      </c>
    </row>
    <row r="4" spans="1:21" x14ac:dyDescent="0.15">
      <c r="A4" s="36" t="s">
        <v>78</v>
      </c>
      <c r="B4" s="55" t="s">
        <v>41</v>
      </c>
      <c r="C4" s="56" t="s">
        <v>41</v>
      </c>
      <c r="D4" s="57" t="s">
        <v>41</v>
      </c>
      <c r="E4" s="55" t="s">
        <v>41</v>
      </c>
      <c r="F4" s="56" t="s">
        <v>41</v>
      </c>
      <c r="G4" s="57" t="s">
        <v>41</v>
      </c>
      <c r="H4" s="55" t="s">
        <v>41</v>
      </c>
      <c r="I4" s="56" t="s">
        <v>41</v>
      </c>
      <c r="J4" s="57" t="s">
        <v>41</v>
      </c>
      <c r="K4" s="55">
        <v>21</v>
      </c>
      <c r="L4" s="56">
        <v>350</v>
      </c>
      <c r="M4" s="57" t="s">
        <v>41</v>
      </c>
      <c r="N4" s="55">
        <v>46</v>
      </c>
      <c r="O4" s="56">
        <v>440</v>
      </c>
      <c r="P4" s="57">
        <v>0.12820512820512819</v>
      </c>
      <c r="Q4" s="55">
        <v>16</v>
      </c>
      <c r="R4" s="56">
        <v>540</v>
      </c>
      <c r="S4" s="57">
        <v>0.1297071129707113</v>
      </c>
    </row>
    <row r="5" spans="1:21" x14ac:dyDescent="0.15">
      <c r="A5" s="36" t="s">
        <v>79</v>
      </c>
      <c r="B5" s="55" t="s">
        <v>41</v>
      </c>
      <c r="C5" s="56" t="s">
        <v>41</v>
      </c>
      <c r="D5" s="57" t="s">
        <v>41</v>
      </c>
      <c r="E5" s="55" t="s">
        <v>41</v>
      </c>
      <c r="F5" s="56" t="s">
        <v>41</v>
      </c>
      <c r="G5" s="57" t="s">
        <v>41</v>
      </c>
      <c r="H5" s="55" t="s">
        <v>41</v>
      </c>
      <c r="I5" s="56" t="s">
        <v>41</v>
      </c>
      <c r="J5" s="57" t="s">
        <v>41</v>
      </c>
      <c r="K5" s="55" t="s">
        <v>41</v>
      </c>
      <c r="L5" s="56" t="s">
        <v>41</v>
      </c>
      <c r="M5" s="57" t="s">
        <v>41</v>
      </c>
      <c r="N5" s="55">
        <v>20</v>
      </c>
      <c r="O5" s="56">
        <v>390</v>
      </c>
      <c r="P5" s="57">
        <v>5.4054054054054057E-2</v>
      </c>
      <c r="Q5" s="55" t="s">
        <v>41</v>
      </c>
      <c r="R5" s="56" t="s">
        <v>41</v>
      </c>
      <c r="S5" s="57" t="s">
        <v>41</v>
      </c>
    </row>
    <row r="6" spans="1:21" x14ac:dyDescent="0.15">
      <c r="A6" s="36" t="s">
        <v>84</v>
      </c>
      <c r="B6" s="55" t="s">
        <v>41</v>
      </c>
      <c r="C6" s="56" t="s">
        <v>41</v>
      </c>
      <c r="D6" s="57" t="s">
        <v>41</v>
      </c>
      <c r="E6" s="55">
        <v>12</v>
      </c>
      <c r="F6" s="56">
        <v>320</v>
      </c>
      <c r="G6" s="57">
        <v>6.6666666666666666E-2</v>
      </c>
      <c r="H6" s="55" t="s">
        <v>41</v>
      </c>
      <c r="I6" s="56" t="s">
        <v>41</v>
      </c>
      <c r="J6" s="57" t="s">
        <v>41</v>
      </c>
      <c r="K6" s="55">
        <v>10</v>
      </c>
      <c r="L6" s="56">
        <v>360</v>
      </c>
      <c r="M6" s="57" t="s">
        <v>41</v>
      </c>
      <c r="N6" s="55">
        <v>47</v>
      </c>
      <c r="O6" s="56">
        <v>410</v>
      </c>
      <c r="P6" s="57">
        <v>7.8947368421052627E-2</v>
      </c>
      <c r="Q6" s="55" t="s">
        <v>41</v>
      </c>
      <c r="R6" s="56" t="s">
        <v>41</v>
      </c>
      <c r="S6" s="57" t="s">
        <v>41</v>
      </c>
    </row>
    <row r="7" spans="1:21" x14ac:dyDescent="0.15">
      <c r="A7" s="36" t="s">
        <v>88</v>
      </c>
      <c r="B7" s="55">
        <v>116</v>
      </c>
      <c r="C7" s="56">
        <v>320</v>
      </c>
      <c r="D7" s="57">
        <v>0.10344827586206896</v>
      </c>
      <c r="E7" s="55">
        <v>295</v>
      </c>
      <c r="F7" s="56">
        <v>400</v>
      </c>
      <c r="G7" s="57">
        <v>5.2631578947368418E-2</v>
      </c>
      <c r="H7" s="55">
        <v>128</v>
      </c>
      <c r="I7" s="56">
        <v>460</v>
      </c>
      <c r="J7" s="57">
        <v>4.5454545454545456E-2</v>
      </c>
      <c r="K7" s="55">
        <v>119</v>
      </c>
      <c r="L7" s="56">
        <v>400</v>
      </c>
      <c r="M7" s="57">
        <v>2.564102564102564E-2</v>
      </c>
      <c r="N7" s="55">
        <v>636</v>
      </c>
      <c r="O7" s="56">
        <v>450</v>
      </c>
      <c r="P7" s="57">
        <v>4.6511627906976744E-2</v>
      </c>
      <c r="Q7" s="55">
        <v>379</v>
      </c>
      <c r="R7" s="56">
        <v>540</v>
      </c>
      <c r="S7" s="57">
        <v>5.8823529411764705E-2</v>
      </c>
    </row>
    <row r="8" spans="1:21" x14ac:dyDescent="0.15">
      <c r="A8" s="36" t="s">
        <v>110</v>
      </c>
      <c r="B8" s="55" t="s">
        <v>41</v>
      </c>
      <c r="C8" s="56" t="s">
        <v>41</v>
      </c>
      <c r="D8" s="57" t="s">
        <v>41</v>
      </c>
      <c r="E8" s="55" t="s">
        <v>41</v>
      </c>
      <c r="F8" s="56" t="s">
        <v>41</v>
      </c>
      <c r="G8" s="57" t="s">
        <v>41</v>
      </c>
      <c r="H8" s="55" t="s">
        <v>41</v>
      </c>
      <c r="I8" s="56" t="s">
        <v>41</v>
      </c>
      <c r="J8" s="57" t="s">
        <v>41</v>
      </c>
      <c r="K8" s="55" t="s">
        <v>41</v>
      </c>
      <c r="L8" s="56" t="s">
        <v>41</v>
      </c>
      <c r="M8" s="57" t="s">
        <v>41</v>
      </c>
      <c r="N8" s="55">
        <v>23</v>
      </c>
      <c r="O8" s="56">
        <v>430</v>
      </c>
      <c r="P8" s="57">
        <v>2.3809523809523808E-2</v>
      </c>
      <c r="Q8" s="55" t="s">
        <v>41</v>
      </c>
      <c r="R8" s="56" t="s">
        <v>41</v>
      </c>
      <c r="S8" s="57" t="s">
        <v>41</v>
      </c>
    </row>
    <row r="9" spans="1:21" x14ac:dyDescent="0.15">
      <c r="A9" s="36" t="s">
        <v>116</v>
      </c>
      <c r="B9" s="55" t="s">
        <v>41</v>
      </c>
      <c r="C9" s="56" t="s">
        <v>41</v>
      </c>
      <c r="D9" s="57" t="s">
        <v>41</v>
      </c>
      <c r="E9" s="55" t="s">
        <v>41</v>
      </c>
      <c r="F9" s="56" t="s">
        <v>41</v>
      </c>
      <c r="G9" s="57" t="s">
        <v>41</v>
      </c>
      <c r="H9" s="55" t="s">
        <v>41</v>
      </c>
      <c r="I9" s="56" t="s">
        <v>41</v>
      </c>
      <c r="J9" s="57" t="s">
        <v>41</v>
      </c>
      <c r="K9" s="55" t="s">
        <v>41</v>
      </c>
      <c r="L9" s="56" t="s">
        <v>41</v>
      </c>
      <c r="M9" s="57" t="s">
        <v>41</v>
      </c>
      <c r="N9" s="55" t="s">
        <v>41</v>
      </c>
      <c r="O9" s="56" t="s">
        <v>41</v>
      </c>
      <c r="P9" s="57" t="s">
        <v>41</v>
      </c>
      <c r="Q9" s="55" t="s">
        <v>41</v>
      </c>
      <c r="R9" s="56" t="s">
        <v>41</v>
      </c>
      <c r="S9" s="57" t="s">
        <v>41</v>
      </c>
    </row>
    <row r="10" spans="1:21" x14ac:dyDescent="0.15">
      <c r="A10" s="36" t="s">
        <v>118</v>
      </c>
      <c r="B10" s="55" t="s">
        <v>41</v>
      </c>
      <c r="C10" s="56" t="s">
        <v>41</v>
      </c>
      <c r="D10" s="57" t="s">
        <v>41</v>
      </c>
      <c r="E10" s="55" t="s">
        <v>41</v>
      </c>
      <c r="F10" s="56" t="s">
        <v>41</v>
      </c>
      <c r="G10" s="57" t="s">
        <v>41</v>
      </c>
      <c r="H10" s="55" t="s">
        <v>41</v>
      </c>
      <c r="I10" s="56" t="s">
        <v>41</v>
      </c>
      <c r="J10" s="57" t="s">
        <v>41</v>
      </c>
      <c r="K10" s="55" t="s">
        <v>41</v>
      </c>
      <c r="L10" s="56" t="s">
        <v>41</v>
      </c>
      <c r="M10" s="57" t="s">
        <v>41</v>
      </c>
      <c r="N10" s="55">
        <v>32</v>
      </c>
      <c r="O10" s="56">
        <v>350</v>
      </c>
      <c r="P10" s="57">
        <v>-2.7777777777777776E-2</v>
      </c>
      <c r="Q10" s="55" t="s">
        <v>41</v>
      </c>
      <c r="R10" s="56" t="s">
        <v>41</v>
      </c>
      <c r="S10" s="57" t="s">
        <v>41</v>
      </c>
    </row>
    <row r="11" spans="1:21" x14ac:dyDescent="0.15">
      <c r="A11" s="36" t="s">
        <v>121</v>
      </c>
      <c r="B11" s="55" t="s">
        <v>41</v>
      </c>
      <c r="C11" s="56" t="s">
        <v>41</v>
      </c>
      <c r="D11" s="57" t="s">
        <v>41</v>
      </c>
      <c r="E11" s="55">
        <v>14</v>
      </c>
      <c r="F11" s="56">
        <v>475</v>
      </c>
      <c r="G11" s="57">
        <v>5.5555555555555552E-2</v>
      </c>
      <c r="H11" s="55">
        <v>10</v>
      </c>
      <c r="I11" s="56">
        <v>600</v>
      </c>
      <c r="J11" s="57">
        <v>5.2631578947368418E-2</v>
      </c>
      <c r="K11" s="55">
        <v>16</v>
      </c>
      <c r="L11" s="56">
        <v>400</v>
      </c>
      <c r="M11" s="57">
        <v>-0.16666666666666666</v>
      </c>
      <c r="N11" s="55">
        <v>126</v>
      </c>
      <c r="O11" s="56">
        <v>500</v>
      </c>
      <c r="P11" s="57">
        <v>0</v>
      </c>
      <c r="Q11" s="55">
        <v>234</v>
      </c>
      <c r="R11" s="56">
        <v>523</v>
      </c>
      <c r="S11" s="57">
        <v>-4.0366972477064222E-2</v>
      </c>
    </row>
    <row r="12" spans="1:21" x14ac:dyDescent="0.15">
      <c r="A12" s="36" t="s">
        <v>5</v>
      </c>
      <c r="B12" s="55">
        <v>10</v>
      </c>
      <c r="C12" s="56">
        <v>230</v>
      </c>
      <c r="D12" s="57">
        <v>-4.1666666666666664E-2</v>
      </c>
      <c r="E12" s="55">
        <v>44</v>
      </c>
      <c r="F12" s="56">
        <v>380</v>
      </c>
      <c r="G12" s="57">
        <v>8.5714285714285715E-2</v>
      </c>
      <c r="H12" s="55" t="s">
        <v>41</v>
      </c>
      <c r="I12" s="56" t="s">
        <v>41</v>
      </c>
      <c r="J12" s="57" t="s">
        <v>41</v>
      </c>
      <c r="K12" s="55">
        <v>21</v>
      </c>
      <c r="L12" s="56">
        <v>385</v>
      </c>
      <c r="M12" s="57">
        <v>6.9444444444444448E-2</v>
      </c>
      <c r="N12" s="55">
        <v>58</v>
      </c>
      <c r="O12" s="56">
        <v>500</v>
      </c>
      <c r="P12" s="57">
        <v>0.1111111111111111</v>
      </c>
      <c r="Q12" s="55">
        <v>28</v>
      </c>
      <c r="R12" s="56">
        <v>580</v>
      </c>
      <c r="S12" s="57">
        <v>0.11538461538461539</v>
      </c>
    </row>
    <row r="13" spans="1:21" x14ac:dyDescent="0.15">
      <c r="A13" s="40" t="s">
        <v>304</v>
      </c>
      <c r="B13" s="58">
        <v>149</v>
      </c>
      <c r="C13" s="59">
        <v>310</v>
      </c>
      <c r="D13" s="60">
        <v>8.771929824561403E-2</v>
      </c>
      <c r="E13" s="58">
        <v>388</v>
      </c>
      <c r="F13" s="59">
        <v>395</v>
      </c>
      <c r="G13" s="60">
        <v>6.7567567567567571E-2</v>
      </c>
      <c r="H13" s="58">
        <v>155</v>
      </c>
      <c r="I13" s="59">
        <v>460</v>
      </c>
      <c r="J13" s="60">
        <v>2.2222222222222223E-2</v>
      </c>
      <c r="K13" s="58">
        <v>210</v>
      </c>
      <c r="L13" s="59">
        <v>388</v>
      </c>
      <c r="M13" s="60">
        <v>2.1052631578947368E-2</v>
      </c>
      <c r="N13" s="58">
        <v>993</v>
      </c>
      <c r="O13" s="59">
        <v>450</v>
      </c>
      <c r="P13" s="60">
        <v>3.4482758620689655E-2</v>
      </c>
      <c r="Q13" s="58">
        <v>685</v>
      </c>
      <c r="R13" s="59">
        <v>530</v>
      </c>
      <c r="S13" s="60">
        <v>1.9230769230769232E-2</v>
      </c>
    </row>
    <row r="14" spans="1:21" s="41" customFormat="1" x14ac:dyDescent="0.15">
      <c r="A14" s="36" t="s">
        <v>65</v>
      </c>
      <c r="B14" s="55" t="s">
        <v>41</v>
      </c>
      <c r="C14" s="56" t="s">
        <v>41</v>
      </c>
      <c r="D14" s="57" t="s">
        <v>41</v>
      </c>
      <c r="E14" s="55">
        <v>11</v>
      </c>
      <c r="F14" s="56">
        <v>330</v>
      </c>
      <c r="G14" s="57">
        <v>0.11864406779661017</v>
      </c>
      <c r="H14" s="55" t="s">
        <v>41</v>
      </c>
      <c r="I14" s="56" t="s">
        <v>41</v>
      </c>
      <c r="J14" s="57" t="s">
        <v>41</v>
      </c>
      <c r="K14" s="55">
        <v>10</v>
      </c>
      <c r="L14" s="56">
        <v>310</v>
      </c>
      <c r="M14" s="57" t="s">
        <v>41</v>
      </c>
      <c r="N14" s="55">
        <v>27</v>
      </c>
      <c r="O14" s="56">
        <v>360</v>
      </c>
      <c r="P14" s="57">
        <v>0</v>
      </c>
      <c r="Q14" s="55" t="s">
        <v>41</v>
      </c>
      <c r="R14" s="56" t="s">
        <v>41</v>
      </c>
      <c r="S14" s="57" t="s">
        <v>41</v>
      </c>
    </row>
    <row r="15" spans="1:21" x14ac:dyDescent="0.15">
      <c r="A15" s="36" t="s">
        <v>0</v>
      </c>
      <c r="B15" s="55">
        <v>37</v>
      </c>
      <c r="C15" s="56">
        <v>240</v>
      </c>
      <c r="D15" s="57">
        <v>9.0909090909090912E-2</v>
      </c>
      <c r="E15" s="55">
        <v>115</v>
      </c>
      <c r="F15" s="56">
        <v>330</v>
      </c>
      <c r="G15" s="57">
        <v>0.1</v>
      </c>
      <c r="H15" s="55">
        <v>34</v>
      </c>
      <c r="I15" s="56">
        <v>380</v>
      </c>
      <c r="J15" s="57">
        <v>5.5555555555555552E-2</v>
      </c>
      <c r="K15" s="55">
        <v>84</v>
      </c>
      <c r="L15" s="56">
        <v>340</v>
      </c>
      <c r="M15" s="57">
        <v>6.25E-2</v>
      </c>
      <c r="N15" s="55">
        <v>355</v>
      </c>
      <c r="O15" s="56">
        <v>380</v>
      </c>
      <c r="P15" s="57">
        <v>4.1095890410958902E-2</v>
      </c>
      <c r="Q15" s="55">
        <v>320</v>
      </c>
      <c r="R15" s="56">
        <v>450</v>
      </c>
      <c r="S15" s="57">
        <v>4.6511627906976744E-2</v>
      </c>
    </row>
    <row r="16" spans="1:21" x14ac:dyDescent="0.15">
      <c r="A16" s="36" t="s">
        <v>85</v>
      </c>
      <c r="B16" s="55" t="s">
        <v>41</v>
      </c>
      <c r="C16" s="56" t="s">
        <v>41</v>
      </c>
      <c r="D16" s="57" t="s">
        <v>41</v>
      </c>
      <c r="E16" s="55" t="s">
        <v>41</v>
      </c>
      <c r="F16" s="56" t="s">
        <v>41</v>
      </c>
      <c r="G16" s="57" t="s">
        <v>41</v>
      </c>
      <c r="H16" s="55" t="s">
        <v>41</v>
      </c>
      <c r="I16" s="56" t="s">
        <v>41</v>
      </c>
      <c r="J16" s="57" t="s">
        <v>41</v>
      </c>
      <c r="K16" s="55" t="s">
        <v>41</v>
      </c>
      <c r="L16" s="56" t="s">
        <v>41</v>
      </c>
      <c r="M16" s="57" t="s">
        <v>41</v>
      </c>
      <c r="N16" s="55">
        <v>18</v>
      </c>
      <c r="O16" s="56">
        <v>455</v>
      </c>
      <c r="P16" s="57">
        <v>1.1111111111111112E-2</v>
      </c>
      <c r="Q16" s="55">
        <v>29</v>
      </c>
      <c r="R16" s="56">
        <v>485</v>
      </c>
      <c r="S16" s="57">
        <v>3.6324786324786328E-2</v>
      </c>
    </row>
    <row r="17" spans="1:19" x14ac:dyDescent="0.15">
      <c r="A17" s="36" t="s">
        <v>90</v>
      </c>
      <c r="B17" s="55" t="s">
        <v>41</v>
      </c>
      <c r="C17" s="56" t="s">
        <v>41</v>
      </c>
      <c r="D17" s="57" t="s">
        <v>41</v>
      </c>
      <c r="E17" s="55" t="s">
        <v>41</v>
      </c>
      <c r="F17" s="56" t="s">
        <v>41</v>
      </c>
      <c r="G17" s="57" t="s">
        <v>41</v>
      </c>
      <c r="H17" s="55" t="s">
        <v>41</v>
      </c>
      <c r="I17" s="56" t="s">
        <v>41</v>
      </c>
      <c r="J17" s="57" t="s">
        <v>41</v>
      </c>
      <c r="K17" s="55">
        <v>12</v>
      </c>
      <c r="L17" s="56">
        <v>340</v>
      </c>
      <c r="M17" s="57">
        <v>-0.1122715404699739</v>
      </c>
      <c r="N17" s="55">
        <v>35</v>
      </c>
      <c r="O17" s="56">
        <v>490</v>
      </c>
      <c r="P17" s="57">
        <v>6.5217391304347824E-2</v>
      </c>
      <c r="Q17" s="55" t="s">
        <v>41</v>
      </c>
      <c r="R17" s="56" t="s">
        <v>41</v>
      </c>
      <c r="S17" s="57" t="s">
        <v>41</v>
      </c>
    </row>
    <row r="18" spans="1:19" x14ac:dyDescent="0.15">
      <c r="A18" s="36" t="s">
        <v>91</v>
      </c>
      <c r="B18" s="55" t="s">
        <v>41</v>
      </c>
      <c r="C18" s="56" t="s">
        <v>41</v>
      </c>
      <c r="D18" s="57" t="s">
        <v>41</v>
      </c>
      <c r="E18" s="55" t="s">
        <v>41</v>
      </c>
      <c r="F18" s="56" t="s">
        <v>41</v>
      </c>
      <c r="G18" s="57" t="s">
        <v>41</v>
      </c>
      <c r="H18" s="55" t="s">
        <v>41</v>
      </c>
      <c r="I18" s="56" t="s">
        <v>41</v>
      </c>
      <c r="J18" s="57" t="s">
        <v>41</v>
      </c>
      <c r="K18" s="55" t="s">
        <v>41</v>
      </c>
      <c r="L18" s="56" t="s">
        <v>41</v>
      </c>
      <c r="M18" s="57" t="s">
        <v>41</v>
      </c>
      <c r="N18" s="55">
        <v>17</v>
      </c>
      <c r="O18" s="56">
        <v>290</v>
      </c>
      <c r="P18" s="57">
        <v>0.11538461538461539</v>
      </c>
      <c r="Q18" s="55" t="s">
        <v>41</v>
      </c>
      <c r="R18" s="56" t="s">
        <v>41</v>
      </c>
      <c r="S18" s="57" t="s">
        <v>41</v>
      </c>
    </row>
    <row r="19" spans="1:19" x14ac:dyDescent="0.15">
      <c r="A19" s="36" t="s">
        <v>1</v>
      </c>
      <c r="B19" s="55">
        <v>10</v>
      </c>
      <c r="C19" s="56">
        <v>278</v>
      </c>
      <c r="D19" s="57">
        <v>-2.456140350877193E-2</v>
      </c>
      <c r="E19" s="55">
        <v>20</v>
      </c>
      <c r="F19" s="56">
        <v>315</v>
      </c>
      <c r="G19" s="57">
        <v>0.125</v>
      </c>
      <c r="H19" s="55" t="s">
        <v>41</v>
      </c>
      <c r="I19" s="56" t="s">
        <v>41</v>
      </c>
      <c r="J19" s="57" t="s">
        <v>41</v>
      </c>
      <c r="K19" s="55">
        <v>16</v>
      </c>
      <c r="L19" s="56">
        <v>350</v>
      </c>
      <c r="M19" s="57" t="s">
        <v>41</v>
      </c>
      <c r="N19" s="55">
        <v>45</v>
      </c>
      <c r="O19" s="56">
        <v>380</v>
      </c>
      <c r="P19" s="57">
        <v>8.5714285714285715E-2</v>
      </c>
      <c r="Q19" s="55">
        <v>12</v>
      </c>
      <c r="R19" s="56">
        <v>488</v>
      </c>
      <c r="S19" s="57">
        <v>0.12183908045977011</v>
      </c>
    </row>
    <row r="20" spans="1:19" x14ac:dyDescent="0.15">
      <c r="A20" s="36" t="s">
        <v>108</v>
      </c>
      <c r="B20" s="55" t="s">
        <v>41</v>
      </c>
      <c r="C20" s="56" t="s">
        <v>41</v>
      </c>
      <c r="D20" s="57" t="s">
        <v>41</v>
      </c>
      <c r="E20" s="55">
        <v>12</v>
      </c>
      <c r="F20" s="56">
        <v>345</v>
      </c>
      <c r="G20" s="57">
        <v>-1.4285714285714285E-2</v>
      </c>
      <c r="H20" s="55" t="s">
        <v>41</v>
      </c>
      <c r="I20" s="56" t="s">
        <v>41</v>
      </c>
      <c r="J20" s="57" t="s">
        <v>41</v>
      </c>
      <c r="K20" s="55" t="s">
        <v>41</v>
      </c>
      <c r="L20" s="56" t="s">
        <v>41</v>
      </c>
      <c r="M20" s="57" t="s">
        <v>41</v>
      </c>
      <c r="N20" s="55">
        <v>60</v>
      </c>
      <c r="O20" s="56">
        <v>420</v>
      </c>
      <c r="P20" s="57">
        <v>2.4390243902439025E-2</v>
      </c>
      <c r="Q20" s="55">
        <v>48</v>
      </c>
      <c r="R20" s="56">
        <v>478</v>
      </c>
      <c r="S20" s="57">
        <v>3.9130434782608699E-2</v>
      </c>
    </row>
    <row r="21" spans="1:19" x14ac:dyDescent="0.15">
      <c r="A21" s="36" t="s">
        <v>113</v>
      </c>
      <c r="B21" s="55" t="s">
        <v>41</v>
      </c>
      <c r="C21" s="56" t="s">
        <v>41</v>
      </c>
      <c r="D21" s="57" t="s">
        <v>41</v>
      </c>
      <c r="E21" s="55" t="s">
        <v>41</v>
      </c>
      <c r="F21" s="56" t="s">
        <v>41</v>
      </c>
      <c r="G21" s="57" t="s">
        <v>41</v>
      </c>
      <c r="H21" s="55" t="s">
        <v>41</v>
      </c>
      <c r="I21" s="56" t="s">
        <v>41</v>
      </c>
      <c r="J21" s="57" t="s">
        <v>41</v>
      </c>
      <c r="K21" s="55" t="s">
        <v>41</v>
      </c>
      <c r="L21" s="56" t="s">
        <v>41</v>
      </c>
      <c r="M21" s="57" t="s">
        <v>41</v>
      </c>
      <c r="N21" s="55">
        <v>33</v>
      </c>
      <c r="O21" s="56">
        <v>370</v>
      </c>
      <c r="P21" s="57">
        <v>5.7142857142857141E-2</v>
      </c>
      <c r="Q21" s="55" t="s">
        <v>41</v>
      </c>
      <c r="R21" s="56" t="s">
        <v>41</v>
      </c>
      <c r="S21" s="57" t="s">
        <v>41</v>
      </c>
    </row>
    <row r="22" spans="1:19" x14ac:dyDescent="0.15">
      <c r="A22" s="36" t="s">
        <v>115</v>
      </c>
      <c r="B22" s="55" t="s">
        <v>41</v>
      </c>
      <c r="C22" s="56" t="s">
        <v>41</v>
      </c>
      <c r="D22" s="57" t="s">
        <v>41</v>
      </c>
      <c r="E22" s="55" t="s">
        <v>41</v>
      </c>
      <c r="F22" s="56" t="s">
        <v>41</v>
      </c>
      <c r="G22" s="57" t="s">
        <v>41</v>
      </c>
      <c r="H22" s="55" t="s">
        <v>41</v>
      </c>
      <c r="I22" s="56" t="s">
        <v>41</v>
      </c>
      <c r="J22" s="57" t="s">
        <v>41</v>
      </c>
      <c r="K22" s="55" t="s">
        <v>41</v>
      </c>
      <c r="L22" s="56" t="s">
        <v>41</v>
      </c>
      <c r="M22" s="57" t="s">
        <v>41</v>
      </c>
      <c r="N22" s="55" t="s">
        <v>41</v>
      </c>
      <c r="O22" s="56" t="s">
        <v>41</v>
      </c>
      <c r="P22" s="57" t="s">
        <v>41</v>
      </c>
      <c r="Q22" s="55" t="s">
        <v>41</v>
      </c>
      <c r="R22" s="56" t="s">
        <v>41</v>
      </c>
      <c r="S22" s="57" t="s">
        <v>41</v>
      </c>
    </row>
    <row r="23" spans="1:19" x14ac:dyDescent="0.15">
      <c r="A23" s="36" t="s">
        <v>124</v>
      </c>
      <c r="B23" s="55" t="s">
        <v>41</v>
      </c>
      <c r="C23" s="56" t="s">
        <v>41</v>
      </c>
      <c r="D23" s="57" t="s">
        <v>41</v>
      </c>
      <c r="E23" s="55" t="s">
        <v>41</v>
      </c>
      <c r="F23" s="56" t="s">
        <v>41</v>
      </c>
      <c r="G23" s="57" t="s">
        <v>41</v>
      </c>
      <c r="H23" s="55" t="s">
        <v>41</v>
      </c>
      <c r="I23" s="56" t="s">
        <v>41</v>
      </c>
      <c r="J23" s="57" t="s">
        <v>41</v>
      </c>
      <c r="K23" s="55" t="s">
        <v>41</v>
      </c>
      <c r="L23" s="56" t="s">
        <v>41</v>
      </c>
      <c r="M23" s="57" t="s">
        <v>41</v>
      </c>
      <c r="N23" s="55" t="s">
        <v>41</v>
      </c>
      <c r="O23" s="56" t="s">
        <v>41</v>
      </c>
      <c r="P23" s="57" t="s">
        <v>41</v>
      </c>
      <c r="Q23" s="55" t="s">
        <v>41</v>
      </c>
      <c r="R23" s="56" t="s">
        <v>41</v>
      </c>
      <c r="S23" s="57" t="s">
        <v>41</v>
      </c>
    </row>
    <row r="24" spans="1:19" x14ac:dyDescent="0.15">
      <c r="A24" s="36" t="s">
        <v>128</v>
      </c>
      <c r="B24" s="55" t="s">
        <v>41</v>
      </c>
      <c r="C24" s="56" t="s">
        <v>41</v>
      </c>
      <c r="D24" s="57" t="s">
        <v>41</v>
      </c>
      <c r="E24" s="55" t="s">
        <v>41</v>
      </c>
      <c r="F24" s="56" t="s">
        <v>41</v>
      </c>
      <c r="G24" s="57" t="s">
        <v>41</v>
      </c>
      <c r="H24" s="55" t="s">
        <v>41</v>
      </c>
      <c r="I24" s="56" t="s">
        <v>41</v>
      </c>
      <c r="J24" s="57" t="s">
        <v>41</v>
      </c>
      <c r="K24" s="55" t="s">
        <v>41</v>
      </c>
      <c r="L24" s="56" t="s">
        <v>41</v>
      </c>
      <c r="M24" s="57" t="s">
        <v>41</v>
      </c>
      <c r="N24" s="55">
        <v>13</v>
      </c>
      <c r="O24" s="56">
        <v>270</v>
      </c>
      <c r="P24" s="57">
        <v>1.8867924528301886E-2</v>
      </c>
      <c r="Q24" s="55" t="s">
        <v>41</v>
      </c>
      <c r="R24" s="56" t="s">
        <v>41</v>
      </c>
      <c r="S24" s="57" t="s">
        <v>41</v>
      </c>
    </row>
    <row r="25" spans="1:19" x14ac:dyDescent="0.15">
      <c r="A25" s="40" t="s">
        <v>305</v>
      </c>
      <c r="B25" s="55">
        <v>68</v>
      </c>
      <c r="C25" s="56">
        <v>238</v>
      </c>
      <c r="D25" s="57">
        <v>0.11737089201877934</v>
      </c>
      <c r="E25" s="55">
        <v>173</v>
      </c>
      <c r="F25" s="56">
        <v>330</v>
      </c>
      <c r="G25" s="57">
        <v>0.1</v>
      </c>
      <c r="H25" s="55">
        <v>53</v>
      </c>
      <c r="I25" s="56">
        <v>380</v>
      </c>
      <c r="J25" s="57">
        <v>2.7027027027027029E-2</v>
      </c>
      <c r="K25" s="55">
        <v>151</v>
      </c>
      <c r="L25" s="56">
        <v>330</v>
      </c>
      <c r="M25" s="57">
        <v>3.125E-2</v>
      </c>
      <c r="N25" s="55">
        <v>615</v>
      </c>
      <c r="O25" s="56">
        <v>390</v>
      </c>
      <c r="P25" s="57">
        <v>6.8493150684931503E-2</v>
      </c>
      <c r="Q25" s="55">
        <v>431</v>
      </c>
      <c r="R25" s="56">
        <v>450</v>
      </c>
      <c r="S25" s="57">
        <v>2.2727272727272728E-2</v>
      </c>
    </row>
    <row r="26" spans="1:19" s="41" customFormat="1" x14ac:dyDescent="0.15">
      <c r="A26" s="36" t="s">
        <v>73</v>
      </c>
      <c r="B26" s="55" t="s">
        <v>41</v>
      </c>
      <c r="C26" s="56" t="s">
        <v>41</v>
      </c>
      <c r="D26" s="57" t="s">
        <v>41</v>
      </c>
      <c r="E26" s="55" t="s">
        <v>41</v>
      </c>
      <c r="F26" s="56" t="s">
        <v>41</v>
      </c>
      <c r="G26" s="57" t="s">
        <v>41</v>
      </c>
      <c r="H26" s="55" t="s">
        <v>41</v>
      </c>
      <c r="I26" s="56" t="s">
        <v>41</v>
      </c>
      <c r="J26" s="57" t="s">
        <v>41</v>
      </c>
      <c r="K26" s="55" t="s">
        <v>41</v>
      </c>
      <c r="L26" s="56" t="s">
        <v>41</v>
      </c>
      <c r="M26" s="57" t="s">
        <v>41</v>
      </c>
      <c r="N26" s="55" t="s">
        <v>41</v>
      </c>
      <c r="O26" s="56" t="s">
        <v>41</v>
      </c>
      <c r="P26" s="57" t="s">
        <v>41</v>
      </c>
      <c r="Q26" s="55" t="s">
        <v>41</v>
      </c>
      <c r="R26" s="56" t="s">
        <v>41</v>
      </c>
      <c r="S26" s="57" t="s">
        <v>41</v>
      </c>
    </row>
    <row r="27" spans="1:19" x14ac:dyDescent="0.15">
      <c r="A27" s="36" t="s">
        <v>74</v>
      </c>
      <c r="B27" s="55" t="s">
        <v>41</v>
      </c>
      <c r="C27" s="56" t="s">
        <v>41</v>
      </c>
      <c r="D27" s="57" t="s">
        <v>41</v>
      </c>
      <c r="E27" s="55">
        <v>26</v>
      </c>
      <c r="F27" s="56">
        <v>350</v>
      </c>
      <c r="G27" s="57">
        <v>0.12903225806451613</v>
      </c>
      <c r="H27" s="55" t="s">
        <v>41</v>
      </c>
      <c r="I27" s="56" t="s">
        <v>41</v>
      </c>
      <c r="J27" s="57" t="s">
        <v>41</v>
      </c>
      <c r="K27" s="55" t="s">
        <v>41</v>
      </c>
      <c r="L27" s="56" t="s">
        <v>41</v>
      </c>
      <c r="M27" s="57" t="s">
        <v>41</v>
      </c>
      <c r="N27" s="55">
        <v>54</v>
      </c>
      <c r="O27" s="56">
        <v>400</v>
      </c>
      <c r="P27" s="57">
        <v>0</v>
      </c>
      <c r="Q27" s="55">
        <v>26</v>
      </c>
      <c r="R27" s="56">
        <v>500</v>
      </c>
      <c r="S27" s="57">
        <v>3.0927835051546393E-2</v>
      </c>
    </row>
    <row r="28" spans="1:19" x14ac:dyDescent="0.15">
      <c r="A28" s="36" t="s">
        <v>77</v>
      </c>
      <c r="B28" s="55" t="s">
        <v>41</v>
      </c>
      <c r="C28" s="56" t="s">
        <v>41</v>
      </c>
      <c r="D28" s="57" t="s">
        <v>41</v>
      </c>
      <c r="E28" s="55">
        <v>10</v>
      </c>
      <c r="F28" s="56">
        <v>290</v>
      </c>
      <c r="G28" s="57">
        <v>0.11538461538461539</v>
      </c>
      <c r="H28" s="55" t="s">
        <v>41</v>
      </c>
      <c r="I28" s="56" t="s">
        <v>41</v>
      </c>
      <c r="J28" s="57" t="s">
        <v>41</v>
      </c>
      <c r="K28" s="55" t="s">
        <v>41</v>
      </c>
      <c r="L28" s="56" t="s">
        <v>41</v>
      </c>
      <c r="M28" s="57" t="s">
        <v>41</v>
      </c>
      <c r="N28" s="55">
        <v>26</v>
      </c>
      <c r="O28" s="56">
        <v>340</v>
      </c>
      <c r="P28" s="57">
        <v>4.6153846153846156E-2</v>
      </c>
      <c r="Q28" s="55" t="s">
        <v>41</v>
      </c>
      <c r="R28" s="56" t="s">
        <v>41</v>
      </c>
      <c r="S28" s="57" t="s">
        <v>41</v>
      </c>
    </row>
    <row r="29" spans="1:19" x14ac:dyDescent="0.15">
      <c r="A29" s="36" t="s">
        <v>82</v>
      </c>
      <c r="B29" s="55" t="s">
        <v>41</v>
      </c>
      <c r="C29" s="56" t="s">
        <v>41</v>
      </c>
      <c r="D29" s="57" t="s">
        <v>41</v>
      </c>
      <c r="E29" s="55" t="s">
        <v>41</v>
      </c>
      <c r="F29" s="56" t="s">
        <v>41</v>
      </c>
      <c r="G29" s="57" t="s">
        <v>41</v>
      </c>
      <c r="H29" s="55" t="s">
        <v>41</v>
      </c>
      <c r="I29" s="56" t="s">
        <v>41</v>
      </c>
      <c r="J29" s="57" t="s">
        <v>41</v>
      </c>
      <c r="K29" s="55" t="s">
        <v>41</v>
      </c>
      <c r="L29" s="56" t="s">
        <v>41</v>
      </c>
      <c r="M29" s="57" t="s">
        <v>41</v>
      </c>
      <c r="N29" s="55" t="s">
        <v>41</v>
      </c>
      <c r="O29" s="56" t="s">
        <v>41</v>
      </c>
      <c r="P29" s="57" t="s">
        <v>41</v>
      </c>
      <c r="Q29" s="55" t="s">
        <v>41</v>
      </c>
      <c r="R29" s="56" t="s">
        <v>41</v>
      </c>
      <c r="S29" s="57" t="s">
        <v>41</v>
      </c>
    </row>
    <row r="30" spans="1:19" x14ac:dyDescent="0.15">
      <c r="A30" s="36" t="s">
        <v>86</v>
      </c>
      <c r="B30" s="55">
        <v>17</v>
      </c>
      <c r="C30" s="56">
        <v>280</v>
      </c>
      <c r="D30" s="57">
        <v>5.6603773584905662E-2</v>
      </c>
      <c r="E30" s="55">
        <v>107</v>
      </c>
      <c r="F30" s="56">
        <v>350</v>
      </c>
      <c r="G30" s="57">
        <v>9.375E-2</v>
      </c>
      <c r="H30" s="55">
        <v>41</v>
      </c>
      <c r="I30" s="56">
        <v>420</v>
      </c>
      <c r="J30" s="57">
        <v>9.0909090909090912E-2</v>
      </c>
      <c r="K30" s="55">
        <v>69</v>
      </c>
      <c r="L30" s="56">
        <v>360</v>
      </c>
      <c r="M30" s="57">
        <v>5.8823529411764705E-2</v>
      </c>
      <c r="N30" s="55">
        <v>300</v>
      </c>
      <c r="O30" s="56">
        <v>430</v>
      </c>
      <c r="P30" s="57">
        <v>7.4999999999999997E-2</v>
      </c>
      <c r="Q30" s="55">
        <v>141</v>
      </c>
      <c r="R30" s="56">
        <v>490</v>
      </c>
      <c r="S30" s="57">
        <v>8.8888888888888892E-2</v>
      </c>
    </row>
    <row r="31" spans="1:19" x14ac:dyDescent="0.15">
      <c r="A31" s="36" t="s">
        <v>98</v>
      </c>
      <c r="B31" s="55" t="s">
        <v>41</v>
      </c>
      <c r="C31" s="56" t="s">
        <v>41</v>
      </c>
      <c r="D31" s="57" t="s">
        <v>41</v>
      </c>
      <c r="E31" s="55" t="s">
        <v>41</v>
      </c>
      <c r="F31" s="56" t="s">
        <v>41</v>
      </c>
      <c r="G31" s="57" t="s">
        <v>41</v>
      </c>
      <c r="H31" s="55" t="s">
        <v>41</v>
      </c>
      <c r="I31" s="56" t="s">
        <v>41</v>
      </c>
      <c r="J31" s="57" t="s">
        <v>41</v>
      </c>
      <c r="K31" s="55" t="s">
        <v>41</v>
      </c>
      <c r="L31" s="56" t="s">
        <v>41</v>
      </c>
      <c r="M31" s="57" t="s">
        <v>41</v>
      </c>
      <c r="N31" s="55" t="s">
        <v>41</v>
      </c>
      <c r="O31" s="56" t="s">
        <v>41</v>
      </c>
      <c r="P31" s="57" t="s">
        <v>41</v>
      </c>
      <c r="Q31" s="55" t="s">
        <v>41</v>
      </c>
      <c r="R31" s="56" t="s">
        <v>41</v>
      </c>
      <c r="S31" s="57" t="s">
        <v>41</v>
      </c>
    </row>
    <row r="32" spans="1:19" x14ac:dyDescent="0.15">
      <c r="A32" s="36" t="s">
        <v>99</v>
      </c>
      <c r="B32" s="55" t="s">
        <v>41</v>
      </c>
      <c r="C32" s="56" t="s">
        <v>41</v>
      </c>
      <c r="D32" s="57" t="s">
        <v>41</v>
      </c>
      <c r="E32" s="55">
        <v>11</v>
      </c>
      <c r="F32" s="56">
        <v>410</v>
      </c>
      <c r="G32" s="57">
        <v>0</v>
      </c>
      <c r="H32" s="55">
        <v>22</v>
      </c>
      <c r="I32" s="56">
        <v>455</v>
      </c>
      <c r="J32" s="57">
        <v>-7.1428571428571425E-2</v>
      </c>
      <c r="K32" s="55" t="s">
        <v>41</v>
      </c>
      <c r="L32" s="56" t="s">
        <v>41</v>
      </c>
      <c r="M32" s="57" t="s">
        <v>41</v>
      </c>
      <c r="N32" s="55">
        <v>68</v>
      </c>
      <c r="O32" s="56">
        <v>513</v>
      </c>
      <c r="P32" s="57">
        <v>6.8750000000000006E-2</v>
      </c>
      <c r="Q32" s="55">
        <v>46</v>
      </c>
      <c r="R32" s="56">
        <v>600</v>
      </c>
      <c r="S32" s="57">
        <v>3.4482758620689655E-2</v>
      </c>
    </row>
    <row r="33" spans="1:19" x14ac:dyDescent="0.15">
      <c r="A33" s="36" t="s">
        <v>2</v>
      </c>
      <c r="B33" s="55">
        <v>12</v>
      </c>
      <c r="C33" s="56">
        <v>255</v>
      </c>
      <c r="D33" s="57">
        <v>0.21428571428571427</v>
      </c>
      <c r="E33" s="55">
        <v>58</v>
      </c>
      <c r="F33" s="56">
        <v>288</v>
      </c>
      <c r="G33" s="57">
        <v>8.6792452830188674E-2</v>
      </c>
      <c r="H33" s="55">
        <v>17</v>
      </c>
      <c r="I33" s="56">
        <v>400</v>
      </c>
      <c r="J33" s="57">
        <v>0.14285714285714285</v>
      </c>
      <c r="K33" s="55">
        <v>19</v>
      </c>
      <c r="L33" s="56">
        <v>325</v>
      </c>
      <c r="M33" s="57">
        <v>8.3333333333333329E-2</v>
      </c>
      <c r="N33" s="55">
        <v>118</v>
      </c>
      <c r="O33" s="56">
        <v>400</v>
      </c>
      <c r="P33" s="57">
        <v>8.1081081081081086E-2</v>
      </c>
      <c r="Q33" s="55">
        <v>50</v>
      </c>
      <c r="R33" s="56">
        <v>480</v>
      </c>
      <c r="S33" s="57">
        <v>6.6666666666666666E-2</v>
      </c>
    </row>
    <row r="34" spans="1:19" x14ac:dyDescent="0.15">
      <c r="A34" s="36" t="s">
        <v>109</v>
      </c>
      <c r="B34" s="55" t="s">
        <v>41</v>
      </c>
      <c r="C34" s="56" t="s">
        <v>41</v>
      </c>
      <c r="D34" s="57" t="s">
        <v>41</v>
      </c>
      <c r="E34" s="55" t="s">
        <v>41</v>
      </c>
      <c r="F34" s="56" t="s">
        <v>41</v>
      </c>
      <c r="G34" s="57" t="s">
        <v>41</v>
      </c>
      <c r="H34" s="55" t="s">
        <v>41</v>
      </c>
      <c r="I34" s="56" t="s">
        <v>41</v>
      </c>
      <c r="J34" s="57" t="s">
        <v>41</v>
      </c>
      <c r="K34" s="55">
        <v>15</v>
      </c>
      <c r="L34" s="56">
        <v>370</v>
      </c>
      <c r="M34" s="57">
        <v>-5.128205128205128E-2</v>
      </c>
      <c r="N34" s="55">
        <v>19</v>
      </c>
      <c r="O34" s="56">
        <v>440</v>
      </c>
      <c r="P34" s="57">
        <v>0</v>
      </c>
      <c r="Q34" s="55" t="s">
        <v>41</v>
      </c>
      <c r="R34" s="56" t="s">
        <v>41</v>
      </c>
      <c r="S34" s="57" t="s">
        <v>41</v>
      </c>
    </row>
    <row r="35" spans="1:19" x14ac:dyDescent="0.15">
      <c r="A35" s="36" t="s">
        <v>3</v>
      </c>
      <c r="B35" s="55">
        <v>11</v>
      </c>
      <c r="C35" s="56">
        <v>200</v>
      </c>
      <c r="D35" s="57">
        <v>5.2631578947368418E-2</v>
      </c>
      <c r="E35" s="55">
        <v>20</v>
      </c>
      <c r="F35" s="56">
        <v>310</v>
      </c>
      <c r="G35" s="57">
        <v>-3.125E-2</v>
      </c>
      <c r="H35" s="55" t="s">
        <v>41</v>
      </c>
      <c r="I35" s="56" t="s">
        <v>41</v>
      </c>
      <c r="J35" s="57" t="s">
        <v>41</v>
      </c>
      <c r="K35" s="55" t="s">
        <v>41</v>
      </c>
      <c r="L35" s="56" t="s">
        <v>41</v>
      </c>
      <c r="M35" s="57" t="s">
        <v>41</v>
      </c>
      <c r="N35" s="55">
        <v>28</v>
      </c>
      <c r="O35" s="56">
        <v>385</v>
      </c>
      <c r="P35" s="57">
        <v>0.13235294117647059</v>
      </c>
      <c r="Q35" s="55" t="s">
        <v>41</v>
      </c>
      <c r="R35" s="56" t="s">
        <v>41</v>
      </c>
      <c r="S35" s="57" t="s">
        <v>41</v>
      </c>
    </row>
    <row r="36" spans="1:19" x14ac:dyDescent="0.15">
      <c r="A36" s="40" t="s">
        <v>306</v>
      </c>
      <c r="B36" s="58">
        <v>51</v>
      </c>
      <c r="C36" s="59">
        <v>250</v>
      </c>
      <c r="D36" s="60">
        <v>0.13636363636363635</v>
      </c>
      <c r="E36" s="58">
        <v>248</v>
      </c>
      <c r="F36" s="59">
        <v>333</v>
      </c>
      <c r="G36" s="60">
        <v>0.11</v>
      </c>
      <c r="H36" s="58">
        <v>90</v>
      </c>
      <c r="I36" s="59">
        <v>420</v>
      </c>
      <c r="J36" s="60">
        <v>0.05</v>
      </c>
      <c r="K36" s="58">
        <v>141</v>
      </c>
      <c r="L36" s="59">
        <v>355</v>
      </c>
      <c r="M36" s="60">
        <v>4.4117647058823532E-2</v>
      </c>
      <c r="N36" s="58">
        <v>630</v>
      </c>
      <c r="O36" s="59">
        <v>420</v>
      </c>
      <c r="P36" s="60">
        <v>7.6923076923076927E-2</v>
      </c>
      <c r="Q36" s="58">
        <v>288</v>
      </c>
      <c r="R36" s="59">
        <v>500</v>
      </c>
      <c r="S36" s="60">
        <v>6.3829787234042548E-2</v>
      </c>
    </row>
    <row r="37" spans="1:19" s="41" customFormat="1" x14ac:dyDescent="0.15">
      <c r="A37" s="36" t="s">
        <v>64</v>
      </c>
      <c r="B37" s="55" t="s">
        <v>41</v>
      </c>
      <c r="C37" s="56" t="s">
        <v>41</v>
      </c>
      <c r="D37" s="57" t="s">
        <v>41</v>
      </c>
      <c r="E37" s="55">
        <v>14</v>
      </c>
      <c r="F37" s="56">
        <v>383</v>
      </c>
      <c r="G37" s="57">
        <v>0.21587301587301588</v>
      </c>
      <c r="H37" s="55" t="s">
        <v>41</v>
      </c>
      <c r="I37" s="56" t="s">
        <v>41</v>
      </c>
      <c r="J37" s="57" t="s">
        <v>41</v>
      </c>
      <c r="K37" s="55">
        <v>10</v>
      </c>
      <c r="L37" s="56">
        <v>365</v>
      </c>
      <c r="M37" s="57">
        <v>-0.1053921568627451</v>
      </c>
      <c r="N37" s="55">
        <v>40</v>
      </c>
      <c r="O37" s="56">
        <v>475</v>
      </c>
      <c r="P37" s="57">
        <v>5.5555555555555552E-2</v>
      </c>
      <c r="Q37" s="55" t="s">
        <v>41</v>
      </c>
      <c r="R37" s="56" t="s">
        <v>41</v>
      </c>
      <c r="S37" s="57" t="s">
        <v>41</v>
      </c>
    </row>
    <row r="38" spans="1:19" x14ac:dyDescent="0.15">
      <c r="A38" s="36" t="s">
        <v>70</v>
      </c>
      <c r="B38" s="55" t="s">
        <v>41</v>
      </c>
      <c r="C38" s="56" t="s">
        <v>41</v>
      </c>
      <c r="D38" s="57" t="s">
        <v>41</v>
      </c>
      <c r="E38" s="55">
        <v>23</v>
      </c>
      <c r="F38" s="56">
        <v>320</v>
      </c>
      <c r="G38" s="57">
        <v>-5.8823529411764705E-2</v>
      </c>
      <c r="H38" s="55" t="s">
        <v>41</v>
      </c>
      <c r="I38" s="56" t="s">
        <v>41</v>
      </c>
      <c r="J38" s="57" t="s">
        <v>41</v>
      </c>
      <c r="K38" s="55" t="s">
        <v>41</v>
      </c>
      <c r="L38" s="56" t="s">
        <v>41</v>
      </c>
      <c r="M38" s="57" t="s">
        <v>41</v>
      </c>
      <c r="N38" s="55">
        <v>43</v>
      </c>
      <c r="O38" s="56">
        <v>420</v>
      </c>
      <c r="P38" s="57">
        <v>0.05</v>
      </c>
      <c r="Q38" s="55">
        <v>20</v>
      </c>
      <c r="R38" s="56">
        <v>485</v>
      </c>
      <c r="S38" s="57">
        <v>1.0416666666666666E-2</v>
      </c>
    </row>
    <row r="39" spans="1:19" x14ac:dyDescent="0.15">
      <c r="A39" s="36" t="s">
        <v>89</v>
      </c>
      <c r="B39" s="55">
        <v>16</v>
      </c>
      <c r="C39" s="56">
        <v>255</v>
      </c>
      <c r="D39" s="57">
        <v>0.11842105263157894</v>
      </c>
      <c r="E39" s="55">
        <v>55</v>
      </c>
      <c r="F39" s="56">
        <v>300</v>
      </c>
      <c r="G39" s="57">
        <v>3.4482758620689655E-2</v>
      </c>
      <c r="H39" s="55">
        <v>24</v>
      </c>
      <c r="I39" s="56">
        <v>465</v>
      </c>
      <c r="J39" s="57">
        <v>0.22368421052631579</v>
      </c>
      <c r="K39" s="55">
        <v>25</v>
      </c>
      <c r="L39" s="56">
        <v>320</v>
      </c>
      <c r="M39" s="57">
        <v>6.6666666666666666E-2</v>
      </c>
      <c r="N39" s="55">
        <v>136</v>
      </c>
      <c r="O39" s="56">
        <v>405</v>
      </c>
      <c r="P39" s="57">
        <v>0.1095890410958904</v>
      </c>
      <c r="Q39" s="55">
        <v>43</v>
      </c>
      <c r="R39" s="56">
        <v>510</v>
      </c>
      <c r="S39" s="57">
        <v>0.13333333333333333</v>
      </c>
    </row>
    <row r="40" spans="1:19" x14ac:dyDescent="0.15">
      <c r="A40" s="36" t="s">
        <v>94</v>
      </c>
      <c r="B40" s="55" t="s">
        <v>41</v>
      </c>
      <c r="C40" s="56" t="s">
        <v>41</v>
      </c>
      <c r="D40" s="57" t="s">
        <v>41</v>
      </c>
      <c r="E40" s="55" t="s">
        <v>41</v>
      </c>
      <c r="F40" s="56" t="s">
        <v>41</v>
      </c>
      <c r="G40" s="57" t="s">
        <v>41</v>
      </c>
      <c r="H40" s="55" t="s">
        <v>41</v>
      </c>
      <c r="I40" s="56" t="s">
        <v>41</v>
      </c>
      <c r="J40" s="57" t="s">
        <v>41</v>
      </c>
      <c r="K40" s="55" t="s">
        <v>41</v>
      </c>
      <c r="L40" s="56" t="s">
        <v>41</v>
      </c>
      <c r="M40" s="57" t="s">
        <v>41</v>
      </c>
      <c r="N40" s="55">
        <v>19</v>
      </c>
      <c r="O40" s="56">
        <v>450</v>
      </c>
      <c r="P40" s="57">
        <v>0.125</v>
      </c>
      <c r="Q40" s="55">
        <v>12</v>
      </c>
      <c r="R40" s="56">
        <v>540</v>
      </c>
      <c r="S40" s="57">
        <v>-1.8181818181818181E-2</v>
      </c>
    </row>
    <row r="41" spans="1:19" x14ac:dyDescent="0.15">
      <c r="A41" s="36" t="s">
        <v>101</v>
      </c>
      <c r="B41" s="55" t="s">
        <v>41</v>
      </c>
      <c r="C41" s="56" t="s">
        <v>41</v>
      </c>
      <c r="D41" s="57" t="s">
        <v>41</v>
      </c>
      <c r="E41" s="55" t="s">
        <v>41</v>
      </c>
      <c r="F41" s="56" t="s">
        <v>41</v>
      </c>
      <c r="G41" s="57" t="s">
        <v>41</v>
      </c>
      <c r="H41" s="55" t="s">
        <v>41</v>
      </c>
      <c r="I41" s="56" t="s">
        <v>41</v>
      </c>
      <c r="J41" s="57" t="s">
        <v>41</v>
      </c>
      <c r="K41" s="55" t="s">
        <v>41</v>
      </c>
      <c r="L41" s="56" t="s">
        <v>41</v>
      </c>
      <c r="M41" s="57" t="s">
        <v>41</v>
      </c>
      <c r="N41" s="55">
        <v>24</v>
      </c>
      <c r="O41" s="56">
        <v>525</v>
      </c>
      <c r="P41" s="57">
        <v>0.14130434782608695</v>
      </c>
      <c r="Q41" s="55">
        <v>11</v>
      </c>
      <c r="R41" s="56">
        <v>550</v>
      </c>
      <c r="S41" s="57">
        <v>-9.8360655737704916E-2</v>
      </c>
    </row>
    <row r="42" spans="1:19" x14ac:dyDescent="0.15">
      <c r="A42" s="36" t="s">
        <v>104</v>
      </c>
      <c r="B42" s="55" t="s">
        <v>41</v>
      </c>
      <c r="C42" s="56" t="s">
        <v>41</v>
      </c>
      <c r="D42" s="57" t="s">
        <v>41</v>
      </c>
      <c r="E42" s="55">
        <v>17</v>
      </c>
      <c r="F42" s="56">
        <v>350</v>
      </c>
      <c r="G42" s="57">
        <v>0.12903225806451613</v>
      </c>
      <c r="H42" s="55" t="s">
        <v>41</v>
      </c>
      <c r="I42" s="56" t="s">
        <v>41</v>
      </c>
      <c r="J42" s="57" t="s">
        <v>41</v>
      </c>
      <c r="K42" s="55">
        <v>17</v>
      </c>
      <c r="L42" s="56">
        <v>370</v>
      </c>
      <c r="M42" s="57">
        <v>8.8235294117647065E-2</v>
      </c>
      <c r="N42" s="55">
        <v>82</v>
      </c>
      <c r="O42" s="56">
        <v>400</v>
      </c>
      <c r="P42" s="57">
        <v>5.2631578947368418E-2</v>
      </c>
      <c r="Q42" s="55">
        <v>161</v>
      </c>
      <c r="R42" s="56">
        <v>450</v>
      </c>
      <c r="S42" s="57">
        <v>7.1428571428571425E-2</v>
      </c>
    </row>
    <row r="43" spans="1:19" x14ac:dyDescent="0.15">
      <c r="A43" s="36" t="s">
        <v>105</v>
      </c>
      <c r="B43" s="55">
        <v>12</v>
      </c>
      <c r="C43" s="56">
        <v>173</v>
      </c>
      <c r="D43" s="57">
        <v>1.7647058823529412E-2</v>
      </c>
      <c r="E43" s="55">
        <v>32</v>
      </c>
      <c r="F43" s="56">
        <v>288</v>
      </c>
      <c r="G43" s="57">
        <v>-6.8965517241379309E-3</v>
      </c>
      <c r="H43" s="55" t="s">
        <v>41</v>
      </c>
      <c r="I43" s="56" t="s">
        <v>41</v>
      </c>
      <c r="J43" s="57" t="s">
        <v>41</v>
      </c>
      <c r="K43" s="55">
        <v>13</v>
      </c>
      <c r="L43" s="56">
        <v>320</v>
      </c>
      <c r="M43" s="57">
        <v>0.16363636363636364</v>
      </c>
      <c r="N43" s="55">
        <v>43</v>
      </c>
      <c r="O43" s="56">
        <v>440</v>
      </c>
      <c r="P43" s="57">
        <v>0.17962466487935658</v>
      </c>
      <c r="Q43" s="55">
        <v>23</v>
      </c>
      <c r="R43" s="56">
        <v>500</v>
      </c>
      <c r="S43" s="57">
        <v>5.2631578947368418E-2</v>
      </c>
    </row>
    <row r="44" spans="1:19" x14ac:dyDescent="0.15">
      <c r="A44" s="36" t="s">
        <v>111</v>
      </c>
      <c r="B44" s="55" t="s">
        <v>41</v>
      </c>
      <c r="C44" s="56" t="s">
        <v>41</v>
      </c>
      <c r="D44" s="57" t="s">
        <v>41</v>
      </c>
      <c r="E44" s="55" t="s">
        <v>41</v>
      </c>
      <c r="F44" s="56" t="s">
        <v>41</v>
      </c>
      <c r="G44" s="57" t="s">
        <v>41</v>
      </c>
      <c r="H44" s="55" t="s">
        <v>41</v>
      </c>
      <c r="I44" s="56" t="s">
        <v>41</v>
      </c>
      <c r="J44" s="57" t="s">
        <v>41</v>
      </c>
      <c r="K44" s="55" t="s">
        <v>41</v>
      </c>
      <c r="L44" s="56" t="s">
        <v>41</v>
      </c>
      <c r="M44" s="57" t="s">
        <v>41</v>
      </c>
      <c r="N44" s="55">
        <v>18</v>
      </c>
      <c r="O44" s="56">
        <v>400</v>
      </c>
      <c r="P44" s="57">
        <v>3.896103896103896E-2</v>
      </c>
      <c r="Q44" s="55" t="s">
        <v>41</v>
      </c>
      <c r="R44" s="56" t="s">
        <v>41</v>
      </c>
      <c r="S44" s="57" t="s">
        <v>41</v>
      </c>
    </row>
    <row r="45" spans="1:19" x14ac:dyDescent="0.15">
      <c r="A45" s="36" t="s">
        <v>120</v>
      </c>
      <c r="B45" s="55" t="s">
        <v>41</v>
      </c>
      <c r="C45" s="56" t="s">
        <v>41</v>
      </c>
      <c r="D45" s="57" t="s">
        <v>41</v>
      </c>
      <c r="E45" s="55" t="s">
        <v>41</v>
      </c>
      <c r="F45" s="56" t="s">
        <v>41</v>
      </c>
      <c r="G45" s="57" t="s">
        <v>41</v>
      </c>
      <c r="H45" s="55" t="s">
        <v>41</v>
      </c>
      <c r="I45" s="56" t="s">
        <v>41</v>
      </c>
      <c r="J45" s="57" t="s">
        <v>41</v>
      </c>
      <c r="K45" s="55" t="s">
        <v>41</v>
      </c>
      <c r="L45" s="56" t="s">
        <v>41</v>
      </c>
      <c r="M45" s="57" t="s">
        <v>41</v>
      </c>
      <c r="N45" s="55">
        <v>22</v>
      </c>
      <c r="O45" s="56">
        <v>410</v>
      </c>
      <c r="P45" s="57">
        <v>0.12328767123287671</v>
      </c>
      <c r="Q45" s="55" t="s">
        <v>41</v>
      </c>
      <c r="R45" s="56" t="s">
        <v>41</v>
      </c>
      <c r="S45" s="57" t="s">
        <v>41</v>
      </c>
    </row>
    <row r="46" spans="1:19" x14ac:dyDescent="0.15">
      <c r="A46" s="36" t="s">
        <v>122</v>
      </c>
      <c r="B46" s="55" t="s">
        <v>41</v>
      </c>
      <c r="C46" s="56" t="s">
        <v>41</v>
      </c>
      <c r="D46" s="57" t="s">
        <v>41</v>
      </c>
      <c r="E46" s="55" t="s">
        <v>41</v>
      </c>
      <c r="F46" s="56" t="s">
        <v>41</v>
      </c>
      <c r="G46" s="57" t="s">
        <v>41</v>
      </c>
      <c r="H46" s="55" t="s">
        <v>41</v>
      </c>
      <c r="I46" s="56" t="s">
        <v>41</v>
      </c>
      <c r="J46" s="57" t="s">
        <v>41</v>
      </c>
      <c r="K46" s="55" t="s">
        <v>41</v>
      </c>
      <c r="L46" s="56" t="s">
        <v>41</v>
      </c>
      <c r="M46" s="57" t="s">
        <v>41</v>
      </c>
      <c r="N46" s="55">
        <v>10</v>
      </c>
      <c r="O46" s="56">
        <v>340</v>
      </c>
      <c r="P46" s="57">
        <v>1.4925373134328358E-2</v>
      </c>
      <c r="Q46" s="55" t="s">
        <v>41</v>
      </c>
      <c r="R46" s="56" t="s">
        <v>41</v>
      </c>
      <c r="S46" s="57" t="s">
        <v>41</v>
      </c>
    </row>
    <row r="47" spans="1:19" x14ac:dyDescent="0.15">
      <c r="A47" s="36" t="s">
        <v>4</v>
      </c>
      <c r="B47" s="55">
        <v>14</v>
      </c>
      <c r="C47" s="56">
        <v>225</v>
      </c>
      <c r="D47" s="57">
        <v>9.7560975609756101E-2</v>
      </c>
      <c r="E47" s="55">
        <v>20</v>
      </c>
      <c r="F47" s="56">
        <v>320</v>
      </c>
      <c r="G47" s="57">
        <v>8.4745762711864403E-2</v>
      </c>
      <c r="H47" s="55" t="s">
        <v>41</v>
      </c>
      <c r="I47" s="56" t="s">
        <v>41</v>
      </c>
      <c r="J47" s="57" t="s">
        <v>41</v>
      </c>
      <c r="K47" s="55">
        <v>11</v>
      </c>
      <c r="L47" s="56">
        <v>350</v>
      </c>
      <c r="M47" s="57" t="s">
        <v>41</v>
      </c>
      <c r="N47" s="55">
        <v>74</v>
      </c>
      <c r="O47" s="56">
        <v>403</v>
      </c>
      <c r="P47" s="57">
        <v>-4.0476190476190478E-2</v>
      </c>
      <c r="Q47" s="55">
        <v>27</v>
      </c>
      <c r="R47" s="56">
        <v>500</v>
      </c>
      <c r="S47" s="57">
        <v>-1.9607843137254902E-2</v>
      </c>
    </row>
    <row r="48" spans="1:19" x14ac:dyDescent="0.15">
      <c r="A48" s="36" t="s">
        <v>6</v>
      </c>
      <c r="B48" s="55" t="s">
        <v>41</v>
      </c>
      <c r="C48" s="56" t="s">
        <v>41</v>
      </c>
      <c r="D48" s="57" t="s">
        <v>41</v>
      </c>
      <c r="E48" s="55">
        <v>41</v>
      </c>
      <c r="F48" s="56">
        <v>325</v>
      </c>
      <c r="G48" s="57">
        <v>8.3333333333333329E-2</v>
      </c>
      <c r="H48" s="55">
        <v>19</v>
      </c>
      <c r="I48" s="56">
        <v>400</v>
      </c>
      <c r="J48" s="57">
        <v>5.2631578947368418E-2</v>
      </c>
      <c r="K48" s="55">
        <v>16</v>
      </c>
      <c r="L48" s="56">
        <v>370</v>
      </c>
      <c r="M48" s="57">
        <v>8.8235294117647065E-2</v>
      </c>
      <c r="N48" s="55">
        <v>104</v>
      </c>
      <c r="O48" s="56">
        <v>440</v>
      </c>
      <c r="P48" s="57">
        <v>4.7619047619047616E-2</v>
      </c>
      <c r="Q48" s="55">
        <v>86</v>
      </c>
      <c r="R48" s="56">
        <v>540</v>
      </c>
      <c r="S48" s="57">
        <v>0.125</v>
      </c>
    </row>
    <row r="49" spans="1:19" x14ac:dyDescent="0.15">
      <c r="A49" s="40" t="s">
        <v>93</v>
      </c>
      <c r="B49" s="58">
        <v>67</v>
      </c>
      <c r="C49" s="59">
        <v>240</v>
      </c>
      <c r="D49" s="60">
        <v>9.0909090909090912E-2</v>
      </c>
      <c r="E49" s="58">
        <v>225</v>
      </c>
      <c r="F49" s="59">
        <v>320</v>
      </c>
      <c r="G49" s="60">
        <v>6.6666666666666666E-2</v>
      </c>
      <c r="H49" s="58">
        <v>73</v>
      </c>
      <c r="I49" s="59">
        <v>410</v>
      </c>
      <c r="J49" s="60">
        <v>7.8947368421052627E-2</v>
      </c>
      <c r="K49" s="58">
        <v>126</v>
      </c>
      <c r="L49" s="59">
        <v>350</v>
      </c>
      <c r="M49" s="60">
        <v>4.4776119402985072E-2</v>
      </c>
      <c r="N49" s="58">
        <v>615</v>
      </c>
      <c r="O49" s="59">
        <v>420</v>
      </c>
      <c r="P49" s="60">
        <v>0.05</v>
      </c>
      <c r="Q49" s="58">
        <v>401</v>
      </c>
      <c r="R49" s="59">
        <v>485</v>
      </c>
      <c r="S49" s="60">
        <v>7.7777777777777779E-2</v>
      </c>
    </row>
    <row r="50" spans="1:19" s="41" customFormat="1" x14ac:dyDescent="0.15">
      <c r="A50" s="36" t="s">
        <v>67</v>
      </c>
      <c r="B50" s="55" t="s">
        <v>41</v>
      </c>
      <c r="C50" s="56" t="s">
        <v>41</v>
      </c>
      <c r="D50" s="57" t="s">
        <v>41</v>
      </c>
      <c r="E50" s="55">
        <v>11</v>
      </c>
      <c r="F50" s="56">
        <v>390</v>
      </c>
      <c r="G50" s="57">
        <v>9.8591549295774641E-2</v>
      </c>
      <c r="H50" s="55">
        <v>10</v>
      </c>
      <c r="I50" s="56">
        <v>410</v>
      </c>
      <c r="J50" s="57" t="s">
        <v>41</v>
      </c>
      <c r="K50" s="55">
        <v>10</v>
      </c>
      <c r="L50" s="56">
        <v>363</v>
      </c>
      <c r="M50" s="57">
        <v>-4.4736842105263158E-2</v>
      </c>
      <c r="N50" s="55">
        <v>61</v>
      </c>
      <c r="O50" s="56">
        <v>420</v>
      </c>
      <c r="P50" s="57">
        <v>0</v>
      </c>
      <c r="Q50" s="55">
        <v>20</v>
      </c>
      <c r="R50" s="56">
        <v>520</v>
      </c>
      <c r="S50" s="57">
        <v>0.04</v>
      </c>
    </row>
    <row r="51" spans="1:19" x14ac:dyDescent="0.15">
      <c r="A51" s="36" t="s">
        <v>68</v>
      </c>
      <c r="B51" s="55">
        <v>13</v>
      </c>
      <c r="C51" s="56">
        <v>270</v>
      </c>
      <c r="D51" s="57" t="s">
        <v>41</v>
      </c>
      <c r="E51" s="55">
        <v>30</v>
      </c>
      <c r="F51" s="56">
        <v>355</v>
      </c>
      <c r="G51" s="57">
        <v>0.109375</v>
      </c>
      <c r="H51" s="55">
        <v>11</v>
      </c>
      <c r="I51" s="56">
        <v>420</v>
      </c>
      <c r="J51" s="57">
        <v>0.15068493150684931</v>
      </c>
      <c r="K51" s="55">
        <v>21</v>
      </c>
      <c r="L51" s="56">
        <v>370</v>
      </c>
      <c r="M51" s="57">
        <v>-1.3333333333333334E-2</v>
      </c>
      <c r="N51" s="55">
        <v>87</v>
      </c>
      <c r="O51" s="56">
        <v>430</v>
      </c>
      <c r="P51" s="57">
        <v>8.8607594936708861E-2</v>
      </c>
      <c r="Q51" s="55">
        <v>117</v>
      </c>
      <c r="R51" s="56">
        <v>500</v>
      </c>
      <c r="S51" s="57">
        <v>8.6956521739130432E-2</v>
      </c>
    </row>
    <row r="52" spans="1:19" x14ac:dyDescent="0.15">
      <c r="A52" s="36" t="s">
        <v>81</v>
      </c>
      <c r="B52" s="55" t="s">
        <v>41</v>
      </c>
      <c r="C52" s="56" t="s">
        <v>41</v>
      </c>
      <c r="D52" s="57" t="s">
        <v>41</v>
      </c>
      <c r="E52" s="55">
        <v>43</v>
      </c>
      <c r="F52" s="56">
        <v>315</v>
      </c>
      <c r="G52" s="57">
        <v>0.05</v>
      </c>
      <c r="H52" s="55" t="s">
        <v>41</v>
      </c>
      <c r="I52" s="56" t="s">
        <v>41</v>
      </c>
      <c r="J52" s="57" t="s">
        <v>41</v>
      </c>
      <c r="K52" s="55">
        <v>21</v>
      </c>
      <c r="L52" s="56">
        <v>360</v>
      </c>
      <c r="M52" s="57">
        <v>2.8571428571428571E-2</v>
      </c>
      <c r="N52" s="55">
        <v>107</v>
      </c>
      <c r="O52" s="56">
        <v>430</v>
      </c>
      <c r="P52" s="57">
        <v>7.4999999999999997E-2</v>
      </c>
      <c r="Q52" s="55">
        <v>37</v>
      </c>
      <c r="R52" s="56">
        <v>495</v>
      </c>
      <c r="S52" s="57">
        <v>4.6511627906976744E-2</v>
      </c>
    </row>
    <row r="53" spans="1:19" x14ac:dyDescent="0.15">
      <c r="A53" s="36" t="s">
        <v>97</v>
      </c>
      <c r="B53" s="55">
        <v>34</v>
      </c>
      <c r="C53" s="56">
        <v>250</v>
      </c>
      <c r="D53" s="57">
        <v>0.1111111111111111</v>
      </c>
      <c r="E53" s="55">
        <v>63</v>
      </c>
      <c r="F53" s="56">
        <v>290</v>
      </c>
      <c r="G53" s="57">
        <v>0.11538461538461539</v>
      </c>
      <c r="H53" s="55" t="s">
        <v>41</v>
      </c>
      <c r="I53" s="56" t="s">
        <v>41</v>
      </c>
      <c r="J53" s="57" t="s">
        <v>41</v>
      </c>
      <c r="K53" s="55">
        <v>44</v>
      </c>
      <c r="L53" s="56">
        <v>320</v>
      </c>
      <c r="M53" s="57">
        <v>0.10344827586206896</v>
      </c>
      <c r="N53" s="55">
        <v>230</v>
      </c>
      <c r="O53" s="56">
        <v>370</v>
      </c>
      <c r="P53" s="57">
        <v>2.7777777777777776E-2</v>
      </c>
      <c r="Q53" s="55">
        <v>68</v>
      </c>
      <c r="R53" s="56">
        <v>485</v>
      </c>
      <c r="S53" s="57">
        <v>7.7777777777777779E-2</v>
      </c>
    </row>
    <row r="54" spans="1:19" x14ac:dyDescent="0.15">
      <c r="A54" s="36" t="s">
        <v>117</v>
      </c>
      <c r="B54" s="55" t="s">
        <v>41</v>
      </c>
      <c r="C54" s="56" t="s">
        <v>41</v>
      </c>
      <c r="D54" s="57" t="s">
        <v>41</v>
      </c>
      <c r="E54" s="55" t="s">
        <v>41</v>
      </c>
      <c r="F54" s="56" t="s">
        <v>41</v>
      </c>
      <c r="G54" s="57" t="s">
        <v>41</v>
      </c>
      <c r="H54" s="55" t="s">
        <v>41</v>
      </c>
      <c r="I54" s="56" t="s">
        <v>41</v>
      </c>
      <c r="J54" s="57" t="s">
        <v>41</v>
      </c>
      <c r="K54" s="55" t="s">
        <v>41</v>
      </c>
      <c r="L54" s="56" t="s">
        <v>41</v>
      </c>
      <c r="M54" s="57" t="s">
        <v>41</v>
      </c>
      <c r="N54" s="55">
        <v>56</v>
      </c>
      <c r="O54" s="56">
        <v>400</v>
      </c>
      <c r="P54" s="57">
        <v>5.2631578947368418E-2</v>
      </c>
      <c r="Q54" s="55">
        <v>22</v>
      </c>
      <c r="R54" s="56">
        <v>475</v>
      </c>
      <c r="S54" s="57">
        <v>5.5555555555555552E-2</v>
      </c>
    </row>
    <row r="55" spans="1:19" x14ac:dyDescent="0.15">
      <c r="A55" s="36" t="s">
        <v>123</v>
      </c>
      <c r="B55" s="55" t="s">
        <v>41</v>
      </c>
      <c r="C55" s="56" t="s">
        <v>41</v>
      </c>
      <c r="D55" s="57" t="s">
        <v>41</v>
      </c>
      <c r="E55" s="55">
        <v>32</v>
      </c>
      <c r="F55" s="56">
        <v>340</v>
      </c>
      <c r="G55" s="57">
        <v>0</v>
      </c>
      <c r="H55" s="55" t="s">
        <v>41</v>
      </c>
      <c r="I55" s="56" t="s">
        <v>41</v>
      </c>
      <c r="J55" s="57" t="s">
        <v>41</v>
      </c>
      <c r="K55" s="55">
        <v>27</v>
      </c>
      <c r="L55" s="56">
        <v>340</v>
      </c>
      <c r="M55" s="57">
        <v>0.13333333333333333</v>
      </c>
      <c r="N55" s="55">
        <v>84</v>
      </c>
      <c r="O55" s="56">
        <v>405</v>
      </c>
      <c r="P55" s="57">
        <v>3.8461538461538464E-2</v>
      </c>
      <c r="Q55" s="55">
        <v>51</v>
      </c>
      <c r="R55" s="56">
        <v>490</v>
      </c>
      <c r="S55" s="57">
        <v>6.5217391304347824E-2</v>
      </c>
    </row>
    <row r="56" spans="1:19" x14ac:dyDescent="0.15">
      <c r="A56" s="40" t="s">
        <v>26</v>
      </c>
      <c r="B56" s="58">
        <v>66</v>
      </c>
      <c r="C56" s="59">
        <v>250</v>
      </c>
      <c r="D56" s="60">
        <v>2.0408163265306121E-2</v>
      </c>
      <c r="E56" s="58">
        <v>183</v>
      </c>
      <c r="F56" s="59">
        <v>320</v>
      </c>
      <c r="G56" s="60">
        <v>6.6666666666666666E-2</v>
      </c>
      <c r="H56" s="58">
        <v>46</v>
      </c>
      <c r="I56" s="59">
        <v>400</v>
      </c>
      <c r="J56" s="60">
        <v>4.4386422976501305E-2</v>
      </c>
      <c r="K56" s="58">
        <v>130</v>
      </c>
      <c r="L56" s="59">
        <v>348</v>
      </c>
      <c r="M56" s="60">
        <v>7.0769230769230765E-2</v>
      </c>
      <c r="N56" s="58">
        <v>625</v>
      </c>
      <c r="O56" s="59">
        <v>400</v>
      </c>
      <c r="P56" s="60">
        <v>5.2631578947368418E-2</v>
      </c>
      <c r="Q56" s="58">
        <v>315</v>
      </c>
      <c r="R56" s="59">
        <v>495</v>
      </c>
      <c r="S56" s="60">
        <v>7.6086956521739135E-2</v>
      </c>
    </row>
    <row r="57" spans="1:19" s="41" customFormat="1" x14ac:dyDescent="0.15">
      <c r="A57" s="36" t="s">
        <v>66</v>
      </c>
      <c r="B57" s="55">
        <v>109</v>
      </c>
      <c r="C57" s="56">
        <v>370</v>
      </c>
      <c r="D57" s="57">
        <v>0.13149847094801223</v>
      </c>
      <c r="E57" s="55">
        <v>259</v>
      </c>
      <c r="F57" s="56">
        <v>450</v>
      </c>
      <c r="G57" s="57">
        <v>0.125</v>
      </c>
      <c r="H57" s="55">
        <v>84</v>
      </c>
      <c r="I57" s="56">
        <v>560</v>
      </c>
      <c r="J57" s="57">
        <v>7.6923076923076927E-2</v>
      </c>
      <c r="K57" s="55">
        <v>45</v>
      </c>
      <c r="L57" s="56">
        <v>435</v>
      </c>
      <c r="M57" s="57">
        <v>3.5714285714285712E-2</v>
      </c>
      <c r="N57" s="55">
        <v>226</v>
      </c>
      <c r="O57" s="56">
        <v>498</v>
      </c>
      <c r="P57" s="57">
        <v>0.10666666666666667</v>
      </c>
      <c r="Q57" s="55">
        <v>90</v>
      </c>
      <c r="R57" s="56">
        <v>630</v>
      </c>
      <c r="S57" s="57">
        <v>0.14545454545454545</v>
      </c>
    </row>
    <row r="58" spans="1:19" x14ac:dyDescent="0.15">
      <c r="A58" s="36" t="s">
        <v>72</v>
      </c>
      <c r="B58" s="55">
        <v>45</v>
      </c>
      <c r="C58" s="56">
        <v>300</v>
      </c>
      <c r="D58" s="57">
        <v>0.25</v>
      </c>
      <c r="E58" s="55">
        <v>136</v>
      </c>
      <c r="F58" s="56">
        <v>360</v>
      </c>
      <c r="G58" s="57">
        <v>5.8823529411764705E-2</v>
      </c>
      <c r="H58" s="55">
        <v>103</v>
      </c>
      <c r="I58" s="56">
        <v>410</v>
      </c>
      <c r="J58" s="57">
        <v>7.8947368421052627E-2</v>
      </c>
      <c r="K58" s="55">
        <v>46</v>
      </c>
      <c r="L58" s="56">
        <v>400</v>
      </c>
      <c r="M58" s="57">
        <v>0.14285714285714285</v>
      </c>
      <c r="N58" s="55">
        <v>426</v>
      </c>
      <c r="O58" s="56">
        <v>420</v>
      </c>
      <c r="P58" s="57">
        <v>0.10526315789473684</v>
      </c>
      <c r="Q58" s="55">
        <v>129</v>
      </c>
      <c r="R58" s="56">
        <v>510</v>
      </c>
      <c r="S58" s="57">
        <v>0.13333333333333333</v>
      </c>
    </row>
    <row r="59" spans="1:19" x14ac:dyDescent="0.15">
      <c r="A59" s="36" t="s">
        <v>80</v>
      </c>
      <c r="B59" s="55">
        <v>247</v>
      </c>
      <c r="C59" s="56">
        <v>360</v>
      </c>
      <c r="D59" s="57">
        <v>0.125</v>
      </c>
      <c r="E59" s="55">
        <v>420</v>
      </c>
      <c r="F59" s="56">
        <v>450</v>
      </c>
      <c r="G59" s="57">
        <v>0.125</v>
      </c>
      <c r="H59" s="55">
        <v>105</v>
      </c>
      <c r="I59" s="56">
        <v>550</v>
      </c>
      <c r="J59" s="57">
        <v>0.12244897959183673</v>
      </c>
      <c r="K59" s="55">
        <v>119</v>
      </c>
      <c r="L59" s="56">
        <v>550</v>
      </c>
      <c r="M59" s="57">
        <v>0.14583333333333334</v>
      </c>
      <c r="N59" s="55">
        <v>253</v>
      </c>
      <c r="O59" s="56">
        <v>560</v>
      </c>
      <c r="P59" s="57">
        <v>0.12</v>
      </c>
      <c r="Q59" s="55">
        <v>46</v>
      </c>
      <c r="R59" s="56">
        <v>768</v>
      </c>
      <c r="S59" s="57">
        <v>0.17611026033690658</v>
      </c>
    </row>
    <row r="60" spans="1:19" x14ac:dyDescent="0.15">
      <c r="A60" s="36" t="s">
        <v>92</v>
      </c>
      <c r="B60" s="55">
        <v>44</v>
      </c>
      <c r="C60" s="56">
        <v>340</v>
      </c>
      <c r="D60" s="57">
        <v>0.13333333333333333</v>
      </c>
      <c r="E60" s="55">
        <v>136</v>
      </c>
      <c r="F60" s="56">
        <v>400</v>
      </c>
      <c r="G60" s="57">
        <v>0.14285714285714285</v>
      </c>
      <c r="H60" s="55">
        <v>47</v>
      </c>
      <c r="I60" s="56">
        <v>570</v>
      </c>
      <c r="J60" s="57">
        <v>0.18012422360248448</v>
      </c>
      <c r="K60" s="55">
        <v>46</v>
      </c>
      <c r="L60" s="56">
        <v>498</v>
      </c>
      <c r="M60" s="57">
        <v>0.14482758620689656</v>
      </c>
      <c r="N60" s="55">
        <v>194</v>
      </c>
      <c r="O60" s="56">
        <v>525</v>
      </c>
      <c r="P60" s="57">
        <v>0.10993657505285412</v>
      </c>
      <c r="Q60" s="55">
        <v>49</v>
      </c>
      <c r="R60" s="56">
        <v>800</v>
      </c>
      <c r="S60" s="57">
        <v>0.28000000000000003</v>
      </c>
    </row>
    <row r="61" spans="1:19" x14ac:dyDescent="0.15">
      <c r="A61" s="36" t="s">
        <v>93</v>
      </c>
      <c r="B61" s="55">
        <v>18</v>
      </c>
      <c r="C61" s="56">
        <v>275</v>
      </c>
      <c r="D61" s="57">
        <v>-1.0791366906474821E-2</v>
      </c>
      <c r="E61" s="55">
        <v>103</v>
      </c>
      <c r="F61" s="56">
        <v>390</v>
      </c>
      <c r="G61" s="57">
        <v>0.11428571428571428</v>
      </c>
      <c r="H61" s="55">
        <v>77</v>
      </c>
      <c r="I61" s="56">
        <v>430</v>
      </c>
      <c r="J61" s="57">
        <v>0.13157894736842105</v>
      </c>
      <c r="K61" s="55">
        <v>39</v>
      </c>
      <c r="L61" s="56">
        <v>400</v>
      </c>
      <c r="M61" s="57">
        <v>0.14285714285714285</v>
      </c>
      <c r="N61" s="55">
        <v>427</v>
      </c>
      <c r="O61" s="56">
        <v>430</v>
      </c>
      <c r="P61" s="57">
        <v>7.4999999999999997E-2</v>
      </c>
      <c r="Q61" s="55">
        <v>390</v>
      </c>
      <c r="R61" s="56">
        <v>500</v>
      </c>
      <c r="S61" s="57">
        <v>0.1111111111111111</v>
      </c>
    </row>
    <row r="62" spans="1:19" x14ac:dyDescent="0.15">
      <c r="A62" s="36" t="s">
        <v>102</v>
      </c>
      <c r="B62" s="55">
        <v>291</v>
      </c>
      <c r="C62" s="56">
        <v>355</v>
      </c>
      <c r="D62" s="57">
        <v>0.20338983050847459</v>
      </c>
      <c r="E62" s="55">
        <v>423</v>
      </c>
      <c r="F62" s="56">
        <v>480</v>
      </c>
      <c r="G62" s="57">
        <v>0.23076923076923078</v>
      </c>
      <c r="H62" s="55">
        <v>66</v>
      </c>
      <c r="I62" s="56">
        <v>600</v>
      </c>
      <c r="J62" s="57">
        <v>0.2</v>
      </c>
      <c r="K62" s="55">
        <v>118</v>
      </c>
      <c r="L62" s="56">
        <v>498</v>
      </c>
      <c r="M62" s="57">
        <v>8.2608695652173908E-2</v>
      </c>
      <c r="N62" s="55">
        <v>191</v>
      </c>
      <c r="O62" s="56">
        <v>550</v>
      </c>
      <c r="P62" s="57">
        <v>0.1</v>
      </c>
      <c r="Q62" s="55">
        <v>41</v>
      </c>
      <c r="R62" s="56">
        <v>750</v>
      </c>
      <c r="S62" s="57">
        <v>0.23355263157894737</v>
      </c>
    </row>
    <row r="63" spans="1:19" x14ac:dyDescent="0.15">
      <c r="A63" s="36" t="s">
        <v>15</v>
      </c>
      <c r="B63" s="55">
        <v>2733</v>
      </c>
      <c r="C63" s="56">
        <v>495</v>
      </c>
      <c r="D63" s="57">
        <v>0.29921259842519687</v>
      </c>
      <c r="E63" s="55">
        <v>2635</v>
      </c>
      <c r="F63" s="56">
        <v>670</v>
      </c>
      <c r="G63" s="57">
        <v>0.26415094339622641</v>
      </c>
      <c r="H63" s="55">
        <v>317</v>
      </c>
      <c r="I63" s="56">
        <v>950</v>
      </c>
      <c r="J63" s="57">
        <v>0.25</v>
      </c>
      <c r="K63" s="55">
        <v>98</v>
      </c>
      <c r="L63" s="56">
        <v>620</v>
      </c>
      <c r="M63" s="57">
        <v>7.452339688041594E-2</v>
      </c>
      <c r="N63" s="55">
        <v>71</v>
      </c>
      <c r="O63" s="56">
        <v>850</v>
      </c>
      <c r="P63" s="57">
        <v>0.18055555555555555</v>
      </c>
      <c r="Q63" s="55">
        <v>28</v>
      </c>
      <c r="R63" s="56">
        <v>1000</v>
      </c>
      <c r="S63" s="57">
        <v>7.5268817204301078E-2</v>
      </c>
    </row>
    <row r="64" spans="1:19" x14ac:dyDescent="0.15">
      <c r="A64" s="36" t="s">
        <v>11</v>
      </c>
      <c r="B64" s="55">
        <v>11</v>
      </c>
      <c r="C64" s="56">
        <v>369</v>
      </c>
      <c r="D64" s="57">
        <v>0.15312500000000001</v>
      </c>
      <c r="E64" s="55">
        <v>38</v>
      </c>
      <c r="F64" s="56">
        <v>340</v>
      </c>
      <c r="G64" s="57">
        <v>7.9365079365079361E-2</v>
      </c>
      <c r="H64" s="55">
        <v>59</v>
      </c>
      <c r="I64" s="56">
        <v>380</v>
      </c>
      <c r="J64" s="57">
        <v>5.5555555555555552E-2</v>
      </c>
      <c r="K64" s="55">
        <v>24</v>
      </c>
      <c r="L64" s="56">
        <v>370</v>
      </c>
      <c r="M64" s="57">
        <v>5.7142857142857141E-2</v>
      </c>
      <c r="N64" s="55">
        <v>595</v>
      </c>
      <c r="O64" s="56">
        <v>410</v>
      </c>
      <c r="P64" s="57">
        <v>0.10810810810810811</v>
      </c>
      <c r="Q64" s="55">
        <v>879</v>
      </c>
      <c r="R64" s="56">
        <v>460</v>
      </c>
      <c r="S64" s="57">
        <v>9.5238095238095233E-2</v>
      </c>
    </row>
    <row r="65" spans="1:19" x14ac:dyDescent="0.15">
      <c r="A65" s="36" t="s">
        <v>445</v>
      </c>
      <c r="B65" s="55">
        <v>367</v>
      </c>
      <c r="C65" s="56">
        <v>390</v>
      </c>
      <c r="D65" s="57">
        <v>0.2</v>
      </c>
      <c r="E65" s="55">
        <v>608</v>
      </c>
      <c r="F65" s="56">
        <v>475</v>
      </c>
      <c r="G65" s="57">
        <v>0.1875</v>
      </c>
      <c r="H65" s="55">
        <v>119</v>
      </c>
      <c r="I65" s="56">
        <v>550</v>
      </c>
      <c r="J65" s="57">
        <v>0.12244897959183673</v>
      </c>
      <c r="K65" s="55">
        <v>158</v>
      </c>
      <c r="L65" s="56">
        <v>550</v>
      </c>
      <c r="M65" s="57">
        <v>0.22222222222222221</v>
      </c>
      <c r="N65" s="55">
        <v>222</v>
      </c>
      <c r="O65" s="56">
        <v>580</v>
      </c>
      <c r="P65" s="57">
        <v>0.16</v>
      </c>
      <c r="Q65" s="55">
        <v>55</v>
      </c>
      <c r="R65" s="56">
        <v>795</v>
      </c>
      <c r="S65" s="57">
        <v>0.32500000000000001</v>
      </c>
    </row>
    <row r="66" spans="1:19" x14ac:dyDescent="0.15">
      <c r="A66" s="36" t="s">
        <v>107</v>
      </c>
      <c r="B66" s="55">
        <v>233</v>
      </c>
      <c r="C66" s="56">
        <v>380</v>
      </c>
      <c r="D66" s="57">
        <v>0.1875</v>
      </c>
      <c r="E66" s="55">
        <v>368</v>
      </c>
      <c r="F66" s="56">
        <v>460</v>
      </c>
      <c r="G66" s="57">
        <v>0.17948717948717949</v>
      </c>
      <c r="H66" s="55">
        <v>46</v>
      </c>
      <c r="I66" s="56">
        <v>600</v>
      </c>
      <c r="J66" s="57">
        <v>0.15384615384615385</v>
      </c>
      <c r="K66" s="55">
        <v>76</v>
      </c>
      <c r="L66" s="56">
        <v>545</v>
      </c>
      <c r="M66" s="57">
        <v>0.14736842105263157</v>
      </c>
      <c r="N66" s="55">
        <v>147</v>
      </c>
      <c r="O66" s="56">
        <v>580</v>
      </c>
      <c r="P66" s="57">
        <v>0.11538461538461539</v>
      </c>
      <c r="Q66" s="55">
        <v>59</v>
      </c>
      <c r="R66" s="56">
        <v>800</v>
      </c>
      <c r="S66" s="57">
        <v>8.1081081081081086E-2</v>
      </c>
    </row>
    <row r="67" spans="1:19" x14ac:dyDescent="0.15">
      <c r="A67" s="36" t="s">
        <v>112</v>
      </c>
      <c r="B67" s="55" t="s">
        <v>41</v>
      </c>
      <c r="C67" s="56" t="s">
        <v>41</v>
      </c>
      <c r="D67" s="57" t="s">
        <v>41</v>
      </c>
      <c r="E67" s="55">
        <v>16</v>
      </c>
      <c r="F67" s="56">
        <v>445</v>
      </c>
      <c r="G67" s="57">
        <v>0.12658227848101267</v>
      </c>
      <c r="H67" s="55">
        <v>10</v>
      </c>
      <c r="I67" s="56">
        <v>483</v>
      </c>
      <c r="J67" s="57">
        <v>-0.13750000000000001</v>
      </c>
      <c r="K67" s="55" t="s">
        <v>41</v>
      </c>
      <c r="L67" s="56" t="s">
        <v>41</v>
      </c>
      <c r="M67" s="57" t="s">
        <v>41</v>
      </c>
      <c r="N67" s="55">
        <v>68</v>
      </c>
      <c r="O67" s="56">
        <v>480</v>
      </c>
      <c r="P67" s="57">
        <v>9.0909090909090912E-2</v>
      </c>
      <c r="Q67" s="55">
        <v>102</v>
      </c>
      <c r="R67" s="56">
        <v>523</v>
      </c>
      <c r="S67" s="57">
        <v>0.16222222222222221</v>
      </c>
    </row>
    <row r="68" spans="1:19" x14ac:dyDescent="0.15">
      <c r="A68" s="36" t="s">
        <v>8</v>
      </c>
      <c r="B68" s="55">
        <v>20</v>
      </c>
      <c r="C68" s="56">
        <v>330</v>
      </c>
      <c r="D68" s="57">
        <v>0.10738255033557047</v>
      </c>
      <c r="E68" s="55">
        <v>120</v>
      </c>
      <c r="F68" s="56">
        <v>388</v>
      </c>
      <c r="G68" s="57">
        <v>0.10857142857142857</v>
      </c>
      <c r="H68" s="55">
        <v>55</v>
      </c>
      <c r="I68" s="56">
        <v>450</v>
      </c>
      <c r="J68" s="57">
        <v>0.14503816793893129</v>
      </c>
      <c r="K68" s="55">
        <v>45</v>
      </c>
      <c r="L68" s="56">
        <v>400</v>
      </c>
      <c r="M68" s="57">
        <v>0.14285714285714285</v>
      </c>
      <c r="N68" s="55">
        <v>374</v>
      </c>
      <c r="O68" s="56">
        <v>450</v>
      </c>
      <c r="P68" s="57">
        <v>0.125</v>
      </c>
      <c r="Q68" s="55">
        <v>353</v>
      </c>
      <c r="R68" s="56">
        <v>510</v>
      </c>
      <c r="S68" s="57">
        <v>0.10869565217391304</v>
      </c>
    </row>
    <row r="69" spans="1:19" x14ac:dyDescent="0.15">
      <c r="A69" s="36" t="s">
        <v>126</v>
      </c>
      <c r="B69" s="55">
        <v>20</v>
      </c>
      <c r="C69" s="56">
        <v>330</v>
      </c>
      <c r="D69" s="57">
        <v>4.7619047619047616E-2</v>
      </c>
      <c r="E69" s="55">
        <v>133</v>
      </c>
      <c r="F69" s="56">
        <v>360</v>
      </c>
      <c r="G69" s="57">
        <v>9.0909090909090912E-2</v>
      </c>
      <c r="H69" s="55">
        <v>85</v>
      </c>
      <c r="I69" s="56">
        <v>400</v>
      </c>
      <c r="J69" s="57">
        <v>0.14285714285714285</v>
      </c>
      <c r="K69" s="55">
        <v>49</v>
      </c>
      <c r="L69" s="56">
        <v>370</v>
      </c>
      <c r="M69" s="57">
        <v>0.1044776119402985</v>
      </c>
      <c r="N69" s="55">
        <v>752</v>
      </c>
      <c r="O69" s="56">
        <v>410</v>
      </c>
      <c r="P69" s="57">
        <v>0.12328767123287671</v>
      </c>
      <c r="Q69" s="55">
        <v>1097</v>
      </c>
      <c r="R69" s="56">
        <v>480</v>
      </c>
      <c r="S69" s="57">
        <v>0.14285714285714285</v>
      </c>
    </row>
    <row r="70" spans="1:19" x14ac:dyDescent="0.15">
      <c r="A70" s="36" t="s">
        <v>127</v>
      </c>
      <c r="B70" s="55">
        <v>531</v>
      </c>
      <c r="C70" s="56">
        <v>450</v>
      </c>
      <c r="D70" s="57">
        <v>0.18421052631578946</v>
      </c>
      <c r="E70" s="55">
        <v>494</v>
      </c>
      <c r="F70" s="56">
        <v>628</v>
      </c>
      <c r="G70" s="57">
        <v>0.2076923076923077</v>
      </c>
      <c r="H70" s="55">
        <v>51</v>
      </c>
      <c r="I70" s="56">
        <v>920</v>
      </c>
      <c r="J70" s="57">
        <v>0.17948717948717949</v>
      </c>
      <c r="K70" s="55">
        <v>141</v>
      </c>
      <c r="L70" s="56">
        <v>680</v>
      </c>
      <c r="M70" s="57">
        <v>0.11475409836065574</v>
      </c>
      <c r="N70" s="55">
        <v>133</v>
      </c>
      <c r="O70" s="56">
        <v>900</v>
      </c>
      <c r="P70" s="57">
        <v>0.125</v>
      </c>
      <c r="Q70" s="55">
        <v>26</v>
      </c>
      <c r="R70" s="56">
        <v>1100</v>
      </c>
      <c r="S70" s="57">
        <v>0</v>
      </c>
    </row>
    <row r="71" spans="1:19" x14ac:dyDescent="0.15">
      <c r="A71" s="40" t="s">
        <v>307</v>
      </c>
      <c r="B71" s="58">
        <v>4677</v>
      </c>
      <c r="C71" s="59">
        <v>450</v>
      </c>
      <c r="D71" s="60">
        <v>0.2857142857142857</v>
      </c>
      <c r="E71" s="58">
        <v>5889</v>
      </c>
      <c r="F71" s="59">
        <v>550</v>
      </c>
      <c r="G71" s="60">
        <v>0.22222222222222221</v>
      </c>
      <c r="H71" s="58">
        <v>1224</v>
      </c>
      <c r="I71" s="59">
        <v>550</v>
      </c>
      <c r="J71" s="60">
        <v>0.14583333333333334</v>
      </c>
      <c r="K71" s="58">
        <v>1012</v>
      </c>
      <c r="L71" s="59">
        <v>515</v>
      </c>
      <c r="M71" s="60">
        <v>0.13186813186813187</v>
      </c>
      <c r="N71" s="58">
        <v>4079</v>
      </c>
      <c r="O71" s="59">
        <v>450</v>
      </c>
      <c r="P71" s="60">
        <v>0.125</v>
      </c>
      <c r="Q71" s="58">
        <v>3344</v>
      </c>
      <c r="R71" s="59">
        <v>490</v>
      </c>
      <c r="S71" s="60">
        <v>0.11363636363636363</v>
      </c>
    </row>
    <row r="72" spans="1:19" s="41" customFormat="1" x14ac:dyDescent="0.15">
      <c r="A72" s="36" t="s">
        <v>71</v>
      </c>
      <c r="B72" s="55">
        <v>282</v>
      </c>
      <c r="C72" s="56">
        <v>400</v>
      </c>
      <c r="D72" s="57">
        <v>0.17647058823529413</v>
      </c>
      <c r="E72" s="55">
        <v>533</v>
      </c>
      <c r="F72" s="56">
        <v>525</v>
      </c>
      <c r="G72" s="57">
        <v>0.22093023255813954</v>
      </c>
      <c r="H72" s="55">
        <v>132</v>
      </c>
      <c r="I72" s="56">
        <v>725</v>
      </c>
      <c r="J72" s="57">
        <v>0.14173228346456693</v>
      </c>
      <c r="K72" s="55">
        <v>44</v>
      </c>
      <c r="L72" s="56">
        <v>623</v>
      </c>
      <c r="M72" s="57">
        <v>0.19807692307692307</v>
      </c>
      <c r="N72" s="55">
        <v>136</v>
      </c>
      <c r="O72" s="56">
        <v>750</v>
      </c>
      <c r="P72" s="57">
        <v>0.15384615384615385</v>
      </c>
      <c r="Q72" s="55">
        <v>128</v>
      </c>
      <c r="R72" s="56">
        <v>1000</v>
      </c>
      <c r="S72" s="57">
        <v>5.2631578947368418E-2</v>
      </c>
    </row>
    <row r="73" spans="1:19" x14ac:dyDescent="0.15">
      <c r="A73" s="36" t="s">
        <v>96</v>
      </c>
      <c r="B73" s="55">
        <v>13</v>
      </c>
      <c r="C73" s="56">
        <v>350</v>
      </c>
      <c r="D73" s="57">
        <v>0</v>
      </c>
      <c r="E73" s="55">
        <v>118</v>
      </c>
      <c r="F73" s="56">
        <v>440</v>
      </c>
      <c r="G73" s="57">
        <v>0.12820512820512819</v>
      </c>
      <c r="H73" s="55">
        <v>110</v>
      </c>
      <c r="I73" s="56">
        <v>520</v>
      </c>
      <c r="J73" s="57">
        <v>0.12311015118790497</v>
      </c>
      <c r="K73" s="55">
        <v>20</v>
      </c>
      <c r="L73" s="56">
        <v>428</v>
      </c>
      <c r="M73" s="57">
        <v>0.12631578947368421</v>
      </c>
      <c r="N73" s="55">
        <v>224</v>
      </c>
      <c r="O73" s="56">
        <v>500</v>
      </c>
      <c r="P73" s="57">
        <v>0.1111111111111111</v>
      </c>
      <c r="Q73" s="55">
        <v>133</v>
      </c>
      <c r="R73" s="56">
        <v>610</v>
      </c>
      <c r="S73" s="57">
        <v>0.11926605504587157</v>
      </c>
    </row>
    <row r="74" spans="1:19" x14ac:dyDescent="0.15">
      <c r="A74" s="36" t="s">
        <v>100</v>
      </c>
      <c r="B74" s="55">
        <v>45</v>
      </c>
      <c r="C74" s="56">
        <v>425</v>
      </c>
      <c r="D74" s="57">
        <v>0.18055555555555555</v>
      </c>
      <c r="E74" s="55">
        <v>154</v>
      </c>
      <c r="F74" s="56">
        <v>530</v>
      </c>
      <c r="G74" s="57">
        <v>0.20454545454545456</v>
      </c>
      <c r="H74" s="55">
        <v>92</v>
      </c>
      <c r="I74" s="56">
        <v>650</v>
      </c>
      <c r="J74" s="57">
        <v>0.18181818181818182</v>
      </c>
      <c r="K74" s="55">
        <v>14</v>
      </c>
      <c r="L74" s="56">
        <v>445</v>
      </c>
      <c r="M74" s="57">
        <v>-1.1111111111111112E-2</v>
      </c>
      <c r="N74" s="55">
        <v>97</v>
      </c>
      <c r="O74" s="56">
        <v>555</v>
      </c>
      <c r="P74" s="57">
        <v>0.1144578313253012</v>
      </c>
      <c r="Q74" s="55">
        <v>128</v>
      </c>
      <c r="R74" s="56">
        <v>740</v>
      </c>
      <c r="S74" s="57">
        <v>0.13846153846153847</v>
      </c>
    </row>
    <row r="75" spans="1:19" x14ac:dyDescent="0.15">
      <c r="A75" s="36" t="s">
        <v>103</v>
      </c>
      <c r="B75" s="55">
        <v>23</v>
      </c>
      <c r="C75" s="56">
        <v>390</v>
      </c>
      <c r="D75" s="57">
        <v>8.3333333333333329E-2</v>
      </c>
      <c r="E75" s="55">
        <v>175</v>
      </c>
      <c r="F75" s="56">
        <v>430</v>
      </c>
      <c r="G75" s="57">
        <v>0.10256410256410256</v>
      </c>
      <c r="H75" s="55">
        <v>76</v>
      </c>
      <c r="I75" s="56">
        <v>535</v>
      </c>
      <c r="J75" s="57">
        <v>0.10309278350515463</v>
      </c>
      <c r="K75" s="55">
        <v>38</v>
      </c>
      <c r="L75" s="56">
        <v>435</v>
      </c>
      <c r="M75" s="57">
        <v>0.12987012987012986</v>
      </c>
      <c r="N75" s="55">
        <v>171</v>
      </c>
      <c r="O75" s="56">
        <v>515</v>
      </c>
      <c r="P75" s="57">
        <v>7.7405857740585768E-2</v>
      </c>
      <c r="Q75" s="55">
        <v>79</v>
      </c>
      <c r="R75" s="56">
        <v>650</v>
      </c>
      <c r="S75" s="57">
        <v>0.1111111111111111</v>
      </c>
    </row>
    <row r="76" spans="1:19" x14ac:dyDescent="0.15">
      <c r="A76" s="36" t="s">
        <v>106</v>
      </c>
      <c r="B76" s="55">
        <v>86</v>
      </c>
      <c r="C76" s="56">
        <v>405</v>
      </c>
      <c r="D76" s="57">
        <v>0.15714285714285714</v>
      </c>
      <c r="E76" s="55">
        <v>309</v>
      </c>
      <c r="F76" s="56">
        <v>500</v>
      </c>
      <c r="G76" s="57">
        <v>0.19047619047619047</v>
      </c>
      <c r="H76" s="55">
        <v>158</v>
      </c>
      <c r="I76" s="56">
        <v>600</v>
      </c>
      <c r="J76" s="57">
        <v>0.2</v>
      </c>
      <c r="K76" s="55">
        <v>28</v>
      </c>
      <c r="L76" s="56">
        <v>480</v>
      </c>
      <c r="M76" s="57">
        <v>0.12941176470588237</v>
      </c>
      <c r="N76" s="55">
        <v>236</v>
      </c>
      <c r="O76" s="56">
        <v>550</v>
      </c>
      <c r="P76" s="57">
        <v>0.1111111111111111</v>
      </c>
      <c r="Q76" s="55">
        <v>169</v>
      </c>
      <c r="R76" s="56">
        <v>700</v>
      </c>
      <c r="S76" s="57">
        <v>0.16666666666666666</v>
      </c>
    </row>
    <row r="77" spans="1:19" x14ac:dyDescent="0.15">
      <c r="A77" s="36" t="s">
        <v>125</v>
      </c>
      <c r="B77" s="55">
        <v>169</v>
      </c>
      <c r="C77" s="56">
        <v>385</v>
      </c>
      <c r="D77" s="57">
        <v>0.16666666666666666</v>
      </c>
      <c r="E77" s="55">
        <v>476</v>
      </c>
      <c r="F77" s="56">
        <v>500</v>
      </c>
      <c r="G77" s="57">
        <v>0.16279069767441862</v>
      </c>
      <c r="H77" s="55">
        <v>123</v>
      </c>
      <c r="I77" s="56">
        <v>600</v>
      </c>
      <c r="J77" s="57">
        <v>0.15384615384615385</v>
      </c>
      <c r="K77" s="55">
        <v>53</v>
      </c>
      <c r="L77" s="56">
        <v>490</v>
      </c>
      <c r="M77" s="57">
        <v>0.1951219512195122</v>
      </c>
      <c r="N77" s="55">
        <v>233</v>
      </c>
      <c r="O77" s="56">
        <v>550</v>
      </c>
      <c r="P77" s="57">
        <v>0.14583333333333334</v>
      </c>
      <c r="Q77" s="55">
        <v>148</v>
      </c>
      <c r="R77" s="56">
        <v>680</v>
      </c>
      <c r="S77" s="57">
        <v>0.13333333333333333</v>
      </c>
    </row>
    <row r="78" spans="1:19" x14ac:dyDescent="0.15">
      <c r="A78" s="36" t="s">
        <v>9</v>
      </c>
      <c r="B78" s="55">
        <v>12</v>
      </c>
      <c r="C78" s="56">
        <v>340</v>
      </c>
      <c r="D78" s="57">
        <v>0.12211221122112212</v>
      </c>
      <c r="E78" s="55">
        <v>53</v>
      </c>
      <c r="F78" s="56">
        <v>425</v>
      </c>
      <c r="G78" s="57">
        <v>8.1424936386768454E-2</v>
      </c>
      <c r="H78" s="55">
        <v>35</v>
      </c>
      <c r="I78" s="56">
        <v>530</v>
      </c>
      <c r="J78" s="57">
        <v>0.11578947368421053</v>
      </c>
      <c r="K78" s="55">
        <v>39</v>
      </c>
      <c r="L78" s="56">
        <v>400</v>
      </c>
      <c r="M78" s="57">
        <v>2.564102564102564E-2</v>
      </c>
      <c r="N78" s="55">
        <v>197</v>
      </c>
      <c r="O78" s="56">
        <v>500</v>
      </c>
      <c r="P78" s="57">
        <v>6.3829787234042548E-2</v>
      </c>
      <c r="Q78" s="55">
        <v>68</v>
      </c>
      <c r="R78" s="56">
        <v>610</v>
      </c>
      <c r="S78" s="57">
        <v>2.5210084033613446E-2</v>
      </c>
    </row>
    <row r="79" spans="1:19" x14ac:dyDescent="0.15">
      <c r="A79" s="40" t="s">
        <v>308</v>
      </c>
      <c r="B79" s="58">
        <v>630</v>
      </c>
      <c r="C79" s="59">
        <v>400</v>
      </c>
      <c r="D79" s="60">
        <v>0.17647058823529413</v>
      </c>
      <c r="E79" s="58">
        <v>1818</v>
      </c>
      <c r="F79" s="59">
        <v>495</v>
      </c>
      <c r="G79" s="60">
        <v>0.17857142857142858</v>
      </c>
      <c r="H79" s="58">
        <v>726</v>
      </c>
      <c r="I79" s="59">
        <v>590</v>
      </c>
      <c r="J79" s="60">
        <v>0.15686274509803921</v>
      </c>
      <c r="K79" s="58">
        <v>236</v>
      </c>
      <c r="L79" s="59">
        <v>460</v>
      </c>
      <c r="M79" s="60">
        <v>0.10843373493975904</v>
      </c>
      <c r="N79" s="58">
        <v>1294</v>
      </c>
      <c r="O79" s="59">
        <v>550</v>
      </c>
      <c r="P79" s="60">
        <v>0.14583333333333334</v>
      </c>
      <c r="Q79" s="58">
        <v>853</v>
      </c>
      <c r="R79" s="59">
        <v>690</v>
      </c>
      <c r="S79" s="60">
        <v>0.11290322580645161</v>
      </c>
    </row>
    <row r="80" spans="1:19" s="41" customFormat="1" x14ac:dyDescent="0.15">
      <c r="A80" s="36" t="s">
        <v>69</v>
      </c>
      <c r="B80" s="55">
        <v>49</v>
      </c>
      <c r="C80" s="56">
        <v>400</v>
      </c>
      <c r="D80" s="57">
        <v>8.1081081081081086E-2</v>
      </c>
      <c r="E80" s="55">
        <v>203</v>
      </c>
      <c r="F80" s="56">
        <v>560</v>
      </c>
      <c r="G80" s="57">
        <v>0.12</v>
      </c>
      <c r="H80" s="55">
        <v>54</v>
      </c>
      <c r="I80" s="56">
        <v>700</v>
      </c>
      <c r="J80" s="57">
        <v>-7.0921985815602835E-3</v>
      </c>
      <c r="K80" s="55">
        <v>26</v>
      </c>
      <c r="L80" s="56">
        <v>550</v>
      </c>
      <c r="M80" s="57">
        <v>3.7735849056603772E-2</v>
      </c>
      <c r="N80" s="55">
        <v>101</v>
      </c>
      <c r="O80" s="56">
        <v>820</v>
      </c>
      <c r="P80" s="57">
        <v>9.3333333333333338E-2</v>
      </c>
      <c r="Q80" s="55">
        <v>77</v>
      </c>
      <c r="R80" s="56">
        <v>1195</v>
      </c>
      <c r="S80" s="57">
        <v>8.6363636363636365E-2</v>
      </c>
    </row>
    <row r="81" spans="1:19" x14ac:dyDescent="0.15">
      <c r="A81" s="36" t="s">
        <v>75</v>
      </c>
      <c r="B81" s="55" t="s">
        <v>41</v>
      </c>
      <c r="C81" s="56" t="s">
        <v>41</v>
      </c>
      <c r="D81" s="57" t="s">
        <v>41</v>
      </c>
      <c r="E81" s="55">
        <v>35</v>
      </c>
      <c r="F81" s="56">
        <v>390</v>
      </c>
      <c r="G81" s="57">
        <v>0.14705882352941177</v>
      </c>
      <c r="H81" s="55">
        <v>22</v>
      </c>
      <c r="I81" s="56">
        <v>415</v>
      </c>
      <c r="J81" s="57">
        <v>9.2105263157894732E-2</v>
      </c>
      <c r="K81" s="55">
        <v>38</v>
      </c>
      <c r="L81" s="56">
        <v>400</v>
      </c>
      <c r="M81" s="57">
        <v>0.1111111111111111</v>
      </c>
      <c r="N81" s="55">
        <v>230</v>
      </c>
      <c r="O81" s="56">
        <v>450</v>
      </c>
      <c r="P81" s="57">
        <v>0.125</v>
      </c>
      <c r="Q81" s="55">
        <v>210</v>
      </c>
      <c r="R81" s="56">
        <v>520</v>
      </c>
      <c r="S81" s="57">
        <v>0.10638297872340426</v>
      </c>
    </row>
    <row r="82" spans="1:19" x14ac:dyDescent="0.15">
      <c r="A82" s="36" t="s">
        <v>76</v>
      </c>
      <c r="B82" s="55">
        <v>14</v>
      </c>
      <c r="C82" s="56">
        <v>310</v>
      </c>
      <c r="D82" s="57">
        <v>5.0847457627118647E-2</v>
      </c>
      <c r="E82" s="55">
        <v>107</v>
      </c>
      <c r="F82" s="56">
        <v>400</v>
      </c>
      <c r="G82" s="57">
        <v>0.12676056338028169</v>
      </c>
      <c r="H82" s="55">
        <v>77</v>
      </c>
      <c r="I82" s="56">
        <v>450</v>
      </c>
      <c r="J82" s="57">
        <v>0.125</v>
      </c>
      <c r="K82" s="55">
        <v>53</v>
      </c>
      <c r="L82" s="56">
        <v>410</v>
      </c>
      <c r="M82" s="57">
        <v>7.8947368421052627E-2</v>
      </c>
      <c r="N82" s="55">
        <v>730</v>
      </c>
      <c r="O82" s="56">
        <v>460</v>
      </c>
      <c r="P82" s="57">
        <v>0.12195121951219512</v>
      </c>
      <c r="Q82" s="55">
        <v>692</v>
      </c>
      <c r="R82" s="56">
        <v>530</v>
      </c>
      <c r="S82" s="57">
        <v>0.10416666666666667</v>
      </c>
    </row>
    <row r="83" spans="1:19" x14ac:dyDescent="0.15">
      <c r="A83" s="36" t="s">
        <v>10</v>
      </c>
      <c r="B83" s="55">
        <v>54</v>
      </c>
      <c r="C83" s="56">
        <v>313</v>
      </c>
      <c r="D83" s="57">
        <v>0.15925925925925927</v>
      </c>
      <c r="E83" s="55">
        <v>180</v>
      </c>
      <c r="F83" s="56">
        <v>410</v>
      </c>
      <c r="G83" s="57">
        <v>0.10810810810810811</v>
      </c>
      <c r="H83" s="55">
        <v>87</v>
      </c>
      <c r="I83" s="56">
        <v>480</v>
      </c>
      <c r="J83" s="57">
        <v>6.6666666666666666E-2</v>
      </c>
      <c r="K83" s="55">
        <v>39</v>
      </c>
      <c r="L83" s="56">
        <v>450</v>
      </c>
      <c r="M83" s="57">
        <v>0.18421052631578946</v>
      </c>
      <c r="N83" s="55">
        <v>278</v>
      </c>
      <c r="O83" s="56">
        <v>495</v>
      </c>
      <c r="P83" s="57">
        <v>0.1</v>
      </c>
      <c r="Q83" s="55">
        <v>104</v>
      </c>
      <c r="R83" s="56">
        <v>585</v>
      </c>
      <c r="S83" s="57">
        <v>6.363636363636363E-2</v>
      </c>
    </row>
    <row r="84" spans="1:19" x14ac:dyDescent="0.15">
      <c r="A84" s="36" t="s">
        <v>83</v>
      </c>
      <c r="B84" s="55">
        <v>393</v>
      </c>
      <c r="C84" s="56">
        <v>365</v>
      </c>
      <c r="D84" s="57">
        <v>0.23728813559322035</v>
      </c>
      <c r="E84" s="55">
        <v>625</v>
      </c>
      <c r="F84" s="56">
        <v>525</v>
      </c>
      <c r="G84" s="57">
        <v>0.19318181818181818</v>
      </c>
      <c r="H84" s="55">
        <v>143</v>
      </c>
      <c r="I84" s="56">
        <v>710</v>
      </c>
      <c r="J84" s="57">
        <v>0.14886731391585761</v>
      </c>
      <c r="K84" s="55">
        <v>55</v>
      </c>
      <c r="L84" s="56">
        <v>560</v>
      </c>
      <c r="M84" s="57">
        <v>0.13590263691683571</v>
      </c>
      <c r="N84" s="55">
        <v>143</v>
      </c>
      <c r="O84" s="56">
        <v>725</v>
      </c>
      <c r="P84" s="57">
        <v>0.11538461538461539</v>
      </c>
      <c r="Q84" s="55">
        <v>116</v>
      </c>
      <c r="R84" s="56">
        <v>1000</v>
      </c>
      <c r="S84" s="57">
        <v>0.16279069767441862</v>
      </c>
    </row>
    <row r="85" spans="1:19" x14ac:dyDescent="0.15">
      <c r="A85" s="36" t="s">
        <v>87</v>
      </c>
      <c r="B85" s="55">
        <v>80</v>
      </c>
      <c r="C85" s="56">
        <v>300</v>
      </c>
      <c r="D85" s="57">
        <v>0.15384615384615385</v>
      </c>
      <c r="E85" s="55">
        <v>321</v>
      </c>
      <c r="F85" s="56">
        <v>380</v>
      </c>
      <c r="G85" s="57">
        <v>0.11764705882352941</v>
      </c>
      <c r="H85" s="55">
        <v>95</v>
      </c>
      <c r="I85" s="56">
        <v>470</v>
      </c>
      <c r="J85" s="57">
        <v>0.13253012048192772</v>
      </c>
      <c r="K85" s="55">
        <v>31</v>
      </c>
      <c r="L85" s="56">
        <v>400</v>
      </c>
      <c r="M85" s="57">
        <v>8.1081081081081086E-2</v>
      </c>
      <c r="N85" s="55">
        <v>207</v>
      </c>
      <c r="O85" s="56">
        <v>470</v>
      </c>
      <c r="P85" s="57">
        <v>0.17499999999999999</v>
      </c>
      <c r="Q85" s="55">
        <v>102</v>
      </c>
      <c r="R85" s="56">
        <v>580</v>
      </c>
      <c r="S85" s="57">
        <v>0.13725490196078433</v>
      </c>
    </row>
    <row r="86" spans="1:19" x14ac:dyDescent="0.15">
      <c r="A86" s="36" t="s">
        <v>95</v>
      </c>
      <c r="B86" s="55">
        <v>96</v>
      </c>
      <c r="C86" s="56">
        <v>383</v>
      </c>
      <c r="D86" s="57">
        <v>0.18575851393188855</v>
      </c>
      <c r="E86" s="55">
        <v>402</v>
      </c>
      <c r="F86" s="56">
        <v>470</v>
      </c>
      <c r="G86" s="57">
        <v>0.12440191387559808</v>
      </c>
      <c r="H86" s="55">
        <v>103</v>
      </c>
      <c r="I86" s="56">
        <v>600</v>
      </c>
      <c r="J86" s="57">
        <v>0.12149532710280374</v>
      </c>
      <c r="K86" s="55">
        <v>42</v>
      </c>
      <c r="L86" s="56">
        <v>520</v>
      </c>
      <c r="M86" s="57">
        <v>7.2164948453608241E-2</v>
      </c>
      <c r="N86" s="55">
        <v>205</v>
      </c>
      <c r="O86" s="56">
        <v>600</v>
      </c>
      <c r="P86" s="57">
        <v>0.13207547169811321</v>
      </c>
      <c r="Q86" s="55">
        <v>99</v>
      </c>
      <c r="R86" s="56">
        <v>710</v>
      </c>
      <c r="S86" s="57">
        <v>1.4285714285714285E-2</v>
      </c>
    </row>
    <row r="87" spans="1:19" x14ac:dyDescent="0.15">
      <c r="A87" s="36" t="s">
        <v>130</v>
      </c>
      <c r="B87" s="55">
        <v>13</v>
      </c>
      <c r="C87" s="56">
        <v>360</v>
      </c>
      <c r="D87" s="57">
        <v>5.8823529411764705E-2</v>
      </c>
      <c r="E87" s="55">
        <v>150</v>
      </c>
      <c r="F87" s="56">
        <v>440</v>
      </c>
      <c r="G87" s="57">
        <v>4.7619047619047616E-2</v>
      </c>
      <c r="H87" s="55">
        <v>71</v>
      </c>
      <c r="I87" s="56">
        <v>550</v>
      </c>
      <c r="J87" s="57">
        <v>3.5781544256120526E-2</v>
      </c>
      <c r="K87" s="55">
        <v>67</v>
      </c>
      <c r="L87" s="56">
        <v>450</v>
      </c>
      <c r="M87" s="57">
        <v>7.1428571428571425E-2</v>
      </c>
      <c r="N87" s="55">
        <v>350</v>
      </c>
      <c r="O87" s="56">
        <v>540</v>
      </c>
      <c r="P87" s="57">
        <v>3.4482758620689655E-2</v>
      </c>
      <c r="Q87" s="55">
        <v>145</v>
      </c>
      <c r="R87" s="56">
        <v>720</v>
      </c>
      <c r="S87" s="57">
        <v>0</v>
      </c>
    </row>
    <row r="88" spans="1:19" x14ac:dyDescent="0.15">
      <c r="A88" s="36" t="s">
        <v>114</v>
      </c>
      <c r="B88" s="55">
        <v>602</v>
      </c>
      <c r="C88" s="56">
        <v>420</v>
      </c>
      <c r="D88" s="57">
        <v>0.2</v>
      </c>
      <c r="E88" s="55">
        <v>693</v>
      </c>
      <c r="F88" s="56">
        <v>580</v>
      </c>
      <c r="G88" s="57">
        <v>0.20833333333333334</v>
      </c>
      <c r="H88" s="55">
        <v>90</v>
      </c>
      <c r="I88" s="56">
        <v>875</v>
      </c>
      <c r="J88" s="57">
        <v>0.16666666666666666</v>
      </c>
      <c r="K88" s="55">
        <v>88</v>
      </c>
      <c r="L88" s="56">
        <v>660</v>
      </c>
      <c r="M88" s="57">
        <v>0.1</v>
      </c>
      <c r="N88" s="55">
        <v>93</v>
      </c>
      <c r="O88" s="56">
        <v>950</v>
      </c>
      <c r="P88" s="57">
        <v>0.11764705882352941</v>
      </c>
      <c r="Q88" s="55">
        <v>32</v>
      </c>
      <c r="R88" s="56">
        <v>1150</v>
      </c>
      <c r="S88" s="57">
        <v>4.5454545454545456E-2</v>
      </c>
    </row>
    <row r="89" spans="1:19" x14ac:dyDescent="0.15">
      <c r="A89" s="36" t="s">
        <v>119</v>
      </c>
      <c r="B89" s="55">
        <v>688</v>
      </c>
      <c r="C89" s="56">
        <v>425</v>
      </c>
      <c r="D89" s="57">
        <v>0.21428571428571427</v>
      </c>
      <c r="E89" s="55">
        <v>702</v>
      </c>
      <c r="F89" s="56">
        <v>600</v>
      </c>
      <c r="G89" s="57">
        <v>0.21212121212121213</v>
      </c>
      <c r="H89" s="55">
        <v>94</v>
      </c>
      <c r="I89" s="56">
        <v>885</v>
      </c>
      <c r="J89" s="57">
        <v>0.22916666666666666</v>
      </c>
      <c r="K89" s="55">
        <v>94</v>
      </c>
      <c r="L89" s="56">
        <v>700</v>
      </c>
      <c r="M89" s="57">
        <v>0.12</v>
      </c>
      <c r="N89" s="55">
        <v>115</v>
      </c>
      <c r="O89" s="56">
        <v>895</v>
      </c>
      <c r="P89" s="57">
        <v>0.12862547288776796</v>
      </c>
      <c r="Q89" s="55">
        <v>41</v>
      </c>
      <c r="R89" s="56">
        <v>1150</v>
      </c>
      <c r="S89" s="57">
        <v>0</v>
      </c>
    </row>
    <row r="90" spans="1:19" x14ac:dyDescent="0.15">
      <c r="A90" s="40" t="s">
        <v>143</v>
      </c>
      <c r="B90" s="58">
        <v>1991</v>
      </c>
      <c r="C90" s="59">
        <v>400</v>
      </c>
      <c r="D90" s="60">
        <v>0.21212121212121213</v>
      </c>
      <c r="E90" s="58">
        <v>3418</v>
      </c>
      <c r="F90" s="59">
        <v>500</v>
      </c>
      <c r="G90" s="60">
        <v>0.13636363636363635</v>
      </c>
      <c r="H90" s="58">
        <v>836</v>
      </c>
      <c r="I90" s="59">
        <v>600</v>
      </c>
      <c r="J90" s="60">
        <v>0.15384615384615385</v>
      </c>
      <c r="K90" s="58">
        <v>533</v>
      </c>
      <c r="L90" s="59">
        <v>510</v>
      </c>
      <c r="M90" s="60">
        <v>3.0303030303030304E-2</v>
      </c>
      <c r="N90" s="58">
        <v>2452</v>
      </c>
      <c r="O90" s="59">
        <v>500</v>
      </c>
      <c r="P90" s="60">
        <v>0.1111111111111111</v>
      </c>
      <c r="Q90" s="58">
        <v>1618</v>
      </c>
      <c r="R90" s="59">
        <v>560</v>
      </c>
      <c r="S90" s="60">
        <v>7.6923076923076927E-2</v>
      </c>
    </row>
    <row r="91" spans="1:19" x14ac:dyDescent="0.15">
      <c r="A91" s="42"/>
      <c r="B91" s="38"/>
      <c r="C91" s="39"/>
      <c r="D91" s="39"/>
      <c r="E91" s="38"/>
      <c r="F91" s="39"/>
      <c r="G91" s="39"/>
      <c r="H91" s="38"/>
      <c r="I91" s="39"/>
      <c r="J91" s="39"/>
      <c r="K91" s="38"/>
      <c r="L91" s="39"/>
      <c r="M91" s="39"/>
      <c r="N91" s="38"/>
      <c r="O91" s="39"/>
      <c r="P91" s="39"/>
      <c r="Q91" s="38"/>
      <c r="R91" s="39"/>
      <c r="S91" s="39"/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20" zoomScaleNormal="12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baseColWidth="10" defaultColWidth="9.19921875" defaultRowHeight="11" x14ac:dyDescent="0.15"/>
  <cols>
    <col min="1" max="1" width="17.19921875" style="48" customWidth="1"/>
    <col min="2" max="2" width="9.19921875" style="43" customWidth="1"/>
    <col min="3" max="3" width="9.19921875" style="44" customWidth="1"/>
    <col min="4" max="4" width="9.19921875" style="43" customWidth="1"/>
    <col min="5" max="5" width="9.19921875" style="44"/>
    <col min="6" max="6" width="9.19921875" style="43" customWidth="1"/>
    <col min="7" max="7" width="9.19921875" style="44"/>
    <col min="8" max="8" width="9.19921875" style="43" customWidth="1"/>
    <col min="9" max="9" width="9.19921875" style="44" customWidth="1"/>
    <col min="10" max="10" width="9.19921875" style="43" customWidth="1"/>
    <col min="11" max="11" width="9.19921875" style="44" customWidth="1"/>
    <col min="12" max="12" width="9.19921875" style="120" customWidth="1"/>
    <col min="13" max="13" width="9.19921875" style="45"/>
    <col min="14" max="14" width="9.19921875" style="46"/>
    <col min="15" max="15" width="14.19921875" style="46" customWidth="1"/>
    <col min="16" max="16384" width="9.19921875" style="46"/>
  </cols>
  <sheetData>
    <row r="1" spans="1:15" ht="30" customHeight="1" x14ac:dyDescent="0.15">
      <c r="A1" s="218" t="s">
        <v>425</v>
      </c>
      <c r="O1" s="211" t="s">
        <v>359</v>
      </c>
    </row>
    <row r="2" spans="1:15" ht="13.5" customHeight="1" x14ac:dyDescent="0.15">
      <c r="A2" s="6"/>
      <c r="B2" s="236" t="s">
        <v>55</v>
      </c>
      <c r="C2" s="236"/>
      <c r="D2" s="236" t="s">
        <v>290</v>
      </c>
      <c r="E2" s="236"/>
      <c r="F2" s="236" t="s">
        <v>291</v>
      </c>
      <c r="G2" s="236"/>
      <c r="H2" s="236" t="s">
        <v>292</v>
      </c>
      <c r="I2" s="236"/>
      <c r="J2" s="236" t="s">
        <v>37</v>
      </c>
      <c r="K2" s="236"/>
    </row>
    <row r="3" spans="1:15" ht="12.75" customHeight="1" x14ac:dyDescent="0.15">
      <c r="A3" s="6"/>
      <c r="B3" s="236" t="s">
        <v>63</v>
      </c>
      <c r="C3" s="236"/>
      <c r="D3" s="236" t="s">
        <v>63</v>
      </c>
      <c r="E3" s="236"/>
      <c r="F3" s="236" t="s">
        <v>63</v>
      </c>
      <c r="G3" s="236"/>
      <c r="H3" s="236" t="s">
        <v>63</v>
      </c>
      <c r="I3" s="236"/>
      <c r="J3" s="236" t="s">
        <v>63</v>
      </c>
      <c r="K3" s="236"/>
      <c r="L3" s="121"/>
    </row>
    <row r="4" spans="1:15" ht="12.75" customHeight="1" x14ac:dyDescent="0.15">
      <c r="A4" s="122"/>
      <c r="B4" s="123" t="s">
        <v>343</v>
      </c>
      <c r="C4" s="124" t="s">
        <v>295</v>
      </c>
      <c r="D4" s="123" t="s">
        <v>343</v>
      </c>
      <c r="E4" s="124" t="s">
        <v>295</v>
      </c>
      <c r="F4" s="123" t="s">
        <v>343</v>
      </c>
      <c r="G4" s="124" t="s">
        <v>295</v>
      </c>
      <c r="H4" s="123" t="s">
        <v>343</v>
      </c>
      <c r="I4" s="124" t="s">
        <v>295</v>
      </c>
      <c r="J4" s="123" t="s">
        <v>343</v>
      </c>
      <c r="K4" s="124" t="s">
        <v>295</v>
      </c>
      <c r="L4" s="121"/>
      <c r="M4" s="53" t="s">
        <v>353</v>
      </c>
      <c r="N4" s="6"/>
    </row>
    <row r="5" spans="1:15" ht="12.75" customHeight="1" x14ac:dyDescent="0.15">
      <c r="A5" s="6" t="s">
        <v>64</v>
      </c>
      <c r="B5" s="26">
        <v>1</v>
      </c>
      <c r="C5" s="25">
        <v>0.2</v>
      </c>
      <c r="D5" s="26">
        <v>4</v>
      </c>
      <c r="E5" s="25">
        <v>0.154</v>
      </c>
      <c r="F5" s="26">
        <v>9</v>
      </c>
      <c r="G5" s="25">
        <v>0.22500000000000001</v>
      </c>
      <c r="H5" s="26">
        <v>1</v>
      </c>
      <c r="I5" s="25">
        <v>0.1</v>
      </c>
      <c r="J5" s="26">
        <v>15</v>
      </c>
      <c r="K5" s="25">
        <v>0.185</v>
      </c>
      <c r="L5" s="26"/>
      <c r="M5" s="53" t="s">
        <v>338</v>
      </c>
      <c r="N5" s="6"/>
      <c r="O5" s="6"/>
    </row>
    <row r="6" spans="1:15" x14ac:dyDescent="0.15">
      <c r="A6" s="6" t="s">
        <v>65</v>
      </c>
      <c r="B6" s="26">
        <v>0</v>
      </c>
      <c r="C6" s="25">
        <v>0</v>
      </c>
      <c r="D6" s="26">
        <v>6</v>
      </c>
      <c r="E6" s="25">
        <v>0.27300000000000002</v>
      </c>
      <c r="F6" s="26">
        <v>19</v>
      </c>
      <c r="G6" s="25">
        <v>0.70399999999999996</v>
      </c>
      <c r="H6" s="26">
        <v>5</v>
      </c>
      <c r="I6" s="25">
        <v>0.55600000000000005</v>
      </c>
      <c r="J6" s="26">
        <v>30</v>
      </c>
      <c r="K6" s="25">
        <v>0.49199999999999999</v>
      </c>
      <c r="L6" s="26"/>
      <c r="M6" s="53" t="s">
        <v>338</v>
      </c>
      <c r="N6" s="6"/>
    </row>
    <row r="7" spans="1:15" x14ac:dyDescent="0.15">
      <c r="A7" s="6" t="s">
        <v>0</v>
      </c>
      <c r="B7" s="26">
        <v>4</v>
      </c>
      <c r="C7" s="25">
        <v>0.108</v>
      </c>
      <c r="D7" s="26">
        <v>41</v>
      </c>
      <c r="E7" s="25">
        <v>0.19500000000000001</v>
      </c>
      <c r="F7" s="26">
        <v>201</v>
      </c>
      <c r="G7" s="25">
        <v>0.50900000000000001</v>
      </c>
      <c r="H7" s="26">
        <v>233</v>
      </c>
      <c r="I7" s="25">
        <v>0.68700000000000006</v>
      </c>
      <c r="J7" s="26">
        <v>479</v>
      </c>
      <c r="K7" s="25">
        <v>0.48799999999999999</v>
      </c>
      <c r="L7" s="26"/>
      <c r="M7" s="53" t="s">
        <v>338</v>
      </c>
      <c r="N7" s="6"/>
    </row>
    <row r="8" spans="1:15" x14ac:dyDescent="0.15">
      <c r="A8" s="6" t="s">
        <v>66</v>
      </c>
      <c r="B8" s="26">
        <v>1</v>
      </c>
      <c r="C8" s="25">
        <v>8.9999999999999993E-3</v>
      </c>
      <c r="D8" s="26">
        <v>1</v>
      </c>
      <c r="E8" s="25">
        <v>3.0000000000000001E-3</v>
      </c>
      <c r="F8" s="26">
        <v>8</v>
      </c>
      <c r="G8" s="25">
        <v>2.3E-2</v>
      </c>
      <c r="H8" s="26">
        <v>10</v>
      </c>
      <c r="I8" s="25">
        <v>7.3999999999999996E-2</v>
      </c>
      <c r="J8" s="26">
        <v>20</v>
      </c>
      <c r="K8" s="25">
        <v>2.1999999999999999E-2</v>
      </c>
      <c r="L8" s="26"/>
      <c r="M8" s="53" t="s">
        <v>339</v>
      </c>
      <c r="N8" s="47"/>
    </row>
    <row r="9" spans="1:15" x14ac:dyDescent="0.15">
      <c r="A9" s="6" t="s">
        <v>67</v>
      </c>
      <c r="B9" s="26">
        <v>0</v>
      </c>
      <c r="C9" s="25">
        <v>0</v>
      </c>
      <c r="D9" s="26">
        <v>4</v>
      </c>
      <c r="E9" s="25">
        <v>0.121</v>
      </c>
      <c r="F9" s="26">
        <v>17</v>
      </c>
      <c r="G9" s="25">
        <v>0.14499999999999999</v>
      </c>
      <c r="H9" s="26">
        <v>7</v>
      </c>
      <c r="I9" s="25">
        <v>0.14299999999999999</v>
      </c>
      <c r="J9" s="26">
        <v>28</v>
      </c>
      <c r="K9" s="25">
        <v>0.13700000000000001</v>
      </c>
      <c r="L9" s="26"/>
      <c r="M9" s="53" t="s">
        <v>338</v>
      </c>
      <c r="N9" s="47"/>
    </row>
    <row r="10" spans="1:15" x14ac:dyDescent="0.15">
      <c r="A10" s="6" t="s">
        <v>68</v>
      </c>
      <c r="B10" s="26">
        <v>1</v>
      </c>
      <c r="C10" s="25">
        <v>7.6999999999999999E-2</v>
      </c>
      <c r="D10" s="26">
        <v>5</v>
      </c>
      <c r="E10" s="25">
        <v>9.8000000000000004E-2</v>
      </c>
      <c r="F10" s="26">
        <v>9</v>
      </c>
      <c r="G10" s="25">
        <v>9.1999999999999998E-2</v>
      </c>
      <c r="H10" s="26">
        <v>20</v>
      </c>
      <c r="I10" s="25">
        <v>0.157</v>
      </c>
      <c r="J10" s="26">
        <v>35</v>
      </c>
      <c r="K10" s="25">
        <v>0.121</v>
      </c>
      <c r="L10" s="26"/>
      <c r="M10" s="53" t="s">
        <v>338</v>
      </c>
      <c r="N10" s="47"/>
    </row>
    <row r="11" spans="1:15" x14ac:dyDescent="0.15">
      <c r="A11" s="6" t="s">
        <v>69</v>
      </c>
      <c r="B11" s="26">
        <v>1</v>
      </c>
      <c r="C11" s="25">
        <v>0.02</v>
      </c>
      <c r="D11" s="26">
        <v>2</v>
      </c>
      <c r="E11" s="25">
        <v>8.0000000000000002E-3</v>
      </c>
      <c r="F11" s="26">
        <v>0</v>
      </c>
      <c r="G11" s="25">
        <v>0</v>
      </c>
      <c r="H11" s="26">
        <v>0</v>
      </c>
      <c r="I11" s="25">
        <v>0</v>
      </c>
      <c r="J11" s="26">
        <v>3</v>
      </c>
      <c r="K11" s="25">
        <v>5.0000000000000001E-3</v>
      </c>
      <c r="L11" s="26"/>
      <c r="M11" s="53" t="s">
        <v>339</v>
      </c>
      <c r="N11" s="47"/>
    </row>
    <row r="12" spans="1:15" x14ac:dyDescent="0.15">
      <c r="A12" s="6" t="s">
        <v>70</v>
      </c>
      <c r="B12" s="26">
        <v>0</v>
      </c>
      <c r="C12" s="25">
        <v>0</v>
      </c>
      <c r="D12" s="26">
        <v>8</v>
      </c>
      <c r="E12" s="25">
        <v>0.23499999999999999</v>
      </c>
      <c r="F12" s="26">
        <v>16</v>
      </c>
      <c r="G12" s="25">
        <v>0.34</v>
      </c>
      <c r="H12" s="26">
        <v>9</v>
      </c>
      <c r="I12" s="25">
        <v>0.42899999999999999</v>
      </c>
      <c r="J12" s="26">
        <v>33</v>
      </c>
      <c r="K12" s="25">
        <v>0.3</v>
      </c>
      <c r="L12" s="26"/>
      <c r="M12" s="53" t="s">
        <v>338</v>
      </c>
      <c r="N12" s="47"/>
    </row>
    <row r="13" spans="1:15" x14ac:dyDescent="0.15">
      <c r="A13" s="6" t="s">
        <v>71</v>
      </c>
      <c r="B13" s="26">
        <v>2</v>
      </c>
      <c r="C13" s="25">
        <v>7.0000000000000001E-3</v>
      </c>
      <c r="D13" s="26">
        <v>2</v>
      </c>
      <c r="E13" s="25">
        <v>3.0000000000000001E-3</v>
      </c>
      <c r="F13" s="26">
        <v>7</v>
      </c>
      <c r="G13" s="25">
        <v>2.4E-2</v>
      </c>
      <c r="H13" s="26">
        <v>1</v>
      </c>
      <c r="I13" s="25">
        <v>5.0000000000000001E-3</v>
      </c>
      <c r="J13" s="26">
        <v>12</v>
      </c>
      <c r="K13" s="25">
        <v>8.9999999999999993E-3</v>
      </c>
      <c r="L13" s="26"/>
      <c r="M13" s="53" t="s">
        <v>339</v>
      </c>
      <c r="N13" s="47"/>
    </row>
    <row r="14" spans="1:15" x14ac:dyDescent="0.15">
      <c r="A14" s="6" t="s">
        <v>72</v>
      </c>
      <c r="B14" s="26">
        <v>0</v>
      </c>
      <c r="C14" s="25">
        <v>0</v>
      </c>
      <c r="D14" s="26">
        <v>16</v>
      </c>
      <c r="E14" s="25">
        <v>7.3999999999999996E-2</v>
      </c>
      <c r="F14" s="26">
        <v>133</v>
      </c>
      <c r="G14" s="25">
        <v>0.22700000000000001</v>
      </c>
      <c r="H14" s="26">
        <v>42</v>
      </c>
      <c r="I14" s="25">
        <v>0.26900000000000002</v>
      </c>
      <c r="J14" s="26">
        <v>191</v>
      </c>
      <c r="K14" s="25">
        <v>0.19</v>
      </c>
      <c r="L14" s="26"/>
      <c r="M14" s="53" t="s">
        <v>339</v>
      </c>
      <c r="N14" s="47"/>
    </row>
    <row r="15" spans="1:15" x14ac:dyDescent="0.15">
      <c r="A15" s="6" t="s">
        <v>73</v>
      </c>
      <c r="B15" s="26">
        <v>2</v>
      </c>
      <c r="C15" s="25">
        <v>1</v>
      </c>
      <c r="D15" s="26">
        <v>2</v>
      </c>
      <c r="E15" s="25">
        <v>1</v>
      </c>
      <c r="F15" s="26">
        <v>4</v>
      </c>
      <c r="G15" s="25">
        <v>1</v>
      </c>
      <c r="H15" s="26">
        <v>1</v>
      </c>
      <c r="I15" s="25">
        <v>1</v>
      </c>
      <c r="J15" s="26">
        <v>9</v>
      </c>
      <c r="K15" s="25">
        <v>1</v>
      </c>
      <c r="L15" s="26"/>
      <c r="M15" s="53" t="s">
        <v>338</v>
      </c>
      <c r="N15" s="47"/>
    </row>
    <row r="16" spans="1:15" x14ac:dyDescent="0.15">
      <c r="A16" s="6" t="s">
        <v>74</v>
      </c>
      <c r="B16" s="26">
        <v>1</v>
      </c>
      <c r="C16" s="25">
        <v>0.25</v>
      </c>
      <c r="D16" s="26">
        <v>9</v>
      </c>
      <c r="E16" s="25">
        <v>0.25700000000000001</v>
      </c>
      <c r="F16" s="26">
        <v>21</v>
      </c>
      <c r="G16" s="25">
        <v>0.34399999999999997</v>
      </c>
      <c r="H16" s="26">
        <v>11</v>
      </c>
      <c r="I16" s="25">
        <v>0.36699999999999999</v>
      </c>
      <c r="J16" s="26">
        <v>42</v>
      </c>
      <c r="K16" s="25">
        <v>0.32300000000000001</v>
      </c>
      <c r="L16" s="26"/>
      <c r="M16" s="53" t="s">
        <v>338</v>
      </c>
      <c r="N16" s="47"/>
    </row>
    <row r="17" spans="1:14" x14ac:dyDescent="0.15">
      <c r="A17" s="6" t="s">
        <v>75</v>
      </c>
      <c r="B17" s="26">
        <v>0</v>
      </c>
      <c r="C17" s="25">
        <v>0</v>
      </c>
      <c r="D17" s="26">
        <v>2</v>
      </c>
      <c r="E17" s="25">
        <v>2.3E-2</v>
      </c>
      <c r="F17" s="26">
        <v>15</v>
      </c>
      <c r="G17" s="25">
        <v>5.5E-2</v>
      </c>
      <c r="H17" s="26">
        <v>25</v>
      </c>
      <c r="I17" s="25">
        <v>0.108</v>
      </c>
      <c r="J17" s="26">
        <v>42</v>
      </c>
      <c r="K17" s="25">
        <v>7.0999999999999994E-2</v>
      </c>
      <c r="L17" s="26"/>
      <c r="M17" s="53" t="s">
        <v>339</v>
      </c>
      <c r="N17" s="47"/>
    </row>
    <row r="18" spans="1:14" x14ac:dyDescent="0.15">
      <c r="A18" s="6" t="s">
        <v>76</v>
      </c>
      <c r="B18" s="26">
        <v>1</v>
      </c>
      <c r="C18" s="25">
        <v>7.0999999999999994E-2</v>
      </c>
      <c r="D18" s="26">
        <v>2</v>
      </c>
      <c r="E18" s="25">
        <v>1.0999999999999999E-2</v>
      </c>
      <c r="F18" s="26">
        <v>46</v>
      </c>
      <c r="G18" s="25">
        <v>5.3999999999999999E-2</v>
      </c>
      <c r="H18" s="26">
        <v>52</v>
      </c>
      <c r="I18" s="25">
        <v>6.7000000000000004E-2</v>
      </c>
      <c r="J18" s="26">
        <v>101</v>
      </c>
      <c r="K18" s="25">
        <v>5.5E-2</v>
      </c>
      <c r="L18" s="26"/>
      <c r="M18" s="53" t="s">
        <v>339</v>
      </c>
      <c r="N18" s="47"/>
    </row>
    <row r="19" spans="1:14" x14ac:dyDescent="0.15">
      <c r="A19" s="6" t="s">
        <v>77</v>
      </c>
      <c r="B19" s="26">
        <v>0</v>
      </c>
      <c r="C19" s="25">
        <v>0</v>
      </c>
      <c r="D19" s="26">
        <v>6</v>
      </c>
      <c r="E19" s="25">
        <v>0.375</v>
      </c>
      <c r="F19" s="26">
        <v>23</v>
      </c>
      <c r="G19" s="25">
        <v>0.88500000000000001</v>
      </c>
      <c r="H19" s="26">
        <v>3</v>
      </c>
      <c r="I19" s="25">
        <v>0.75</v>
      </c>
      <c r="J19" s="26">
        <v>32</v>
      </c>
      <c r="K19" s="25">
        <v>0.68100000000000005</v>
      </c>
      <c r="L19" s="26"/>
      <c r="M19" s="53" t="s">
        <v>338</v>
      </c>
      <c r="N19" s="47"/>
    </row>
    <row r="20" spans="1:14" x14ac:dyDescent="0.15">
      <c r="A20" s="6" t="s">
        <v>78</v>
      </c>
      <c r="B20" s="26">
        <v>0</v>
      </c>
      <c r="C20" s="25">
        <v>0</v>
      </c>
      <c r="D20" s="26">
        <v>5</v>
      </c>
      <c r="E20" s="25">
        <v>0.161</v>
      </c>
      <c r="F20" s="26">
        <v>7</v>
      </c>
      <c r="G20" s="25">
        <v>0.13500000000000001</v>
      </c>
      <c r="H20" s="26">
        <v>4</v>
      </c>
      <c r="I20" s="25">
        <v>0.25</v>
      </c>
      <c r="J20" s="26">
        <v>16</v>
      </c>
      <c r="K20" s="25">
        <v>0.155</v>
      </c>
      <c r="L20" s="26"/>
      <c r="M20" s="53" t="s">
        <v>338</v>
      </c>
      <c r="N20" s="47"/>
    </row>
    <row r="21" spans="1:14" x14ac:dyDescent="0.15">
      <c r="A21" s="6" t="s">
        <v>79</v>
      </c>
      <c r="B21" s="26">
        <v>0</v>
      </c>
      <c r="C21" s="25">
        <v>0</v>
      </c>
      <c r="D21" s="26">
        <v>4</v>
      </c>
      <c r="E21" s="25">
        <v>0.4</v>
      </c>
      <c r="F21" s="26">
        <v>12</v>
      </c>
      <c r="G21" s="25">
        <v>0.54500000000000004</v>
      </c>
      <c r="H21" s="26">
        <v>9</v>
      </c>
      <c r="I21" s="25">
        <v>0.9</v>
      </c>
      <c r="J21" s="26">
        <v>25</v>
      </c>
      <c r="K21" s="25">
        <v>0.59499999999999997</v>
      </c>
      <c r="L21" s="26"/>
      <c r="M21" s="53" t="s">
        <v>338</v>
      </c>
      <c r="N21" s="47"/>
    </row>
    <row r="22" spans="1:14" x14ac:dyDescent="0.15">
      <c r="A22" s="6" t="s">
        <v>80</v>
      </c>
      <c r="B22" s="26">
        <v>5</v>
      </c>
      <c r="C22" s="25">
        <v>0.02</v>
      </c>
      <c r="D22" s="26">
        <v>9</v>
      </c>
      <c r="E22" s="25">
        <v>1.6E-2</v>
      </c>
      <c r="F22" s="26">
        <v>18</v>
      </c>
      <c r="G22" s="25">
        <v>4.5999999999999999E-2</v>
      </c>
      <c r="H22" s="26">
        <v>3</v>
      </c>
      <c r="I22" s="25">
        <v>5.3999999999999999E-2</v>
      </c>
      <c r="J22" s="26">
        <v>35</v>
      </c>
      <c r="K22" s="25">
        <v>2.8000000000000001E-2</v>
      </c>
      <c r="L22" s="26"/>
      <c r="M22" s="53" t="s">
        <v>339</v>
      </c>
      <c r="N22" s="47"/>
    </row>
    <row r="23" spans="1:14" x14ac:dyDescent="0.15">
      <c r="A23" s="6" t="s">
        <v>81</v>
      </c>
      <c r="B23" s="26">
        <v>0</v>
      </c>
      <c r="C23" s="25">
        <v>0</v>
      </c>
      <c r="D23" s="26">
        <v>15</v>
      </c>
      <c r="E23" s="25">
        <v>0.23100000000000001</v>
      </c>
      <c r="F23" s="26">
        <v>34</v>
      </c>
      <c r="G23" s="25">
        <v>0.29299999999999998</v>
      </c>
      <c r="H23" s="26">
        <v>13</v>
      </c>
      <c r="I23" s="25">
        <v>0.28899999999999998</v>
      </c>
      <c r="J23" s="26">
        <v>62</v>
      </c>
      <c r="K23" s="25">
        <v>0.26600000000000001</v>
      </c>
      <c r="L23" s="26"/>
      <c r="M23" s="53" t="s">
        <v>338</v>
      </c>
      <c r="N23" s="47"/>
    </row>
    <row r="24" spans="1:14" x14ac:dyDescent="0.15">
      <c r="A24" s="6" t="s">
        <v>10</v>
      </c>
      <c r="B24" s="26">
        <v>1</v>
      </c>
      <c r="C24" s="25">
        <v>1.9E-2</v>
      </c>
      <c r="D24" s="26">
        <v>4</v>
      </c>
      <c r="E24" s="25">
        <v>1.7999999999999999E-2</v>
      </c>
      <c r="F24" s="26">
        <v>15</v>
      </c>
      <c r="G24" s="25">
        <v>3.9E-2</v>
      </c>
      <c r="H24" s="26">
        <v>9</v>
      </c>
      <c r="I24" s="25">
        <v>7.2999999999999995E-2</v>
      </c>
      <c r="J24" s="26">
        <v>29</v>
      </c>
      <c r="K24" s="25">
        <v>3.6999999999999998E-2</v>
      </c>
      <c r="L24" s="26"/>
      <c r="M24" s="53" t="s">
        <v>339</v>
      </c>
      <c r="N24" s="47"/>
    </row>
    <row r="25" spans="1:14" x14ac:dyDescent="0.15">
      <c r="A25" s="6" t="s">
        <v>82</v>
      </c>
      <c r="B25" s="26">
        <v>0</v>
      </c>
      <c r="C25" s="25">
        <v>0</v>
      </c>
      <c r="D25" s="26">
        <v>7</v>
      </c>
      <c r="E25" s="25">
        <v>0.58299999999999996</v>
      </c>
      <c r="F25" s="26">
        <v>7</v>
      </c>
      <c r="G25" s="25">
        <v>0.77800000000000002</v>
      </c>
      <c r="H25" s="26">
        <v>3</v>
      </c>
      <c r="I25" s="25">
        <v>1</v>
      </c>
      <c r="J25" s="26">
        <v>17</v>
      </c>
      <c r="K25" s="25">
        <v>0.70799999999999996</v>
      </c>
      <c r="L25" s="26"/>
      <c r="M25" s="53" t="s">
        <v>338</v>
      </c>
      <c r="N25" s="47"/>
    </row>
    <row r="26" spans="1:14" x14ac:dyDescent="0.15">
      <c r="A26" s="6" t="s">
        <v>83</v>
      </c>
      <c r="B26" s="26">
        <v>0</v>
      </c>
      <c r="C26" s="25">
        <v>0</v>
      </c>
      <c r="D26" s="26">
        <v>8</v>
      </c>
      <c r="E26" s="25">
        <v>1.2E-2</v>
      </c>
      <c r="F26" s="26">
        <v>5</v>
      </c>
      <c r="G26" s="25">
        <v>1.6E-2</v>
      </c>
      <c r="H26" s="26">
        <v>1</v>
      </c>
      <c r="I26" s="25">
        <v>6.0000000000000001E-3</v>
      </c>
      <c r="J26" s="26">
        <v>14</v>
      </c>
      <c r="K26" s="25">
        <v>8.9999999999999993E-3</v>
      </c>
      <c r="L26" s="26"/>
      <c r="M26" s="53" t="s">
        <v>339</v>
      </c>
      <c r="N26" s="47"/>
    </row>
    <row r="27" spans="1:14" x14ac:dyDescent="0.15">
      <c r="A27" s="6" t="s">
        <v>84</v>
      </c>
      <c r="B27" s="26">
        <v>0</v>
      </c>
      <c r="C27" s="25">
        <v>0</v>
      </c>
      <c r="D27" s="26">
        <v>6</v>
      </c>
      <c r="E27" s="25">
        <v>0.26100000000000001</v>
      </c>
      <c r="F27" s="26">
        <v>15</v>
      </c>
      <c r="G27" s="25">
        <v>0.30599999999999999</v>
      </c>
      <c r="H27" s="26">
        <v>5</v>
      </c>
      <c r="I27" s="25">
        <v>0.55600000000000005</v>
      </c>
      <c r="J27" s="26">
        <v>26</v>
      </c>
      <c r="K27" s="25">
        <v>0.31</v>
      </c>
      <c r="L27" s="26"/>
      <c r="M27" s="53" t="s">
        <v>338</v>
      </c>
      <c r="N27" s="47"/>
    </row>
    <row r="28" spans="1:14" x14ac:dyDescent="0.15">
      <c r="A28" s="6" t="s">
        <v>85</v>
      </c>
      <c r="B28" s="26">
        <v>1</v>
      </c>
      <c r="C28" s="25">
        <v>0.5</v>
      </c>
      <c r="D28" s="26">
        <v>0</v>
      </c>
      <c r="E28" s="25">
        <v>0</v>
      </c>
      <c r="F28" s="26">
        <v>3</v>
      </c>
      <c r="G28" s="25">
        <v>0.16700000000000001</v>
      </c>
      <c r="H28" s="26">
        <v>11</v>
      </c>
      <c r="I28" s="25">
        <v>0.35499999999999998</v>
      </c>
      <c r="J28" s="26">
        <v>15</v>
      </c>
      <c r="K28" s="25">
        <v>0.27300000000000002</v>
      </c>
      <c r="L28" s="26"/>
      <c r="M28" s="53" t="s">
        <v>338</v>
      </c>
      <c r="N28" s="47"/>
    </row>
    <row r="29" spans="1:14" x14ac:dyDescent="0.15">
      <c r="A29" s="6" t="s">
        <v>86</v>
      </c>
      <c r="B29" s="26">
        <v>0</v>
      </c>
      <c r="C29" s="25">
        <v>0</v>
      </c>
      <c r="D29" s="26">
        <v>19</v>
      </c>
      <c r="E29" s="25">
        <v>0.104</v>
      </c>
      <c r="F29" s="26">
        <v>73</v>
      </c>
      <c r="G29" s="25">
        <v>0.21</v>
      </c>
      <c r="H29" s="26">
        <v>45</v>
      </c>
      <c r="I29" s="25">
        <v>0.28799999999999998</v>
      </c>
      <c r="J29" s="26">
        <v>137</v>
      </c>
      <c r="K29" s="25">
        <v>0.19500000000000001</v>
      </c>
      <c r="L29" s="26"/>
      <c r="M29" s="53" t="s">
        <v>338</v>
      </c>
      <c r="N29" s="47"/>
    </row>
    <row r="30" spans="1:14" x14ac:dyDescent="0.15">
      <c r="A30" s="6" t="s">
        <v>87</v>
      </c>
      <c r="B30" s="26">
        <v>1</v>
      </c>
      <c r="C30" s="25">
        <v>1.2999999999999999E-2</v>
      </c>
      <c r="D30" s="26">
        <v>23</v>
      </c>
      <c r="E30" s="25">
        <v>6.2E-2</v>
      </c>
      <c r="F30" s="26">
        <v>21</v>
      </c>
      <c r="G30" s="25">
        <v>6.0999999999999999E-2</v>
      </c>
      <c r="H30" s="26">
        <v>13</v>
      </c>
      <c r="I30" s="25">
        <v>9.6000000000000002E-2</v>
      </c>
      <c r="J30" s="26">
        <v>58</v>
      </c>
      <c r="K30" s="25">
        <v>6.3E-2</v>
      </c>
      <c r="L30" s="26"/>
      <c r="M30" s="53" t="s">
        <v>339</v>
      </c>
      <c r="N30" s="47"/>
    </row>
    <row r="31" spans="1:14" x14ac:dyDescent="0.15">
      <c r="A31" s="6" t="s">
        <v>88</v>
      </c>
      <c r="B31" s="26">
        <v>5</v>
      </c>
      <c r="C31" s="25">
        <v>4.2000000000000003E-2</v>
      </c>
      <c r="D31" s="26">
        <v>11</v>
      </c>
      <c r="E31" s="25">
        <v>2.5999999999999999E-2</v>
      </c>
      <c r="F31" s="26">
        <v>120</v>
      </c>
      <c r="G31" s="25">
        <v>0.152</v>
      </c>
      <c r="H31" s="26">
        <v>52</v>
      </c>
      <c r="I31" s="25">
        <v>0.123</v>
      </c>
      <c r="J31" s="26">
        <v>188</v>
      </c>
      <c r="K31" s="25">
        <v>0.107</v>
      </c>
      <c r="L31" s="26"/>
      <c r="M31" s="53" t="s">
        <v>338</v>
      </c>
      <c r="N31" s="47"/>
    </row>
    <row r="32" spans="1:14" x14ac:dyDescent="0.15">
      <c r="A32" s="6" t="s">
        <v>89</v>
      </c>
      <c r="B32" s="26">
        <v>0</v>
      </c>
      <c r="C32" s="25">
        <v>0</v>
      </c>
      <c r="D32" s="26">
        <v>32</v>
      </c>
      <c r="E32" s="25">
        <v>0.38100000000000001</v>
      </c>
      <c r="F32" s="26">
        <v>54</v>
      </c>
      <c r="G32" s="25">
        <v>0.33500000000000002</v>
      </c>
      <c r="H32" s="26">
        <v>15</v>
      </c>
      <c r="I32" s="25">
        <v>0.29399999999999998</v>
      </c>
      <c r="J32" s="26">
        <v>101</v>
      </c>
      <c r="K32" s="25">
        <v>0.32400000000000001</v>
      </c>
      <c r="L32" s="26"/>
      <c r="M32" s="53" t="s">
        <v>338</v>
      </c>
      <c r="N32" s="47"/>
    </row>
    <row r="33" spans="1:14" x14ac:dyDescent="0.15">
      <c r="A33" s="6" t="s">
        <v>90</v>
      </c>
      <c r="B33" s="26">
        <v>0</v>
      </c>
      <c r="C33" s="25">
        <v>0</v>
      </c>
      <c r="D33" s="26">
        <v>3</v>
      </c>
      <c r="E33" s="25">
        <v>0.2</v>
      </c>
      <c r="F33" s="26">
        <v>3</v>
      </c>
      <c r="G33" s="25">
        <v>8.3000000000000004E-2</v>
      </c>
      <c r="H33" s="26">
        <v>2</v>
      </c>
      <c r="I33" s="25">
        <v>0.25</v>
      </c>
      <c r="J33" s="26">
        <v>8</v>
      </c>
      <c r="K33" s="25">
        <v>0.13100000000000001</v>
      </c>
      <c r="L33" s="26"/>
      <c r="M33" s="53" t="s">
        <v>338</v>
      </c>
      <c r="N33" s="47"/>
    </row>
    <row r="34" spans="1:14" x14ac:dyDescent="0.15">
      <c r="A34" s="6" t="s">
        <v>91</v>
      </c>
      <c r="B34" s="26">
        <v>3</v>
      </c>
      <c r="C34" s="25">
        <v>0.75</v>
      </c>
      <c r="D34" s="26">
        <v>5</v>
      </c>
      <c r="E34" s="25">
        <v>1</v>
      </c>
      <c r="F34" s="26">
        <v>16</v>
      </c>
      <c r="G34" s="25">
        <v>0.94099999999999995</v>
      </c>
      <c r="H34" s="26">
        <v>1</v>
      </c>
      <c r="I34" s="25">
        <v>1</v>
      </c>
      <c r="J34" s="26">
        <v>25</v>
      </c>
      <c r="K34" s="25">
        <v>0.92600000000000005</v>
      </c>
      <c r="L34" s="26"/>
      <c r="M34" s="53" t="s">
        <v>338</v>
      </c>
      <c r="N34" s="47"/>
    </row>
    <row r="35" spans="1:14" x14ac:dyDescent="0.15">
      <c r="A35" s="6" t="s">
        <v>92</v>
      </c>
      <c r="B35" s="26">
        <v>0</v>
      </c>
      <c r="C35" s="25">
        <v>0</v>
      </c>
      <c r="D35" s="26">
        <v>7</v>
      </c>
      <c r="E35" s="25">
        <v>3.5000000000000003E-2</v>
      </c>
      <c r="F35" s="26">
        <v>18</v>
      </c>
      <c r="G35" s="25">
        <v>6.7000000000000004E-2</v>
      </c>
      <c r="H35" s="26">
        <v>5</v>
      </c>
      <c r="I35" s="25">
        <v>7.5999999999999998E-2</v>
      </c>
      <c r="J35" s="26">
        <v>30</v>
      </c>
      <c r="K35" s="25">
        <v>5.1999999999999998E-2</v>
      </c>
      <c r="L35" s="26"/>
      <c r="M35" s="53" t="s">
        <v>339</v>
      </c>
      <c r="N35" s="47"/>
    </row>
    <row r="36" spans="1:14" x14ac:dyDescent="0.15">
      <c r="A36" s="6" t="s">
        <v>1</v>
      </c>
      <c r="B36" s="26">
        <v>0</v>
      </c>
      <c r="C36" s="25">
        <v>0</v>
      </c>
      <c r="D36" s="26">
        <v>10</v>
      </c>
      <c r="E36" s="25">
        <v>0.27800000000000002</v>
      </c>
      <c r="F36" s="26">
        <v>28</v>
      </c>
      <c r="G36" s="25">
        <v>0.53800000000000003</v>
      </c>
      <c r="H36" s="26">
        <v>4</v>
      </c>
      <c r="I36" s="25">
        <v>0.28599999999999998</v>
      </c>
      <c r="J36" s="26">
        <v>42</v>
      </c>
      <c r="K36" s="25">
        <v>0.375</v>
      </c>
      <c r="L36" s="26"/>
      <c r="M36" s="53" t="s">
        <v>338</v>
      </c>
      <c r="N36" s="47"/>
    </row>
    <row r="37" spans="1:14" x14ac:dyDescent="0.15">
      <c r="A37" s="6" t="s">
        <v>93</v>
      </c>
      <c r="B37" s="26">
        <v>0</v>
      </c>
      <c r="C37" s="25">
        <v>0</v>
      </c>
      <c r="D37" s="26">
        <v>1</v>
      </c>
      <c r="E37" s="25">
        <v>6.0000000000000001E-3</v>
      </c>
      <c r="F37" s="26">
        <v>51</v>
      </c>
      <c r="G37" s="25">
        <v>9.1999999999999998E-2</v>
      </c>
      <c r="H37" s="26">
        <v>92</v>
      </c>
      <c r="I37" s="25">
        <v>0.20799999999999999</v>
      </c>
      <c r="J37" s="26">
        <v>144</v>
      </c>
      <c r="K37" s="25">
        <v>0.122</v>
      </c>
      <c r="L37" s="26"/>
      <c r="M37" s="53" t="s">
        <v>339</v>
      </c>
      <c r="N37" s="47"/>
    </row>
    <row r="38" spans="1:14" x14ac:dyDescent="0.15">
      <c r="A38" s="6" t="s">
        <v>94</v>
      </c>
      <c r="B38" s="26">
        <v>0</v>
      </c>
      <c r="C38" s="25">
        <v>0</v>
      </c>
      <c r="D38" s="26">
        <v>3</v>
      </c>
      <c r="E38" s="25">
        <v>0.33300000000000002</v>
      </c>
      <c r="F38" s="26">
        <v>5</v>
      </c>
      <c r="G38" s="25">
        <v>0.25</v>
      </c>
      <c r="H38" s="26">
        <v>2</v>
      </c>
      <c r="I38" s="25">
        <v>0.16700000000000001</v>
      </c>
      <c r="J38" s="26">
        <v>10</v>
      </c>
      <c r="K38" s="25">
        <v>0.23799999999999999</v>
      </c>
      <c r="L38" s="26"/>
      <c r="M38" s="53" t="s">
        <v>338</v>
      </c>
      <c r="N38" s="47"/>
    </row>
    <row r="39" spans="1:14" x14ac:dyDescent="0.15">
      <c r="A39" s="6" t="s">
        <v>95</v>
      </c>
      <c r="B39" s="26">
        <v>2</v>
      </c>
      <c r="C39" s="25">
        <v>2.1000000000000001E-2</v>
      </c>
      <c r="D39" s="26">
        <v>9</v>
      </c>
      <c r="E39" s="25">
        <v>1.9E-2</v>
      </c>
      <c r="F39" s="26">
        <v>0</v>
      </c>
      <c r="G39" s="25">
        <v>0</v>
      </c>
      <c r="H39" s="26">
        <v>6</v>
      </c>
      <c r="I39" s="25">
        <v>3.7999999999999999E-2</v>
      </c>
      <c r="J39" s="26">
        <v>17</v>
      </c>
      <c r="K39" s="25">
        <v>1.6E-2</v>
      </c>
      <c r="L39" s="26"/>
      <c r="M39" s="53" t="s">
        <v>339</v>
      </c>
      <c r="N39" s="47"/>
    </row>
    <row r="40" spans="1:14" x14ac:dyDescent="0.15">
      <c r="A40" s="6" t="s">
        <v>96</v>
      </c>
      <c r="B40" s="26">
        <v>0</v>
      </c>
      <c r="C40" s="25">
        <v>0</v>
      </c>
      <c r="D40" s="26">
        <v>2</v>
      </c>
      <c r="E40" s="25">
        <v>1.2999999999999999E-2</v>
      </c>
      <c r="F40" s="26">
        <v>5</v>
      </c>
      <c r="G40" s="25">
        <v>1.4E-2</v>
      </c>
      <c r="H40" s="26">
        <v>8</v>
      </c>
      <c r="I40" s="25">
        <v>4.4999999999999998E-2</v>
      </c>
      <c r="J40" s="26">
        <v>15</v>
      </c>
      <c r="K40" s="25">
        <v>2.1000000000000001E-2</v>
      </c>
      <c r="L40" s="26"/>
      <c r="M40" s="53" t="s">
        <v>339</v>
      </c>
      <c r="N40" s="47"/>
    </row>
    <row r="41" spans="1:14" x14ac:dyDescent="0.15">
      <c r="A41" s="6" t="s">
        <v>97</v>
      </c>
      <c r="B41" s="26">
        <v>0</v>
      </c>
      <c r="C41" s="25">
        <v>0</v>
      </c>
      <c r="D41" s="26">
        <v>44</v>
      </c>
      <c r="E41" s="25">
        <v>0.41099999999999998</v>
      </c>
      <c r="F41" s="26">
        <v>142</v>
      </c>
      <c r="G41" s="25">
        <v>0.59699999999999998</v>
      </c>
      <c r="H41" s="26">
        <v>26</v>
      </c>
      <c r="I41" s="25">
        <v>0.377</v>
      </c>
      <c r="J41" s="26">
        <v>212</v>
      </c>
      <c r="K41" s="25">
        <v>0.47299999999999998</v>
      </c>
      <c r="L41" s="26"/>
      <c r="M41" s="53" t="s">
        <v>338</v>
      </c>
      <c r="N41" s="47"/>
    </row>
    <row r="42" spans="1:14" x14ac:dyDescent="0.15">
      <c r="A42" s="6" t="s">
        <v>98</v>
      </c>
      <c r="B42" s="26">
        <v>1</v>
      </c>
      <c r="C42" s="25">
        <v>0.5</v>
      </c>
      <c r="D42" s="26">
        <v>2</v>
      </c>
      <c r="E42" s="25">
        <v>0.5</v>
      </c>
      <c r="F42" s="26">
        <v>4</v>
      </c>
      <c r="G42" s="25">
        <v>1</v>
      </c>
      <c r="H42" s="26">
        <v>1</v>
      </c>
      <c r="I42" s="25">
        <v>1</v>
      </c>
      <c r="J42" s="26">
        <v>8</v>
      </c>
      <c r="K42" s="25">
        <v>0.72699999999999998</v>
      </c>
      <c r="L42" s="26"/>
      <c r="M42" s="53" t="s">
        <v>338</v>
      </c>
      <c r="N42" s="47"/>
    </row>
    <row r="43" spans="1:14" x14ac:dyDescent="0.15">
      <c r="A43" s="6" t="s">
        <v>99</v>
      </c>
      <c r="B43" s="26">
        <v>0</v>
      </c>
      <c r="C43" s="25">
        <v>0</v>
      </c>
      <c r="D43" s="26">
        <v>1</v>
      </c>
      <c r="E43" s="25">
        <v>4.8000000000000001E-2</v>
      </c>
      <c r="F43" s="26">
        <v>3</v>
      </c>
      <c r="G43" s="25">
        <v>3.2000000000000001E-2</v>
      </c>
      <c r="H43" s="26">
        <v>1</v>
      </c>
      <c r="I43" s="25">
        <v>1.9E-2</v>
      </c>
      <c r="J43" s="26">
        <v>5</v>
      </c>
      <c r="K43" s="25">
        <v>0.03</v>
      </c>
      <c r="L43" s="26"/>
      <c r="M43" s="53" t="s">
        <v>338</v>
      </c>
      <c r="N43" s="47"/>
    </row>
    <row r="44" spans="1:14" x14ac:dyDescent="0.15">
      <c r="A44" s="6" t="s">
        <v>100</v>
      </c>
      <c r="B44" s="26">
        <v>0</v>
      </c>
      <c r="C44" s="25">
        <v>0</v>
      </c>
      <c r="D44" s="26">
        <v>7</v>
      </c>
      <c r="E44" s="25">
        <v>4.1000000000000002E-2</v>
      </c>
      <c r="F44" s="26">
        <v>2</v>
      </c>
      <c r="G44" s="25">
        <v>0.01</v>
      </c>
      <c r="H44" s="26">
        <v>2</v>
      </c>
      <c r="I44" s="25">
        <v>1.0999999999999999E-2</v>
      </c>
      <c r="J44" s="26">
        <v>11</v>
      </c>
      <c r="K44" s="25">
        <v>1.7999999999999999E-2</v>
      </c>
      <c r="L44" s="26"/>
      <c r="M44" s="53" t="s">
        <v>339</v>
      </c>
      <c r="N44" s="47"/>
    </row>
    <row r="45" spans="1:14" x14ac:dyDescent="0.15">
      <c r="A45" s="6" t="s">
        <v>101</v>
      </c>
      <c r="B45" s="26">
        <v>0</v>
      </c>
      <c r="C45" s="25">
        <v>0</v>
      </c>
      <c r="D45" s="26">
        <v>0</v>
      </c>
      <c r="E45" s="25">
        <v>0</v>
      </c>
      <c r="F45" s="26">
        <v>2</v>
      </c>
      <c r="G45" s="25">
        <v>6.9000000000000006E-2</v>
      </c>
      <c r="H45" s="26">
        <v>1</v>
      </c>
      <c r="I45" s="25">
        <v>9.0999999999999998E-2</v>
      </c>
      <c r="J45" s="26">
        <v>3</v>
      </c>
      <c r="K45" s="25">
        <v>5.6000000000000001E-2</v>
      </c>
      <c r="L45" s="26"/>
      <c r="M45" s="53" t="s">
        <v>338</v>
      </c>
      <c r="N45" s="47"/>
    </row>
    <row r="46" spans="1:14" x14ac:dyDescent="0.15">
      <c r="A46" s="6" t="s">
        <v>102</v>
      </c>
      <c r="B46" s="26">
        <v>10</v>
      </c>
      <c r="C46" s="25">
        <v>3.4000000000000002E-2</v>
      </c>
      <c r="D46" s="26">
        <v>11</v>
      </c>
      <c r="E46" s="25">
        <v>1.9E-2</v>
      </c>
      <c r="F46" s="26">
        <v>18</v>
      </c>
      <c r="G46" s="25">
        <v>5.8999999999999997E-2</v>
      </c>
      <c r="H46" s="26">
        <v>1</v>
      </c>
      <c r="I46" s="25">
        <v>1.9E-2</v>
      </c>
      <c r="J46" s="26">
        <v>40</v>
      </c>
      <c r="K46" s="25">
        <v>3.2000000000000001E-2</v>
      </c>
      <c r="L46" s="26"/>
      <c r="M46" s="53" t="s">
        <v>339</v>
      </c>
      <c r="N46" s="47"/>
    </row>
    <row r="47" spans="1:14" x14ac:dyDescent="0.15">
      <c r="A47" s="6" t="s">
        <v>103</v>
      </c>
      <c r="B47" s="26">
        <v>0</v>
      </c>
      <c r="C47" s="25">
        <v>0</v>
      </c>
      <c r="D47" s="26">
        <v>1</v>
      </c>
      <c r="E47" s="25">
        <v>4.0000000000000001E-3</v>
      </c>
      <c r="F47" s="26">
        <v>6</v>
      </c>
      <c r="G47" s="25">
        <v>2.3E-2</v>
      </c>
      <c r="H47" s="26">
        <v>6</v>
      </c>
      <c r="I47" s="25">
        <v>5.3999999999999999E-2</v>
      </c>
      <c r="J47" s="26">
        <v>13</v>
      </c>
      <c r="K47" s="25">
        <v>2.1000000000000001E-2</v>
      </c>
      <c r="L47" s="26"/>
      <c r="M47" s="53" t="s">
        <v>339</v>
      </c>
      <c r="N47" s="47"/>
    </row>
    <row r="48" spans="1:14" x14ac:dyDescent="0.15">
      <c r="A48" s="6" t="s">
        <v>15</v>
      </c>
      <c r="B48" s="26">
        <v>24</v>
      </c>
      <c r="C48" s="25">
        <v>8.9999999999999993E-3</v>
      </c>
      <c r="D48" s="26">
        <v>28</v>
      </c>
      <c r="E48" s="25">
        <v>0.01</v>
      </c>
      <c r="F48" s="26">
        <v>6</v>
      </c>
      <c r="G48" s="25">
        <v>1.4999999999999999E-2</v>
      </c>
      <c r="H48" s="26">
        <v>4</v>
      </c>
      <c r="I48" s="25">
        <v>6.9000000000000006E-2</v>
      </c>
      <c r="J48" s="26">
        <v>62</v>
      </c>
      <c r="K48" s="25">
        <v>0.01</v>
      </c>
      <c r="L48" s="26"/>
      <c r="M48" s="53" t="s">
        <v>339</v>
      </c>
      <c r="N48" s="47"/>
    </row>
    <row r="49" spans="1:14" x14ac:dyDescent="0.15">
      <c r="A49" s="6" t="s">
        <v>11</v>
      </c>
      <c r="B49" s="26">
        <v>0</v>
      </c>
      <c r="C49" s="25">
        <v>0</v>
      </c>
      <c r="D49" s="26">
        <v>5</v>
      </c>
      <c r="E49" s="25">
        <v>7.5999999999999998E-2</v>
      </c>
      <c r="F49" s="26">
        <v>219</v>
      </c>
      <c r="G49" s="25">
        <v>0.307</v>
      </c>
      <c r="H49" s="26">
        <v>496</v>
      </c>
      <c r="I49" s="25">
        <v>0.52800000000000002</v>
      </c>
      <c r="J49" s="26">
        <v>720</v>
      </c>
      <c r="K49" s="25">
        <v>0.41599999999999998</v>
      </c>
      <c r="L49" s="26"/>
      <c r="M49" s="53" t="s">
        <v>339</v>
      </c>
      <c r="N49" s="47"/>
    </row>
    <row r="50" spans="1:14" x14ac:dyDescent="0.15">
      <c r="A50" s="6" t="s">
        <v>445</v>
      </c>
      <c r="B50" s="26">
        <v>4</v>
      </c>
      <c r="C50" s="25">
        <v>1.0999999999999999E-2</v>
      </c>
      <c r="D50" s="26">
        <v>7</v>
      </c>
      <c r="E50" s="25">
        <v>8.0000000000000002E-3</v>
      </c>
      <c r="F50" s="26">
        <v>12</v>
      </c>
      <c r="G50" s="25">
        <v>2.8000000000000001E-2</v>
      </c>
      <c r="H50" s="26">
        <v>2</v>
      </c>
      <c r="I50" s="25">
        <v>0.02</v>
      </c>
      <c r="J50" s="26">
        <v>25</v>
      </c>
      <c r="K50" s="25">
        <v>1.4E-2</v>
      </c>
      <c r="L50" s="26"/>
      <c r="M50" s="53" t="s">
        <v>338</v>
      </c>
      <c r="N50" s="47"/>
    </row>
    <row r="51" spans="1:14" x14ac:dyDescent="0.15">
      <c r="A51" s="6" t="s">
        <v>2</v>
      </c>
      <c r="B51" s="26">
        <v>0</v>
      </c>
      <c r="C51" s="25">
        <v>0</v>
      </c>
      <c r="D51" s="26">
        <v>39</v>
      </c>
      <c r="E51" s="25">
        <v>0.49399999999999999</v>
      </c>
      <c r="F51" s="26">
        <v>57</v>
      </c>
      <c r="G51" s="25">
        <v>0.41299999999999998</v>
      </c>
      <c r="H51" s="26">
        <v>22</v>
      </c>
      <c r="I51" s="25">
        <v>0.4</v>
      </c>
      <c r="J51" s="26">
        <v>118</v>
      </c>
      <c r="K51" s="25">
        <v>0.41499999999999998</v>
      </c>
      <c r="L51" s="26"/>
      <c r="M51" s="53" t="s">
        <v>338</v>
      </c>
      <c r="N51" s="47"/>
    </row>
    <row r="52" spans="1:14" x14ac:dyDescent="0.15">
      <c r="A52" s="6" t="s">
        <v>104</v>
      </c>
      <c r="B52" s="26">
        <v>0</v>
      </c>
      <c r="C52" s="25">
        <v>0</v>
      </c>
      <c r="D52" s="26">
        <v>0</v>
      </c>
      <c r="E52" s="25">
        <v>0</v>
      </c>
      <c r="F52" s="26">
        <v>25</v>
      </c>
      <c r="G52" s="25">
        <v>0.26900000000000002</v>
      </c>
      <c r="H52" s="26">
        <v>124</v>
      </c>
      <c r="I52" s="25">
        <v>0.72899999999999998</v>
      </c>
      <c r="J52" s="26">
        <v>149</v>
      </c>
      <c r="K52" s="25">
        <v>0.498</v>
      </c>
      <c r="L52" s="26"/>
      <c r="M52" s="53" t="s">
        <v>338</v>
      </c>
      <c r="N52" s="47"/>
    </row>
    <row r="53" spans="1:14" x14ac:dyDescent="0.15">
      <c r="A53" s="6" t="s">
        <v>105</v>
      </c>
      <c r="B53" s="26">
        <v>8</v>
      </c>
      <c r="C53" s="25">
        <v>0.66700000000000004</v>
      </c>
      <c r="D53" s="26">
        <v>21</v>
      </c>
      <c r="E53" s="25">
        <v>0.44700000000000001</v>
      </c>
      <c r="F53" s="26">
        <v>17</v>
      </c>
      <c r="G53" s="25">
        <v>0.34</v>
      </c>
      <c r="H53" s="26">
        <v>7</v>
      </c>
      <c r="I53" s="25">
        <v>0.30399999999999999</v>
      </c>
      <c r="J53" s="26">
        <v>53</v>
      </c>
      <c r="K53" s="25">
        <v>0.40200000000000002</v>
      </c>
      <c r="L53" s="26"/>
      <c r="M53" s="53" t="s">
        <v>339</v>
      </c>
      <c r="N53" s="47"/>
    </row>
    <row r="54" spans="1:14" x14ac:dyDescent="0.15">
      <c r="A54" s="6" t="s">
        <v>106</v>
      </c>
      <c r="B54" s="26">
        <v>4</v>
      </c>
      <c r="C54" s="25">
        <v>4.7E-2</v>
      </c>
      <c r="D54" s="26">
        <v>4</v>
      </c>
      <c r="E54" s="25">
        <v>1.0999999999999999E-2</v>
      </c>
      <c r="F54" s="26">
        <v>11</v>
      </c>
      <c r="G54" s="25">
        <v>2.5000000000000001E-2</v>
      </c>
      <c r="H54" s="26">
        <v>14</v>
      </c>
      <c r="I54" s="25">
        <v>4.2000000000000003E-2</v>
      </c>
      <c r="J54" s="26">
        <v>33</v>
      </c>
      <c r="K54" s="25">
        <v>2.7E-2</v>
      </c>
      <c r="L54" s="26"/>
      <c r="M54" s="53" t="s">
        <v>339</v>
      </c>
      <c r="N54" s="47"/>
    </row>
    <row r="55" spans="1:14" x14ac:dyDescent="0.15">
      <c r="A55" s="6" t="s">
        <v>107</v>
      </c>
      <c r="B55" s="26">
        <v>4</v>
      </c>
      <c r="C55" s="25">
        <v>1.7000000000000001E-2</v>
      </c>
      <c r="D55" s="26">
        <v>6</v>
      </c>
      <c r="E55" s="25">
        <v>1.2E-2</v>
      </c>
      <c r="F55" s="26">
        <v>6</v>
      </c>
      <c r="G55" s="25">
        <v>2.3E-2</v>
      </c>
      <c r="H55" s="26">
        <v>1</v>
      </c>
      <c r="I55" s="25">
        <v>1.2E-2</v>
      </c>
      <c r="J55" s="26">
        <v>17</v>
      </c>
      <c r="K55" s="25">
        <v>1.6E-2</v>
      </c>
      <c r="L55" s="26"/>
      <c r="M55" s="53" t="s">
        <v>338</v>
      </c>
      <c r="N55" s="47"/>
    </row>
    <row r="56" spans="1:14" x14ac:dyDescent="0.15">
      <c r="A56" s="6" t="s">
        <v>108</v>
      </c>
      <c r="B56" s="26">
        <v>0</v>
      </c>
      <c r="C56" s="25">
        <v>0</v>
      </c>
      <c r="D56" s="26">
        <v>3</v>
      </c>
      <c r="E56" s="25">
        <v>0.13</v>
      </c>
      <c r="F56" s="26">
        <v>7</v>
      </c>
      <c r="G56" s="25">
        <v>0.1</v>
      </c>
      <c r="H56" s="26">
        <v>21</v>
      </c>
      <c r="I56" s="25">
        <v>0.42899999999999999</v>
      </c>
      <c r="J56" s="26">
        <v>31</v>
      </c>
      <c r="K56" s="25">
        <v>0.215</v>
      </c>
      <c r="L56" s="26"/>
      <c r="M56" s="53" t="s">
        <v>339</v>
      </c>
      <c r="N56" s="47"/>
    </row>
    <row r="57" spans="1:14" x14ac:dyDescent="0.15">
      <c r="A57" s="6" t="s">
        <v>130</v>
      </c>
      <c r="B57" s="26">
        <v>0</v>
      </c>
      <c r="C57" s="25">
        <v>0</v>
      </c>
      <c r="D57" s="26">
        <v>6</v>
      </c>
      <c r="E57" s="25">
        <v>2.7E-2</v>
      </c>
      <c r="F57" s="26">
        <v>7</v>
      </c>
      <c r="G57" s="25">
        <v>1.6E-2</v>
      </c>
      <c r="H57" s="26">
        <v>3</v>
      </c>
      <c r="I57" s="25">
        <v>1.4999999999999999E-2</v>
      </c>
      <c r="J57" s="26">
        <v>16</v>
      </c>
      <c r="K57" s="25">
        <v>1.7999999999999999E-2</v>
      </c>
      <c r="L57" s="26"/>
      <c r="M57" s="53" t="s">
        <v>339</v>
      </c>
      <c r="N57" s="47"/>
    </row>
    <row r="58" spans="1:14" x14ac:dyDescent="0.15">
      <c r="A58" s="6" t="s">
        <v>109</v>
      </c>
      <c r="B58" s="26">
        <v>0</v>
      </c>
      <c r="C58" s="25">
        <v>0</v>
      </c>
      <c r="D58" s="26">
        <v>3</v>
      </c>
      <c r="E58" s="25">
        <v>0.13</v>
      </c>
      <c r="F58" s="26">
        <v>4</v>
      </c>
      <c r="G58" s="25">
        <v>0.19</v>
      </c>
      <c r="H58" s="26">
        <v>0</v>
      </c>
      <c r="I58" s="25">
        <v>0</v>
      </c>
      <c r="J58" s="26">
        <v>7</v>
      </c>
      <c r="K58" s="25">
        <v>0.13200000000000001</v>
      </c>
      <c r="L58" s="26"/>
      <c r="M58" s="53" t="s">
        <v>338</v>
      </c>
      <c r="N58" s="47"/>
    </row>
    <row r="59" spans="1:14" x14ac:dyDescent="0.15">
      <c r="A59" s="6" t="s">
        <v>110</v>
      </c>
      <c r="B59" s="26">
        <v>0</v>
      </c>
      <c r="C59" s="25">
        <v>0</v>
      </c>
      <c r="D59" s="26">
        <v>0</v>
      </c>
      <c r="E59" s="25">
        <v>0</v>
      </c>
      <c r="F59" s="26">
        <v>8</v>
      </c>
      <c r="G59" s="25">
        <v>0.33300000000000002</v>
      </c>
      <c r="H59" s="26">
        <v>2</v>
      </c>
      <c r="I59" s="25">
        <v>0.33300000000000002</v>
      </c>
      <c r="J59" s="26">
        <v>10</v>
      </c>
      <c r="K59" s="25">
        <v>0.24399999999999999</v>
      </c>
      <c r="L59" s="26"/>
      <c r="M59" s="53" t="s">
        <v>338</v>
      </c>
      <c r="N59" s="47"/>
    </row>
    <row r="60" spans="1:14" x14ac:dyDescent="0.15">
      <c r="A60" s="6" t="s">
        <v>111</v>
      </c>
      <c r="B60" s="26">
        <v>0</v>
      </c>
      <c r="C60" s="25">
        <v>0</v>
      </c>
      <c r="D60" s="26">
        <v>2</v>
      </c>
      <c r="E60" s="25">
        <v>0.2</v>
      </c>
      <c r="F60" s="26">
        <v>10</v>
      </c>
      <c r="G60" s="25">
        <v>0.5</v>
      </c>
      <c r="H60" s="26">
        <v>1</v>
      </c>
      <c r="I60" s="25">
        <v>0.25</v>
      </c>
      <c r="J60" s="26">
        <v>13</v>
      </c>
      <c r="K60" s="25">
        <v>0.38200000000000001</v>
      </c>
      <c r="L60" s="26"/>
      <c r="M60" s="53" t="s">
        <v>338</v>
      </c>
      <c r="N60" s="47"/>
    </row>
    <row r="61" spans="1:14" s="6" customFormat="1" x14ac:dyDescent="0.15">
      <c r="A61" s="6" t="s">
        <v>112</v>
      </c>
      <c r="B61" s="26">
        <v>0</v>
      </c>
      <c r="C61" s="25">
        <v>0</v>
      </c>
      <c r="D61" s="26">
        <v>1</v>
      </c>
      <c r="E61" s="25">
        <v>3.4000000000000002E-2</v>
      </c>
      <c r="F61" s="26">
        <v>3</v>
      </c>
      <c r="G61" s="25">
        <v>3.4000000000000002E-2</v>
      </c>
      <c r="H61" s="26">
        <v>13</v>
      </c>
      <c r="I61" s="25">
        <v>0.115</v>
      </c>
      <c r="J61" s="26">
        <v>17</v>
      </c>
      <c r="K61" s="25">
        <v>7.1999999999999995E-2</v>
      </c>
      <c r="L61" s="26"/>
      <c r="M61" s="53" t="s">
        <v>339</v>
      </c>
      <c r="N61" s="47"/>
    </row>
    <row r="62" spans="1:14" x14ac:dyDescent="0.15">
      <c r="A62" s="6" t="s">
        <v>113</v>
      </c>
      <c r="B62" s="26">
        <v>1</v>
      </c>
      <c r="C62" s="25">
        <v>0.25</v>
      </c>
      <c r="D62" s="26">
        <v>10</v>
      </c>
      <c r="E62" s="25">
        <v>0.625</v>
      </c>
      <c r="F62" s="26">
        <v>27</v>
      </c>
      <c r="G62" s="25">
        <v>0.75</v>
      </c>
      <c r="H62" s="26">
        <v>2</v>
      </c>
      <c r="I62" s="25">
        <v>1</v>
      </c>
      <c r="J62" s="26">
        <v>40</v>
      </c>
      <c r="K62" s="25">
        <v>0.69</v>
      </c>
      <c r="L62" s="26"/>
      <c r="M62" s="53" t="s">
        <v>338</v>
      </c>
      <c r="N62" s="47"/>
    </row>
    <row r="63" spans="1:14" x14ac:dyDescent="0.15">
      <c r="A63" s="6" t="s">
        <v>114</v>
      </c>
      <c r="B63" s="26">
        <v>3</v>
      </c>
      <c r="C63" s="25">
        <v>5.0000000000000001E-3</v>
      </c>
      <c r="D63" s="26">
        <v>7</v>
      </c>
      <c r="E63" s="25">
        <v>8.9999999999999993E-3</v>
      </c>
      <c r="F63" s="26">
        <v>2</v>
      </c>
      <c r="G63" s="25">
        <v>8.9999999999999993E-3</v>
      </c>
      <c r="H63" s="26">
        <v>1</v>
      </c>
      <c r="I63" s="25">
        <v>2.1000000000000001E-2</v>
      </c>
      <c r="J63" s="26">
        <v>13</v>
      </c>
      <c r="K63" s="25">
        <v>8.0000000000000002E-3</v>
      </c>
      <c r="L63" s="26"/>
      <c r="M63" s="53" t="s">
        <v>339</v>
      </c>
      <c r="N63" s="47"/>
    </row>
    <row r="64" spans="1:14" x14ac:dyDescent="0.15">
      <c r="A64" s="6" t="s">
        <v>115</v>
      </c>
      <c r="B64" s="26">
        <v>0</v>
      </c>
      <c r="C64" s="25">
        <v>0</v>
      </c>
      <c r="D64" s="26">
        <v>1</v>
      </c>
      <c r="E64" s="25">
        <v>0.33300000000000002</v>
      </c>
      <c r="F64" s="26">
        <v>3</v>
      </c>
      <c r="G64" s="25">
        <v>0.6</v>
      </c>
      <c r="H64" s="26">
        <v>1</v>
      </c>
      <c r="I64" s="25">
        <v>1</v>
      </c>
      <c r="J64" s="26">
        <v>5</v>
      </c>
      <c r="K64" s="25">
        <v>0.55600000000000005</v>
      </c>
      <c r="L64" s="26"/>
      <c r="M64" s="53" t="s">
        <v>338</v>
      </c>
      <c r="N64" s="47"/>
    </row>
    <row r="65" spans="1:14" x14ac:dyDescent="0.15">
      <c r="A65" s="6" t="s">
        <v>116</v>
      </c>
      <c r="B65" s="26">
        <v>0</v>
      </c>
      <c r="C65" s="25">
        <v>0</v>
      </c>
      <c r="D65" s="26">
        <v>0</v>
      </c>
      <c r="E65" s="25">
        <v>0</v>
      </c>
      <c r="F65" s="26">
        <v>0</v>
      </c>
      <c r="G65" s="25">
        <v>0</v>
      </c>
      <c r="H65" s="26">
        <v>0</v>
      </c>
      <c r="I65" s="25">
        <v>0</v>
      </c>
      <c r="J65" s="26">
        <v>0</v>
      </c>
      <c r="K65" s="25">
        <v>0</v>
      </c>
      <c r="L65" s="26"/>
      <c r="M65" s="53" t="s">
        <v>338</v>
      </c>
      <c r="N65" s="47"/>
    </row>
    <row r="66" spans="1:14" x14ac:dyDescent="0.15">
      <c r="A66" s="6" t="s">
        <v>117</v>
      </c>
      <c r="B66" s="26">
        <v>0</v>
      </c>
      <c r="C66" s="25">
        <v>0</v>
      </c>
      <c r="D66" s="26">
        <v>1</v>
      </c>
      <c r="E66" s="25">
        <v>9.0999999999999998E-2</v>
      </c>
      <c r="F66" s="26">
        <v>20</v>
      </c>
      <c r="G66" s="25">
        <v>0.33900000000000002</v>
      </c>
      <c r="H66" s="26">
        <v>10</v>
      </c>
      <c r="I66" s="25">
        <v>0.37</v>
      </c>
      <c r="J66" s="26">
        <v>31</v>
      </c>
      <c r="K66" s="25">
        <v>0.316</v>
      </c>
      <c r="L66" s="26"/>
      <c r="M66" s="53" t="s">
        <v>338</v>
      </c>
      <c r="N66" s="47"/>
    </row>
    <row r="67" spans="1:14" x14ac:dyDescent="0.15">
      <c r="A67" s="6" t="s">
        <v>118</v>
      </c>
      <c r="B67" s="26">
        <v>3</v>
      </c>
      <c r="C67" s="25">
        <v>0.375</v>
      </c>
      <c r="D67" s="26">
        <v>9</v>
      </c>
      <c r="E67" s="25">
        <v>0.56299999999999994</v>
      </c>
      <c r="F67" s="26">
        <v>22</v>
      </c>
      <c r="G67" s="25">
        <v>0.66700000000000004</v>
      </c>
      <c r="H67" s="26">
        <v>7</v>
      </c>
      <c r="I67" s="25">
        <v>0.875</v>
      </c>
      <c r="J67" s="26">
        <v>41</v>
      </c>
      <c r="K67" s="25">
        <v>0.63100000000000001</v>
      </c>
      <c r="L67" s="26"/>
      <c r="M67" s="53" t="s">
        <v>338</v>
      </c>
      <c r="N67" s="47"/>
    </row>
    <row r="68" spans="1:14" x14ac:dyDescent="0.15">
      <c r="A68" s="6" t="s">
        <v>119</v>
      </c>
      <c r="B68" s="26">
        <v>2</v>
      </c>
      <c r="C68" s="25">
        <v>3.0000000000000001E-3</v>
      </c>
      <c r="D68" s="26">
        <v>4</v>
      </c>
      <c r="E68" s="25">
        <v>5.0000000000000001E-3</v>
      </c>
      <c r="F68" s="26">
        <v>3</v>
      </c>
      <c r="G68" s="25">
        <v>1.2999999999999999E-2</v>
      </c>
      <c r="H68" s="26">
        <v>1</v>
      </c>
      <c r="I68" s="25">
        <v>1.6E-2</v>
      </c>
      <c r="J68" s="26">
        <v>10</v>
      </c>
      <c r="K68" s="25">
        <v>6.0000000000000001E-3</v>
      </c>
      <c r="L68" s="26"/>
      <c r="M68" s="53" t="s">
        <v>339</v>
      </c>
      <c r="N68" s="47"/>
    </row>
    <row r="69" spans="1:14" x14ac:dyDescent="0.15">
      <c r="A69" s="6" t="s">
        <v>120</v>
      </c>
      <c r="B69" s="26">
        <v>0</v>
      </c>
      <c r="C69" s="25">
        <v>0</v>
      </c>
      <c r="D69" s="26">
        <v>1</v>
      </c>
      <c r="E69" s="25">
        <v>7.6999999999999999E-2</v>
      </c>
      <c r="F69" s="26">
        <v>5</v>
      </c>
      <c r="G69" s="25">
        <v>0.22700000000000001</v>
      </c>
      <c r="H69" s="26">
        <v>1</v>
      </c>
      <c r="I69" s="25">
        <v>0.16700000000000001</v>
      </c>
      <c r="J69" s="26">
        <v>7</v>
      </c>
      <c r="K69" s="25">
        <v>0.16700000000000001</v>
      </c>
      <c r="L69" s="26"/>
      <c r="M69" s="53" t="s">
        <v>338</v>
      </c>
      <c r="N69" s="47"/>
    </row>
    <row r="70" spans="1:14" x14ac:dyDescent="0.15">
      <c r="A70" s="6" t="s">
        <v>121</v>
      </c>
      <c r="B70" s="26">
        <v>0</v>
      </c>
      <c r="C70" s="25">
        <v>0</v>
      </c>
      <c r="D70" s="26">
        <v>2</v>
      </c>
      <c r="E70" s="25">
        <v>5.3999999999999999E-2</v>
      </c>
      <c r="F70" s="26">
        <v>2</v>
      </c>
      <c r="G70" s="25">
        <v>1.4E-2</v>
      </c>
      <c r="H70" s="26">
        <v>6</v>
      </c>
      <c r="I70" s="25">
        <v>2.5000000000000001E-2</v>
      </c>
      <c r="J70" s="26">
        <v>10</v>
      </c>
      <c r="K70" s="25">
        <v>2.3E-2</v>
      </c>
      <c r="L70" s="26"/>
      <c r="M70" s="53" t="s">
        <v>338</v>
      </c>
      <c r="N70" s="47"/>
    </row>
    <row r="71" spans="1:14" x14ac:dyDescent="0.15">
      <c r="A71" s="6" t="s">
        <v>3</v>
      </c>
      <c r="B71" s="26">
        <v>1</v>
      </c>
      <c r="C71" s="25">
        <v>9.0999999999999998E-2</v>
      </c>
      <c r="D71" s="26">
        <v>12</v>
      </c>
      <c r="E71" s="25">
        <v>0.44400000000000001</v>
      </c>
      <c r="F71" s="26">
        <v>15</v>
      </c>
      <c r="G71" s="25">
        <v>0.51700000000000002</v>
      </c>
      <c r="H71" s="26">
        <v>8</v>
      </c>
      <c r="I71" s="25">
        <v>0.88900000000000001</v>
      </c>
      <c r="J71" s="26">
        <v>36</v>
      </c>
      <c r="K71" s="25">
        <v>0.47399999999999998</v>
      </c>
      <c r="L71" s="26"/>
      <c r="M71" s="53" t="s">
        <v>338</v>
      </c>
      <c r="N71" s="47"/>
    </row>
    <row r="72" spans="1:14" x14ac:dyDescent="0.15">
      <c r="A72" s="6" t="s">
        <v>122</v>
      </c>
      <c r="B72" s="26">
        <v>0</v>
      </c>
      <c r="C72" s="25">
        <v>0</v>
      </c>
      <c r="D72" s="26">
        <v>1</v>
      </c>
      <c r="E72" s="25">
        <v>0.2</v>
      </c>
      <c r="F72" s="26">
        <v>7</v>
      </c>
      <c r="G72" s="25">
        <v>0.7</v>
      </c>
      <c r="H72" s="26">
        <v>0</v>
      </c>
      <c r="I72" s="25">
        <v>0</v>
      </c>
      <c r="J72" s="26">
        <v>8</v>
      </c>
      <c r="K72" s="25">
        <v>0.5</v>
      </c>
      <c r="L72" s="26"/>
      <c r="M72" s="53" t="s">
        <v>338</v>
      </c>
      <c r="N72" s="47"/>
    </row>
    <row r="73" spans="1:14" x14ac:dyDescent="0.15">
      <c r="A73" s="6" t="s">
        <v>4</v>
      </c>
      <c r="B73" s="26">
        <v>3</v>
      </c>
      <c r="C73" s="25">
        <v>0.2</v>
      </c>
      <c r="D73" s="26">
        <v>8</v>
      </c>
      <c r="E73" s="25">
        <v>0.25800000000000001</v>
      </c>
      <c r="F73" s="26">
        <v>24</v>
      </c>
      <c r="G73" s="25">
        <v>0.3</v>
      </c>
      <c r="H73" s="26">
        <v>8</v>
      </c>
      <c r="I73" s="25">
        <v>0.27600000000000002</v>
      </c>
      <c r="J73" s="26">
        <v>43</v>
      </c>
      <c r="K73" s="25">
        <v>0.27700000000000002</v>
      </c>
      <c r="L73" s="26"/>
      <c r="M73" s="53" t="s">
        <v>338</v>
      </c>
      <c r="N73" s="47"/>
    </row>
    <row r="74" spans="1:14" x14ac:dyDescent="0.15">
      <c r="A74" s="6" t="s">
        <v>5</v>
      </c>
      <c r="B74" s="26">
        <v>0</v>
      </c>
      <c r="C74" s="25">
        <v>0</v>
      </c>
      <c r="D74" s="26">
        <v>4</v>
      </c>
      <c r="E74" s="25">
        <v>5.8000000000000003E-2</v>
      </c>
      <c r="F74" s="26">
        <v>5</v>
      </c>
      <c r="G74" s="25">
        <v>7.4999999999999997E-2</v>
      </c>
      <c r="H74" s="26">
        <v>2</v>
      </c>
      <c r="I74" s="25">
        <v>6.7000000000000004E-2</v>
      </c>
      <c r="J74" s="26">
        <v>11</v>
      </c>
      <c r="K74" s="25">
        <v>6.3E-2</v>
      </c>
      <c r="L74" s="26"/>
      <c r="M74" s="53" t="s">
        <v>338</v>
      </c>
      <c r="N74" s="47"/>
    </row>
    <row r="75" spans="1:14" x14ac:dyDescent="0.15">
      <c r="A75" s="6" t="s">
        <v>123</v>
      </c>
      <c r="B75" s="26">
        <v>0</v>
      </c>
      <c r="C75" s="25">
        <v>0</v>
      </c>
      <c r="D75" s="26">
        <v>12</v>
      </c>
      <c r="E75" s="25">
        <v>0.20300000000000001</v>
      </c>
      <c r="F75" s="26">
        <v>34</v>
      </c>
      <c r="G75" s="25">
        <v>0.37</v>
      </c>
      <c r="H75" s="26">
        <v>20</v>
      </c>
      <c r="I75" s="25">
        <v>0.36399999999999999</v>
      </c>
      <c r="J75" s="26">
        <v>66</v>
      </c>
      <c r="K75" s="25">
        <v>0.307</v>
      </c>
      <c r="L75" s="26"/>
      <c r="M75" s="53" t="s">
        <v>338</v>
      </c>
      <c r="N75" s="47"/>
    </row>
    <row r="76" spans="1:14" x14ac:dyDescent="0.15">
      <c r="A76" s="6" t="s">
        <v>124</v>
      </c>
      <c r="B76" s="26">
        <v>2</v>
      </c>
      <c r="C76" s="25">
        <v>1</v>
      </c>
      <c r="D76" s="26">
        <v>2</v>
      </c>
      <c r="E76" s="25">
        <v>1</v>
      </c>
      <c r="F76" s="26">
        <v>6</v>
      </c>
      <c r="G76" s="25">
        <v>0.85699999999999998</v>
      </c>
      <c r="H76" s="26">
        <v>0</v>
      </c>
      <c r="I76" s="25">
        <v>0</v>
      </c>
      <c r="J76" s="26">
        <v>10</v>
      </c>
      <c r="K76" s="25">
        <v>0.90900000000000003</v>
      </c>
      <c r="L76" s="26"/>
      <c r="M76" s="53" t="s">
        <v>338</v>
      </c>
      <c r="N76" s="47"/>
    </row>
    <row r="77" spans="1:14" x14ac:dyDescent="0.15">
      <c r="A77" s="6" t="s">
        <v>125</v>
      </c>
      <c r="B77" s="26">
        <v>1</v>
      </c>
      <c r="C77" s="25">
        <v>6.0000000000000001E-3</v>
      </c>
      <c r="D77" s="26">
        <v>3</v>
      </c>
      <c r="E77" s="25">
        <v>5.0000000000000001E-3</v>
      </c>
      <c r="F77" s="26">
        <v>2</v>
      </c>
      <c r="G77" s="25">
        <v>5.0000000000000001E-3</v>
      </c>
      <c r="H77" s="26">
        <v>8</v>
      </c>
      <c r="I77" s="25">
        <v>3.3000000000000002E-2</v>
      </c>
      <c r="J77" s="26">
        <v>14</v>
      </c>
      <c r="K77" s="25">
        <v>0.01</v>
      </c>
      <c r="L77" s="26"/>
      <c r="M77" s="53" t="s">
        <v>339</v>
      </c>
      <c r="N77" s="47"/>
    </row>
    <row r="78" spans="1:14" x14ac:dyDescent="0.15">
      <c r="A78" s="6" t="s">
        <v>8</v>
      </c>
      <c r="B78" s="26">
        <v>1</v>
      </c>
      <c r="C78" s="25">
        <v>0.05</v>
      </c>
      <c r="D78" s="26">
        <v>7</v>
      </c>
      <c r="E78" s="25">
        <v>3.5000000000000003E-2</v>
      </c>
      <c r="F78" s="26">
        <v>35</v>
      </c>
      <c r="G78" s="25">
        <v>7.3999999999999996E-2</v>
      </c>
      <c r="H78" s="26">
        <v>71</v>
      </c>
      <c r="I78" s="25">
        <v>0.186</v>
      </c>
      <c r="J78" s="26">
        <v>114</v>
      </c>
      <c r="K78" s="25">
        <v>0.106</v>
      </c>
      <c r="L78" s="26"/>
      <c r="M78" s="53" t="s">
        <v>339</v>
      </c>
      <c r="N78" s="47"/>
    </row>
    <row r="79" spans="1:14" x14ac:dyDescent="0.15">
      <c r="A79" s="6" t="s">
        <v>6</v>
      </c>
      <c r="B79" s="26">
        <v>0</v>
      </c>
      <c r="C79" s="25">
        <v>0</v>
      </c>
      <c r="D79" s="26">
        <v>11</v>
      </c>
      <c r="E79" s="25">
        <v>0.16900000000000001</v>
      </c>
      <c r="F79" s="26">
        <v>19</v>
      </c>
      <c r="G79" s="25">
        <v>0.14799999999999999</v>
      </c>
      <c r="H79" s="26">
        <v>10</v>
      </c>
      <c r="I79" s="25">
        <v>0.109</v>
      </c>
      <c r="J79" s="26">
        <v>40</v>
      </c>
      <c r="K79" s="25">
        <v>0.13700000000000001</v>
      </c>
      <c r="L79" s="26"/>
      <c r="M79" s="53" t="s">
        <v>338</v>
      </c>
      <c r="N79" s="47"/>
    </row>
    <row r="80" spans="1:14" x14ac:dyDescent="0.15">
      <c r="A80" s="6" t="s">
        <v>126</v>
      </c>
      <c r="B80" s="26">
        <v>2</v>
      </c>
      <c r="C80" s="25">
        <v>0.1</v>
      </c>
      <c r="D80" s="26">
        <v>15</v>
      </c>
      <c r="E80" s="25">
        <v>7.4999999999999997E-2</v>
      </c>
      <c r="F80" s="26">
        <v>262</v>
      </c>
      <c r="G80" s="25">
        <v>0.29099999999999998</v>
      </c>
      <c r="H80" s="26">
        <v>465</v>
      </c>
      <c r="I80" s="25">
        <v>0.38700000000000001</v>
      </c>
      <c r="J80" s="26">
        <v>744</v>
      </c>
      <c r="K80" s="25">
        <v>0.32</v>
      </c>
      <c r="L80" s="26"/>
      <c r="M80" s="53" t="s">
        <v>339</v>
      </c>
      <c r="N80" s="47"/>
    </row>
    <row r="81" spans="1:14" x14ac:dyDescent="0.15">
      <c r="A81" s="6" t="s">
        <v>127</v>
      </c>
      <c r="B81" s="26">
        <v>2</v>
      </c>
      <c r="C81" s="25">
        <v>4.0000000000000001E-3</v>
      </c>
      <c r="D81" s="26">
        <v>5</v>
      </c>
      <c r="E81" s="25">
        <v>8.0000000000000002E-3</v>
      </c>
      <c r="F81" s="26">
        <v>5</v>
      </c>
      <c r="G81" s="25">
        <v>2.5000000000000001E-2</v>
      </c>
      <c r="H81" s="26">
        <v>5</v>
      </c>
      <c r="I81" s="25">
        <v>0.14299999999999999</v>
      </c>
      <c r="J81" s="26">
        <v>17</v>
      </c>
      <c r="K81" s="25">
        <v>1.2E-2</v>
      </c>
      <c r="L81" s="26"/>
      <c r="M81" s="53" t="s">
        <v>339</v>
      </c>
      <c r="N81" s="47"/>
    </row>
    <row r="82" spans="1:14" x14ac:dyDescent="0.15">
      <c r="A82" s="6" t="s">
        <v>9</v>
      </c>
      <c r="B82" s="26">
        <v>0</v>
      </c>
      <c r="C82" s="25">
        <v>0</v>
      </c>
      <c r="D82" s="26">
        <v>2</v>
      </c>
      <c r="E82" s="25">
        <v>0.02</v>
      </c>
      <c r="F82" s="26">
        <v>7</v>
      </c>
      <c r="G82" s="25">
        <v>2.9000000000000001E-2</v>
      </c>
      <c r="H82" s="26">
        <v>3</v>
      </c>
      <c r="I82" s="25">
        <v>3.3000000000000002E-2</v>
      </c>
      <c r="J82" s="26">
        <v>12</v>
      </c>
      <c r="K82" s="25">
        <v>2.7E-2</v>
      </c>
      <c r="L82" s="26"/>
      <c r="M82" s="53" t="s">
        <v>339</v>
      </c>
      <c r="N82" s="47"/>
    </row>
    <row r="83" spans="1:14" x14ac:dyDescent="0.15">
      <c r="A83" s="6" t="s">
        <v>128</v>
      </c>
      <c r="B83" s="26">
        <v>2</v>
      </c>
      <c r="C83" s="25">
        <v>1</v>
      </c>
      <c r="D83" s="26">
        <v>1</v>
      </c>
      <c r="E83" s="25">
        <v>0.5</v>
      </c>
      <c r="F83" s="26">
        <v>12</v>
      </c>
      <c r="G83" s="25">
        <v>0.92300000000000004</v>
      </c>
      <c r="H83" s="26">
        <v>2</v>
      </c>
      <c r="I83" s="25">
        <v>1</v>
      </c>
      <c r="J83" s="26">
        <v>17</v>
      </c>
      <c r="K83" s="25">
        <v>0.89500000000000002</v>
      </c>
      <c r="L83" s="26"/>
      <c r="M83" s="53" t="s">
        <v>338</v>
      </c>
      <c r="N83" s="47"/>
    </row>
    <row r="84" spans="1:14" x14ac:dyDescent="0.15">
      <c r="A84" s="30" t="s">
        <v>37</v>
      </c>
      <c r="B84" s="26">
        <v>110</v>
      </c>
      <c r="C84" s="25">
        <v>1.4E-2</v>
      </c>
      <c r="D84" s="26">
        <v>602</v>
      </c>
      <c r="E84" s="25">
        <v>3.7999999999999999E-2</v>
      </c>
      <c r="F84" s="26">
        <v>2124</v>
      </c>
      <c r="G84" s="25">
        <v>0.13500000000000001</v>
      </c>
      <c r="H84" s="26">
        <v>2102</v>
      </c>
      <c r="I84" s="25">
        <v>0.221</v>
      </c>
      <c r="J84" s="26">
        <v>4938</v>
      </c>
      <c r="K84" s="25">
        <v>0.10199999999999999</v>
      </c>
      <c r="L84" s="26"/>
      <c r="M84" s="125"/>
      <c r="N84" s="47"/>
    </row>
    <row r="85" spans="1:14" x14ac:dyDescent="0.15">
      <c r="M85" s="49"/>
    </row>
  </sheetData>
  <sortState xmlns:xlrd2="http://schemas.microsoft.com/office/spreadsheetml/2017/richdata2" ref="A5:A83">
    <sortCondition ref="A5:A83"/>
  </sortState>
  <mergeCells count="1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baseColWidth="10" defaultColWidth="9.19921875" defaultRowHeight="11" x14ac:dyDescent="0.15"/>
  <cols>
    <col min="1" max="1" width="18.59765625" style="6" customWidth="1"/>
    <col min="2" max="2" width="13.796875" style="6" customWidth="1"/>
    <col min="3" max="13" width="10.3984375" style="6" customWidth="1"/>
    <col min="14" max="19" width="9.19921875" style="6" customWidth="1"/>
    <col min="20" max="20" width="9.19921875" style="50"/>
    <col min="21" max="21" width="14.3984375" style="6" customWidth="1"/>
    <col min="22" max="16384" width="9.19921875" style="6"/>
  </cols>
  <sheetData>
    <row r="1" spans="1:21" ht="30" customHeight="1" x14ac:dyDescent="0.15">
      <c r="A1" s="218" t="s">
        <v>446</v>
      </c>
      <c r="U1" s="211" t="s">
        <v>359</v>
      </c>
    </row>
    <row r="2" spans="1:21" s="51" customFormat="1" ht="12" x14ac:dyDescent="0.15">
      <c r="R2" s="237" t="s">
        <v>298</v>
      </c>
      <c r="S2" s="237"/>
      <c r="T2" s="198"/>
    </row>
    <row r="3" spans="1:21" s="51" customFormat="1" ht="12" x14ac:dyDescent="0.15">
      <c r="B3" s="209" t="s">
        <v>447</v>
      </c>
      <c r="C3" s="209" t="s">
        <v>448</v>
      </c>
      <c r="D3" s="209" t="s">
        <v>449</v>
      </c>
      <c r="E3" s="209" t="s">
        <v>450</v>
      </c>
      <c r="F3" s="209" t="s">
        <v>451</v>
      </c>
      <c r="G3" s="209" t="s">
        <v>452</v>
      </c>
      <c r="H3" s="209" t="s">
        <v>453</v>
      </c>
      <c r="I3" s="209" t="s">
        <v>454</v>
      </c>
      <c r="J3" s="209" t="s">
        <v>455</v>
      </c>
      <c r="K3" s="209" t="s">
        <v>456</v>
      </c>
      <c r="L3" s="209" t="s">
        <v>457</v>
      </c>
      <c r="M3" s="209" t="s">
        <v>458</v>
      </c>
      <c r="N3" s="209" t="s">
        <v>459</v>
      </c>
      <c r="O3" s="209" t="s">
        <v>460</v>
      </c>
      <c r="P3" s="209" t="s">
        <v>461</v>
      </c>
      <c r="Q3" s="209" t="s">
        <v>462</v>
      </c>
      <c r="R3" s="210" t="s">
        <v>355</v>
      </c>
      <c r="S3" s="210" t="s">
        <v>337</v>
      </c>
      <c r="T3" s="52" t="s">
        <v>353</v>
      </c>
    </row>
    <row r="4" spans="1:21" ht="15" customHeight="1" x14ac:dyDescent="0.15">
      <c r="A4" s="6" t="s">
        <v>64</v>
      </c>
      <c r="B4" s="8">
        <v>630</v>
      </c>
      <c r="C4" s="8">
        <v>672</v>
      </c>
      <c r="D4" s="8">
        <v>677</v>
      </c>
      <c r="E4" s="8">
        <v>702</v>
      </c>
      <c r="F4" s="8">
        <v>758</v>
      </c>
      <c r="G4" s="8">
        <v>805</v>
      </c>
      <c r="H4" s="8">
        <v>804</v>
      </c>
      <c r="I4" s="8">
        <v>817</v>
      </c>
      <c r="J4" s="8">
        <v>838</v>
      </c>
      <c r="K4" s="8">
        <v>810</v>
      </c>
      <c r="L4" s="8">
        <v>805</v>
      </c>
      <c r="M4" s="8">
        <v>827</v>
      </c>
      <c r="N4" s="8">
        <v>826</v>
      </c>
      <c r="O4" s="8">
        <v>847</v>
      </c>
      <c r="P4" s="8">
        <v>859</v>
      </c>
      <c r="Q4" s="8">
        <v>831</v>
      </c>
      <c r="R4" s="54">
        <v>-3.2596041909196738E-2</v>
      </c>
      <c r="S4" s="54">
        <v>3.2298136645962705E-2</v>
      </c>
      <c r="T4" s="53" t="s">
        <v>338</v>
      </c>
      <c r="U4" s="54"/>
    </row>
    <row r="5" spans="1:21" ht="15" customHeight="1" x14ac:dyDescent="0.15">
      <c r="A5" s="6" t="s">
        <v>65</v>
      </c>
      <c r="B5" s="8">
        <v>454</v>
      </c>
      <c r="C5" s="8">
        <v>484</v>
      </c>
      <c r="D5" s="8">
        <v>530</v>
      </c>
      <c r="E5" s="8">
        <v>594</v>
      </c>
      <c r="F5" s="8">
        <v>639</v>
      </c>
      <c r="G5" s="8">
        <v>720</v>
      </c>
      <c r="H5" s="8">
        <v>709</v>
      </c>
      <c r="I5" s="8">
        <v>707</v>
      </c>
      <c r="J5" s="8">
        <v>734</v>
      </c>
      <c r="K5" s="8">
        <v>714</v>
      </c>
      <c r="L5" s="8">
        <v>765</v>
      </c>
      <c r="M5" s="8">
        <v>762</v>
      </c>
      <c r="N5" s="8">
        <v>769</v>
      </c>
      <c r="O5" s="8">
        <v>774</v>
      </c>
      <c r="P5" s="8">
        <v>770</v>
      </c>
      <c r="Q5" s="8">
        <v>739</v>
      </c>
      <c r="R5" s="54">
        <v>-4.0259740259740218E-2</v>
      </c>
      <c r="S5" s="54">
        <v>-3.3986928104575154E-2</v>
      </c>
      <c r="T5" s="53" t="s">
        <v>338</v>
      </c>
      <c r="U5" s="54"/>
    </row>
    <row r="6" spans="1:21" ht="15" customHeight="1" x14ac:dyDescent="0.15">
      <c r="A6" s="6" t="s">
        <v>0</v>
      </c>
      <c r="B6" s="8">
        <v>7191</v>
      </c>
      <c r="C6" s="8">
        <v>7571</v>
      </c>
      <c r="D6" s="8">
        <v>7997</v>
      </c>
      <c r="E6" s="8">
        <v>8484</v>
      </c>
      <c r="F6" s="8">
        <v>9071</v>
      </c>
      <c r="G6" s="8">
        <v>9573</v>
      </c>
      <c r="H6" s="8">
        <v>10152</v>
      </c>
      <c r="I6" s="8">
        <v>10668</v>
      </c>
      <c r="J6" s="8">
        <v>11087</v>
      </c>
      <c r="K6" s="8">
        <v>11344</v>
      </c>
      <c r="L6" s="8">
        <v>11550</v>
      </c>
      <c r="M6" s="8">
        <v>11785</v>
      </c>
      <c r="N6" s="8">
        <v>12284</v>
      </c>
      <c r="O6" s="8">
        <v>12839</v>
      </c>
      <c r="P6" s="8">
        <v>12965</v>
      </c>
      <c r="Q6" s="8">
        <v>13061</v>
      </c>
      <c r="R6" s="54">
        <v>7.4045507134592459E-3</v>
      </c>
      <c r="S6" s="54">
        <v>0.13082251082251073</v>
      </c>
      <c r="T6" s="53" t="s">
        <v>338</v>
      </c>
      <c r="U6" s="54"/>
    </row>
    <row r="7" spans="1:21" ht="15" customHeight="1" x14ac:dyDescent="0.15">
      <c r="A7" s="6" t="s">
        <v>66</v>
      </c>
      <c r="B7" s="8">
        <v>7096</v>
      </c>
      <c r="C7" s="8">
        <v>7648</v>
      </c>
      <c r="D7" s="8">
        <v>8237</v>
      </c>
      <c r="E7" s="8">
        <v>8805</v>
      </c>
      <c r="F7" s="8">
        <v>9497</v>
      </c>
      <c r="G7" s="8">
        <v>9857</v>
      </c>
      <c r="H7" s="8">
        <v>10187</v>
      </c>
      <c r="I7" s="8">
        <v>10632</v>
      </c>
      <c r="J7" s="8">
        <v>11117</v>
      </c>
      <c r="K7" s="8">
        <v>11925</v>
      </c>
      <c r="L7" s="8">
        <v>12380</v>
      </c>
      <c r="M7" s="8">
        <v>12859</v>
      </c>
      <c r="N7" s="8">
        <v>13011</v>
      </c>
      <c r="O7" s="8">
        <v>12801</v>
      </c>
      <c r="P7" s="8">
        <v>13092</v>
      </c>
      <c r="Q7" s="8">
        <v>13281</v>
      </c>
      <c r="R7" s="54">
        <v>1.4436296975252061E-2</v>
      </c>
      <c r="S7" s="54">
        <v>7.2778675282713978E-2</v>
      </c>
      <c r="T7" s="53" t="s">
        <v>339</v>
      </c>
      <c r="U7" s="54"/>
    </row>
    <row r="8" spans="1:21" ht="15" customHeight="1" x14ac:dyDescent="0.15">
      <c r="A8" s="6" t="s">
        <v>67</v>
      </c>
      <c r="B8" s="8">
        <v>1880</v>
      </c>
      <c r="C8" s="8">
        <v>2004</v>
      </c>
      <c r="D8" s="8">
        <v>2597</v>
      </c>
      <c r="E8" s="8">
        <v>3079</v>
      </c>
      <c r="F8" s="8">
        <v>2813</v>
      </c>
      <c r="G8" s="8">
        <v>2602</v>
      </c>
      <c r="H8" s="8">
        <v>2819</v>
      </c>
      <c r="I8" s="8">
        <v>2885</v>
      </c>
      <c r="J8" s="8">
        <v>2961</v>
      </c>
      <c r="K8" s="8">
        <v>3016</v>
      </c>
      <c r="L8" s="8">
        <v>2952</v>
      </c>
      <c r="M8" s="8">
        <v>2945</v>
      </c>
      <c r="N8" s="8">
        <v>3042</v>
      </c>
      <c r="O8" s="8">
        <v>3031</v>
      </c>
      <c r="P8" s="8">
        <v>2853</v>
      </c>
      <c r="Q8" s="8">
        <v>2836</v>
      </c>
      <c r="R8" s="54">
        <v>-5.9586400280406959E-3</v>
      </c>
      <c r="S8" s="54">
        <v>-3.9295392953929587E-2</v>
      </c>
      <c r="T8" s="53" t="s">
        <v>338</v>
      </c>
      <c r="U8" s="54"/>
    </row>
    <row r="9" spans="1:21" ht="15" customHeight="1" x14ac:dyDescent="0.15">
      <c r="A9" s="6" t="s">
        <v>68</v>
      </c>
      <c r="B9" s="8">
        <v>1752</v>
      </c>
      <c r="C9" s="8">
        <v>1840</v>
      </c>
      <c r="D9" s="8">
        <v>1969</v>
      </c>
      <c r="E9" s="8">
        <v>2168</v>
      </c>
      <c r="F9" s="8">
        <v>2346</v>
      </c>
      <c r="G9" s="8">
        <v>2511</v>
      </c>
      <c r="H9" s="8">
        <v>2637</v>
      </c>
      <c r="I9" s="8">
        <v>2840</v>
      </c>
      <c r="J9" s="8">
        <v>2955</v>
      </c>
      <c r="K9" s="8">
        <v>3091</v>
      </c>
      <c r="L9" s="8">
        <v>3111</v>
      </c>
      <c r="M9" s="8">
        <v>3199</v>
      </c>
      <c r="N9" s="8">
        <v>3310</v>
      </c>
      <c r="O9" s="8">
        <v>3443</v>
      </c>
      <c r="P9" s="8">
        <v>3395</v>
      </c>
      <c r="Q9" s="8">
        <v>3484</v>
      </c>
      <c r="R9" s="54">
        <v>2.6215022091310658E-2</v>
      </c>
      <c r="S9" s="54">
        <v>0.11989713918354217</v>
      </c>
      <c r="T9" s="53" t="s">
        <v>338</v>
      </c>
      <c r="U9" s="54"/>
    </row>
    <row r="10" spans="1:21" ht="15" customHeight="1" x14ac:dyDescent="0.15">
      <c r="A10" s="6" t="s">
        <v>69</v>
      </c>
      <c r="B10" s="8">
        <v>5466</v>
      </c>
      <c r="C10" s="8">
        <v>5840</v>
      </c>
      <c r="D10" s="8">
        <v>6025</v>
      </c>
      <c r="E10" s="8">
        <v>6259</v>
      </c>
      <c r="F10" s="8">
        <v>6569</v>
      </c>
      <c r="G10" s="8">
        <v>6902</v>
      </c>
      <c r="H10" s="8">
        <v>7182</v>
      </c>
      <c r="I10" s="8">
        <v>7484</v>
      </c>
      <c r="J10" s="8">
        <v>7786</v>
      </c>
      <c r="K10" s="8">
        <v>8063</v>
      </c>
      <c r="L10" s="8">
        <v>8203</v>
      </c>
      <c r="M10" s="8">
        <v>8432</v>
      </c>
      <c r="N10" s="8">
        <v>8479</v>
      </c>
      <c r="O10" s="8">
        <v>8238</v>
      </c>
      <c r="P10" s="8">
        <v>7992</v>
      </c>
      <c r="Q10" s="8">
        <v>7943</v>
      </c>
      <c r="R10" s="54">
        <v>-6.1311311311311734E-3</v>
      </c>
      <c r="S10" s="54">
        <v>-3.1695721077654504E-2</v>
      </c>
      <c r="T10" s="53" t="s">
        <v>339</v>
      </c>
      <c r="U10" s="54"/>
    </row>
    <row r="11" spans="1:21" ht="15" customHeight="1" x14ac:dyDescent="0.15">
      <c r="A11" s="6" t="s">
        <v>70</v>
      </c>
      <c r="B11" s="8">
        <v>802</v>
      </c>
      <c r="C11" s="8">
        <v>880</v>
      </c>
      <c r="D11" s="8">
        <v>914</v>
      </c>
      <c r="E11" s="8">
        <v>988</v>
      </c>
      <c r="F11" s="8">
        <v>1053</v>
      </c>
      <c r="G11" s="8">
        <v>1040</v>
      </c>
      <c r="H11" s="8">
        <v>1072</v>
      </c>
      <c r="I11" s="8">
        <v>1073</v>
      </c>
      <c r="J11" s="8">
        <v>1103</v>
      </c>
      <c r="K11" s="8">
        <v>1092</v>
      </c>
      <c r="L11" s="8">
        <v>1082</v>
      </c>
      <c r="M11" s="8">
        <v>1072</v>
      </c>
      <c r="N11" s="8">
        <v>1111</v>
      </c>
      <c r="O11" s="8">
        <v>1113</v>
      </c>
      <c r="P11" s="8">
        <v>1143</v>
      </c>
      <c r="Q11" s="8">
        <v>1120</v>
      </c>
      <c r="R11" s="54">
        <v>-2.01224846894138E-2</v>
      </c>
      <c r="S11" s="54">
        <v>3.512014787430684E-2</v>
      </c>
      <c r="T11" s="53" t="s">
        <v>338</v>
      </c>
      <c r="U11" s="54"/>
    </row>
    <row r="12" spans="1:21" ht="15" customHeight="1" x14ac:dyDescent="0.15">
      <c r="A12" s="6" t="s">
        <v>71</v>
      </c>
      <c r="B12" s="8">
        <v>14377</v>
      </c>
      <c r="C12" s="8">
        <v>15319</v>
      </c>
      <c r="D12" s="8">
        <v>15601</v>
      </c>
      <c r="E12" s="8">
        <v>16270</v>
      </c>
      <c r="F12" s="8">
        <v>17059</v>
      </c>
      <c r="G12" s="8">
        <v>17554</v>
      </c>
      <c r="H12" s="8">
        <v>18015</v>
      </c>
      <c r="I12" s="8">
        <v>18840</v>
      </c>
      <c r="J12" s="8">
        <v>19702</v>
      </c>
      <c r="K12" s="8">
        <v>20388</v>
      </c>
      <c r="L12" s="8">
        <v>20607</v>
      </c>
      <c r="M12" s="8">
        <v>20985</v>
      </c>
      <c r="N12" s="8">
        <v>20508</v>
      </c>
      <c r="O12" s="8">
        <v>19409</v>
      </c>
      <c r="P12" s="8">
        <v>19773</v>
      </c>
      <c r="Q12" s="8">
        <v>20103</v>
      </c>
      <c r="R12" s="54">
        <v>1.6689424973448608E-2</v>
      </c>
      <c r="S12" s="54">
        <v>-2.4457708545639778E-2</v>
      </c>
      <c r="T12" s="53" t="s">
        <v>339</v>
      </c>
      <c r="U12" s="54"/>
    </row>
    <row r="13" spans="1:21" ht="15" customHeight="1" x14ac:dyDescent="0.15">
      <c r="A13" s="6" t="s">
        <v>72</v>
      </c>
      <c r="B13" s="8">
        <v>8886</v>
      </c>
      <c r="C13" s="8">
        <v>9658</v>
      </c>
      <c r="D13" s="8">
        <v>10611</v>
      </c>
      <c r="E13" s="8">
        <v>11659</v>
      </c>
      <c r="F13" s="8">
        <v>12655</v>
      </c>
      <c r="G13" s="8">
        <v>13470</v>
      </c>
      <c r="H13" s="8">
        <v>13986</v>
      </c>
      <c r="I13" s="8">
        <v>14585</v>
      </c>
      <c r="J13" s="8">
        <v>14924</v>
      </c>
      <c r="K13" s="8">
        <v>15598</v>
      </c>
      <c r="L13" s="8">
        <v>16105</v>
      </c>
      <c r="M13" s="8">
        <v>16475</v>
      </c>
      <c r="N13" s="8">
        <v>16658</v>
      </c>
      <c r="O13" s="8">
        <v>16276</v>
      </c>
      <c r="P13" s="8">
        <v>16246</v>
      </c>
      <c r="Q13" s="8">
        <v>16498</v>
      </c>
      <c r="R13" s="54">
        <v>1.5511510525667793E-2</v>
      </c>
      <c r="S13" s="54">
        <v>2.4402359515678373E-2</v>
      </c>
      <c r="T13" s="53" t="s">
        <v>339</v>
      </c>
      <c r="U13" s="54"/>
    </row>
    <row r="14" spans="1:21" ht="15" customHeight="1" x14ac:dyDescent="0.15">
      <c r="A14" s="6" t="s">
        <v>73</v>
      </c>
      <c r="B14" s="8">
        <v>86</v>
      </c>
      <c r="C14" s="8">
        <v>117</v>
      </c>
      <c r="D14" s="8">
        <v>111</v>
      </c>
      <c r="E14" s="8">
        <v>128</v>
      </c>
      <c r="F14" s="8">
        <v>145</v>
      </c>
      <c r="G14" s="8">
        <v>148</v>
      </c>
      <c r="H14" s="8">
        <v>152</v>
      </c>
      <c r="I14" s="8">
        <v>155</v>
      </c>
      <c r="J14" s="8">
        <v>162</v>
      </c>
      <c r="K14" s="8">
        <v>177</v>
      </c>
      <c r="L14" s="8">
        <v>192</v>
      </c>
      <c r="M14" s="8">
        <v>190</v>
      </c>
      <c r="N14" s="8">
        <v>194</v>
      </c>
      <c r="O14" s="8">
        <v>208</v>
      </c>
      <c r="P14" s="8">
        <v>197</v>
      </c>
      <c r="Q14" s="8">
        <v>182</v>
      </c>
      <c r="R14" s="54">
        <v>-7.6142131979695438E-2</v>
      </c>
      <c r="S14" s="54">
        <v>-5.208333333333337E-2</v>
      </c>
      <c r="T14" s="53" t="s">
        <v>338</v>
      </c>
      <c r="U14" s="54"/>
    </row>
    <row r="15" spans="1:21" ht="15" customHeight="1" x14ac:dyDescent="0.15">
      <c r="A15" s="6" t="s">
        <v>74</v>
      </c>
      <c r="B15" s="8">
        <v>1883</v>
      </c>
      <c r="C15" s="8">
        <v>2028</v>
      </c>
      <c r="D15" s="8">
        <v>2124</v>
      </c>
      <c r="E15" s="8">
        <v>2185</v>
      </c>
      <c r="F15" s="8">
        <v>2208</v>
      </c>
      <c r="G15" s="8">
        <v>2217</v>
      </c>
      <c r="H15" s="8">
        <v>2206</v>
      </c>
      <c r="I15" s="8">
        <v>2215</v>
      </c>
      <c r="J15" s="8">
        <v>2229</v>
      </c>
      <c r="K15" s="8">
        <v>2279</v>
      </c>
      <c r="L15" s="8">
        <v>2253</v>
      </c>
      <c r="M15" s="8">
        <v>2241</v>
      </c>
      <c r="N15" s="8">
        <v>2285</v>
      </c>
      <c r="O15" s="8">
        <v>2310</v>
      </c>
      <c r="P15" s="8">
        <v>2209</v>
      </c>
      <c r="Q15" s="8">
        <v>2052</v>
      </c>
      <c r="R15" s="54">
        <v>-7.1072883657763652E-2</v>
      </c>
      <c r="S15" s="54">
        <v>-8.9214380825565875E-2</v>
      </c>
      <c r="T15" s="53" t="s">
        <v>338</v>
      </c>
      <c r="U15" s="54"/>
    </row>
    <row r="16" spans="1:21" ht="15" customHeight="1" x14ac:dyDescent="0.15">
      <c r="A16" s="6" t="s">
        <v>75</v>
      </c>
      <c r="B16" s="8">
        <v>2945</v>
      </c>
      <c r="C16" s="8">
        <v>3458</v>
      </c>
      <c r="D16" s="8">
        <v>3934</v>
      </c>
      <c r="E16" s="8">
        <v>4368</v>
      </c>
      <c r="F16" s="8">
        <v>5032</v>
      </c>
      <c r="G16" s="8">
        <v>5690</v>
      </c>
      <c r="H16" s="8">
        <v>6036</v>
      </c>
      <c r="I16" s="8">
        <v>6402</v>
      </c>
      <c r="J16" s="8">
        <v>6678</v>
      </c>
      <c r="K16" s="8">
        <v>7075</v>
      </c>
      <c r="L16" s="8">
        <v>7582</v>
      </c>
      <c r="M16" s="8">
        <v>8137</v>
      </c>
      <c r="N16" s="8">
        <v>8746</v>
      </c>
      <c r="O16" s="8">
        <v>8948</v>
      </c>
      <c r="P16" s="8">
        <v>8971</v>
      </c>
      <c r="Q16" s="8">
        <v>8893</v>
      </c>
      <c r="R16" s="54">
        <v>-8.6946828670159126E-3</v>
      </c>
      <c r="S16" s="54">
        <v>0.17290952255341607</v>
      </c>
      <c r="T16" s="53" t="s">
        <v>339</v>
      </c>
      <c r="U16" s="54"/>
    </row>
    <row r="17" spans="1:21" ht="15" customHeight="1" x14ac:dyDescent="0.15">
      <c r="A17" s="6" t="s">
        <v>76</v>
      </c>
      <c r="B17" s="8">
        <v>10234</v>
      </c>
      <c r="C17" s="8">
        <v>10669</v>
      </c>
      <c r="D17" s="8">
        <v>11458</v>
      </c>
      <c r="E17" s="8">
        <v>12430</v>
      </c>
      <c r="F17" s="8">
        <v>13329</v>
      </c>
      <c r="G17" s="8">
        <v>14241</v>
      </c>
      <c r="H17" s="8">
        <v>15176</v>
      </c>
      <c r="I17" s="8">
        <v>16238</v>
      </c>
      <c r="J17" s="8">
        <v>17220</v>
      </c>
      <c r="K17" s="8">
        <v>18777</v>
      </c>
      <c r="L17" s="8">
        <v>20307</v>
      </c>
      <c r="M17" s="8">
        <v>21852</v>
      </c>
      <c r="N17" s="8">
        <v>23211</v>
      </c>
      <c r="O17" s="8">
        <v>23959</v>
      </c>
      <c r="P17" s="8">
        <v>24300</v>
      </c>
      <c r="Q17" s="8">
        <v>24957</v>
      </c>
      <c r="R17" s="54">
        <v>2.7037037037036971E-2</v>
      </c>
      <c r="S17" s="54">
        <v>0.22898507903678533</v>
      </c>
      <c r="T17" s="53" t="s">
        <v>339</v>
      </c>
      <c r="U17" s="54"/>
    </row>
    <row r="18" spans="1:21" ht="15" customHeight="1" x14ac:dyDescent="0.15">
      <c r="A18" s="6" t="s">
        <v>77</v>
      </c>
      <c r="B18" s="8">
        <v>522</v>
      </c>
      <c r="C18" s="8">
        <v>568</v>
      </c>
      <c r="D18" s="8">
        <v>621</v>
      </c>
      <c r="E18" s="8">
        <v>660</v>
      </c>
      <c r="F18" s="8">
        <v>708</v>
      </c>
      <c r="G18" s="8">
        <v>735</v>
      </c>
      <c r="H18" s="8">
        <v>744</v>
      </c>
      <c r="I18" s="8">
        <v>801</v>
      </c>
      <c r="J18" s="8">
        <v>813</v>
      </c>
      <c r="K18" s="8">
        <v>816</v>
      </c>
      <c r="L18" s="8">
        <v>827</v>
      </c>
      <c r="M18" s="8">
        <v>812</v>
      </c>
      <c r="N18" s="8">
        <v>840</v>
      </c>
      <c r="O18" s="8">
        <v>852</v>
      </c>
      <c r="P18" s="8">
        <v>834</v>
      </c>
      <c r="Q18" s="8">
        <v>803</v>
      </c>
      <c r="R18" s="54">
        <v>-3.7170263788968816E-2</v>
      </c>
      <c r="S18" s="54">
        <v>-2.9020556227327687E-2</v>
      </c>
      <c r="T18" s="53" t="s">
        <v>338</v>
      </c>
      <c r="U18" s="54"/>
    </row>
    <row r="19" spans="1:21" ht="15" customHeight="1" x14ac:dyDescent="0.15">
      <c r="A19" s="6" t="s">
        <v>78</v>
      </c>
      <c r="B19" s="8">
        <v>927</v>
      </c>
      <c r="C19" s="8">
        <v>1007</v>
      </c>
      <c r="D19" s="8">
        <v>1073</v>
      </c>
      <c r="E19" s="8">
        <v>1111</v>
      </c>
      <c r="F19" s="8">
        <v>1155</v>
      </c>
      <c r="G19" s="8">
        <v>1185</v>
      </c>
      <c r="H19" s="8">
        <v>1211</v>
      </c>
      <c r="I19" s="8">
        <v>1244</v>
      </c>
      <c r="J19" s="8">
        <v>1295</v>
      </c>
      <c r="K19" s="8">
        <v>1335</v>
      </c>
      <c r="L19" s="8">
        <v>1350</v>
      </c>
      <c r="M19" s="8">
        <v>1390</v>
      </c>
      <c r="N19" s="8">
        <v>1412</v>
      </c>
      <c r="O19" s="8">
        <v>1409</v>
      </c>
      <c r="P19" s="8">
        <v>1388</v>
      </c>
      <c r="Q19" s="8">
        <v>1368</v>
      </c>
      <c r="R19" s="54">
        <v>-1.4409221902017322E-2</v>
      </c>
      <c r="S19" s="54">
        <v>1.3333333333333419E-2</v>
      </c>
      <c r="T19" s="53" t="s">
        <v>338</v>
      </c>
      <c r="U19" s="54"/>
    </row>
    <row r="20" spans="1:21" ht="15" customHeight="1" x14ac:dyDescent="0.15">
      <c r="A20" s="6" t="s">
        <v>79</v>
      </c>
      <c r="B20" s="8">
        <v>527</v>
      </c>
      <c r="C20" s="8">
        <v>598</v>
      </c>
      <c r="D20" s="8">
        <v>615</v>
      </c>
      <c r="E20" s="8">
        <v>650</v>
      </c>
      <c r="F20" s="8">
        <v>660</v>
      </c>
      <c r="G20" s="8">
        <v>661</v>
      </c>
      <c r="H20" s="8">
        <v>663</v>
      </c>
      <c r="I20" s="8">
        <v>664</v>
      </c>
      <c r="J20" s="8">
        <v>697</v>
      </c>
      <c r="K20" s="8">
        <v>721</v>
      </c>
      <c r="L20" s="8">
        <v>707</v>
      </c>
      <c r="M20" s="8">
        <v>702</v>
      </c>
      <c r="N20" s="8">
        <v>721</v>
      </c>
      <c r="O20" s="8">
        <v>712</v>
      </c>
      <c r="P20" s="8">
        <v>708</v>
      </c>
      <c r="Q20" s="8">
        <v>681</v>
      </c>
      <c r="R20" s="54">
        <v>-3.8135593220338992E-2</v>
      </c>
      <c r="S20" s="54">
        <v>-3.6775106082036824E-2</v>
      </c>
      <c r="T20" s="53" t="s">
        <v>338</v>
      </c>
      <c r="U20" s="54"/>
    </row>
    <row r="21" spans="1:21" ht="15" customHeight="1" x14ac:dyDescent="0.15">
      <c r="A21" s="6" t="s">
        <v>80</v>
      </c>
      <c r="B21" s="8">
        <v>13622</v>
      </c>
      <c r="C21" s="8">
        <v>14055</v>
      </c>
      <c r="D21" s="8">
        <v>14282</v>
      </c>
      <c r="E21" s="8">
        <v>14836</v>
      </c>
      <c r="F21" s="8">
        <v>15636</v>
      </c>
      <c r="G21" s="8">
        <v>16426</v>
      </c>
      <c r="H21" s="8">
        <v>16968</v>
      </c>
      <c r="I21" s="8">
        <v>17509</v>
      </c>
      <c r="J21" s="8">
        <v>18351</v>
      </c>
      <c r="K21" s="8">
        <v>19143</v>
      </c>
      <c r="L21" s="8">
        <v>19806</v>
      </c>
      <c r="M21" s="8">
        <v>20178</v>
      </c>
      <c r="N21" s="8">
        <v>20376</v>
      </c>
      <c r="O21" s="8">
        <v>19812</v>
      </c>
      <c r="P21" s="8">
        <v>19825</v>
      </c>
      <c r="Q21" s="8">
        <v>20241</v>
      </c>
      <c r="R21" s="54">
        <v>2.0983606557376966E-2</v>
      </c>
      <c r="S21" s="54">
        <v>2.1963041502574887E-2</v>
      </c>
      <c r="T21" s="53" t="s">
        <v>339</v>
      </c>
      <c r="U21" s="54"/>
    </row>
    <row r="22" spans="1:21" ht="15" customHeight="1" x14ac:dyDescent="0.15">
      <c r="A22" s="6" t="s">
        <v>81</v>
      </c>
      <c r="B22" s="8">
        <v>2136</v>
      </c>
      <c r="C22" s="8">
        <v>2312</v>
      </c>
      <c r="D22" s="8">
        <v>2415</v>
      </c>
      <c r="E22" s="8">
        <v>2494</v>
      </c>
      <c r="F22" s="8">
        <v>2601</v>
      </c>
      <c r="G22" s="8">
        <v>2729</v>
      </c>
      <c r="H22" s="8">
        <v>2909</v>
      </c>
      <c r="I22" s="8">
        <v>2988</v>
      </c>
      <c r="J22" s="8">
        <v>3017</v>
      </c>
      <c r="K22" s="8">
        <v>3056</v>
      </c>
      <c r="L22" s="8">
        <v>3111</v>
      </c>
      <c r="M22" s="8">
        <v>3097</v>
      </c>
      <c r="N22" s="8">
        <v>3124</v>
      </c>
      <c r="O22" s="8">
        <v>3103</v>
      </c>
      <c r="P22" s="8">
        <v>2981</v>
      </c>
      <c r="Q22" s="8">
        <v>2963</v>
      </c>
      <c r="R22" s="54">
        <v>-6.0382422006037828E-3</v>
      </c>
      <c r="S22" s="54">
        <v>-4.7573127611700405E-2</v>
      </c>
      <c r="T22" s="53" t="s">
        <v>338</v>
      </c>
      <c r="U22" s="54"/>
    </row>
    <row r="23" spans="1:21" ht="15" customHeight="1" x14ac:dyDescent="0.15">
      <c r="A23" s="6" t="s">
        <v>10</v>
      </c>
      <c r="B23" s="8">
        <v>9896</v>
      </c>
      <c r="C23" s="8">
        <v>10377</v>
      </c>
      <c r="D23" s="8">
        <v>10895</v>
      </c>
      <c r="E23" s="8">
        <v>11372</v>
      </c>
      <c r="F23" s="8">
        <v>11970</v>
      </c>
      <c r="G23" s="8">
        <v>12472</v>
      </c>
      <c r="H23" s="8">
        <v>13044</v>
      </c>
      <c r="I23" s="8">
        <v>13320</v>
      </c>
      <c r="J23" s="8">
        <v>13547</v>
      </c>
      <c r="K23" s="8">
        <v>13797</v>
      </c>
      <c r="L23" s="8">
        <v>13991</v>
      </c>
      <c r="M23" s="8">
        <v>14144</v>
      </c>
      <c r="N23" s="8">
        <v>14347</v>
      </c>
      <c r="O23" s="8">
        <v>14329</v>
      </c>
      <c r="P23" s="8">
        <v>13879</v>
      </c>
      <c r="Q23" s="8">
        <v>13579</v>
      </c>
      <c r="R23" s="54">
        <v>-2.1615390157792347E-2</v>
      </c>
      <c r="S23" s="54">
        <v>-2.9447501965549239E-2</v>
      </c>
      <c r="T23" s="53" t="s">
        <v>339</v>
      </c>
      <c r="U23" s="54"/>
    </row>
    <row r="24" spans="1:21" ht="15" customHeight="1" x14ac:dyDescent="0.15">
      <c r="A24" s="6" t="s">
        <v>82</v>
      </c>
      <c r="B24" s="8">
        <v>428</v>
      </c>
      <c r="C24" s="8">
        <v>447</v>
      </c>
      <c r="D24" s="8">
        <v>464</v>
      </c>
      <c r="E24" s="8">
        <v>484</v>
      </c>
      <c r="F24" s="8">
        <v>524</v>
      </c>
      <c r="G24" s="8">
        <v>540</v>
      </c>
      <c r="H24" s="8">
        <v>531</v>
      </c>
      <c r="I24" s="8">
        <v>536</v>
      </c>
      <c r="J24" s="8">
        <v>532</v>
      </c>
      <c r="K24" s="8">
        <v>526</v>
      </c>
      <c r="L24" s="8">
        <v>526</v>
      </c>
      <c r="M24" s="8">
        <v>518</v>
      </c>
      <c r="N24" s="8">
        <v>516</v>
      </c>
      <c r="O24" s="8">
        <v>495</v>
      </c>
      <c r="P24" s="8">
        <v>472</v>
      </c>
      <c r="Q24" s="8">
        <v>460</v>
      </c>
      <c r="R24" s="54">
        <v>-2.5423728813559365E-2</v>
      </c>
      <c r="S24" s="54">
        <v>-0.12547528517110262</v>
      </c>
      <c r="T24" s="53" t="s">
        <v>338</v>
      </c>
      <c r="U24" s="54"/>
    </row>
    <row r="25" spans="1:21" ht="15" customHeight="1" x14ac:dyDescent="0.15">
      <c r="A25" s="6" t="s">
        <v>83</v>
      </c>
      <c r="B25" s="8">
        <v>14632</v>
      </c>
      <c r="C25" s="8">
        <v>15407</v>
      </c>
      <c r="D25" s="8">
        <v>16148</v>
      </c>
      <c r="E25" s="8">
        <v>16909</v>
      </c>
      <c r="F25" s="8">
        <v>17716</v>
      </c>
      <c r="G25" s="8">
        <v>18575</v>
      </c>
      <c r="H25" s="8">
        <v>19089</v>
      </c>
      <c r="I25" s="8">
        <v>19678</v>
      </c>
      <c r="J25" s="8">
        <v>20261</v>
      </c>
      <c r="K25" s="8">
        <v>21392</v>
      </c>
      <c r="L25" s="8">
        <v>22095</v>
      </c>
      <c r="M25" s="8">
        <v>23026</v>
      </c>
      <c r="N25" s="8">
        <v>23151</v>
      </c>
      <c r="O25" s="8">
        <v>22331</v>
      </c>
      <c r="P25" s="8">
        <v>22771</v>
      </c>
      <c r="Q25" s="8">
        <v>23530</v>
      </c>
      <c r="R25" s="54">
        <v>3.3331869483114396E-2</v>
      </c>
      <c r="S25" s="54">
        <v>6.494682054763512E-2</v>
      </c>
      <c r="T25" s="53" t="s">
        <v>339</v>
      </c>
      <c r="U25" s="54"/>
    </row>
    <row r="26" spans="1:21" ht="15" customHeight="1" x14ac:dyDescent="0.15">
      <c r="A26" s="6" t="s">
        <v>84</v>
      </c>
      <c r="B26" s="8">
        <v>926</v>
      </c>
      <c r="C26" s="8">
        <v>940</v>
      </c>
      <c r="D26" s="8">
        <v>1012</v>
      </c>
      <c r="E26" s="8">
        <v>1078</v>
      </c>
      <c r="F26" s="8">
        <v>1138</v>
      </c>
      <c r="G26" s="8">
        <v>1168</v>
      </c>
      <c r="H26" s="8">
        <v>1224</v>
      </c>
      <c r="I26" s="8">
        <v>1255</v>
      </c>
      <c r="J26" s="8">
        <v>1232</v>
      </c>
      <c r="K26" s="8">
        <v>1249</v>
      </c>
      <c r="L26" s="8">
        <v>1191</v>
      </c>
      <c r="M26" s="8">
        <v>1132</v>
      </c>
      <c r="N26" s="8">
        <v>1099</v>
      </c>
      <c r="O26" s="8">
        <v>1096</v>
      </c>
      <c r="P26" s="8">
        <v>1063</v>
      </c>
      <c r="Q26" s="8">
        <v>1056</v>
      </c>
      <c r="R26" s="54">
        <v>-6.5851364063970186E-3</v>
      </c>
      <c r="S26" s="54">
        <v>-0.11335012594458438</v>
      </c>
      <c r="T26" s="53" t="s">
        <v>338</v>
      </c>
      <c r="U26" s="54"/>
    </row>
    <row r="27" spans="1:21" ht="15" customHeight="1" x14ac:dyDescent="0.15">
      <c r="A27" s="6" t="s">
        <v>85</v>
      </c>
      <c r="B27" s="8">
        <v>256</v>
      </c>
      <c r="C27" s="8">
        <v>296</v>
      </c>
      <c r="D27" s="8">
        <v>290</v>
      </c>
      <c r="E27" s="8">
        <v>309</v>
      </c>
      <c r="F27" s="8">
        <v>323</v>
      </c>
      <c r="G27" s="8">
        <v>334</v>
      </c>
      <c r="H27" s="8">
        <v>391</v>
      </c>
      <c r="I27" s="8">
        <v>395</v>
      </c>
      <c r="J27" s="8">
        <v>417</v>
      </c>
      <c r="K27" s="8">
        <v>411</v>
      </c>
      <c r="L27" s="8">
        <v>422</v>
      </c>
      <c r="M27" s="8">
        <v>412</v>
      </c>
      <c r="N27" s="8">
        <v>445</v>
      </c>
      <c r="O27" s="8">
        <v>496</v>
      </c>
      <c r="P27" s="8">
        <v>505</v>
      </c>
      <c r="Q27" s="8">
        <v>547</v>
      </c>
      <c r="R27" s="54">
        <v>8.3168316831683242E-2</v>
      </c>
      <c r="S27" s="54">
        <v>0.29620853080568721</v>
      </c>
      <c r="T27" s="53" t="s">
        <v>338</v>
      </c>
      <c r="U27" s="54"/>
    </row>
    <row r="28" spans="1:21" ht="15" customHeight="1" x14ac:dyDescent="0.15">
      <c r="A28" s="6" t="s">
        <v>86</v>
      </c>
      <c r="B28" s="8">
        <v>6657</v>
      </c>
      <c r="C28" s="8">
        <v>7112</v>
      </c>
      <c r="D28" s="8">
        <v>7384</v>
      </c>
      <c r="E28" s="8">
        <v>7802</v>
      </c>
      <c r="F28" s="8">
        <v>8264</v>
      </c>
      <c r="G28" s="8">
        <v>8803</v>
      </c>
      <c r="H28" s="8">
        <v>9416</v>
      </c>
      <c r="I28" s="8">
        <v>9816</v>
      </c>
      <c r="J28" s="8">
        <v>10150</v>
      </c>
      <c r="K28" s="8">
        <v>10379</v>
      </c>
      <c r="L28" s="8">
        <v>10489</v>
      </c>
      <c r="M28" s="8">
        <v>10557</v>
      </c>
      <c r="N28" s="8">
        <v>10614</v>
      </c>
      <c r="O28" s="8">
        <v>10746</v>
      </c>
      <c r="P28" s="8">
        <v>10503</v>
      </c>
      <c r="Q28" s="8">
        <v>10209</v>
      </c>
      <c r="R28" s="54">
        <v>-2.7992002285061379E-2</v>
      </c>
      <c r="S28" s="54">
        <v>-2.6694632472113677E-2</v>
      </c>
      <c r="T28" s="53" t="s">
        <v>338</v>
      </c>
      <c r="U28" s="54"/>
    </row>
    <row r="29" spans="1:21" ht="15" customHeight="1" x14ac:dyDescent="0.15">
      <c r="A29" s="6" t="s">
        <v>87</v>
      </c>
      <c r="B29" s="8">
        <v>10213</v>
      </c>
      <c r="C29" s="8">
        <v>10776</v>
      </c>
      <c r="D29" s="8">
        <v>11304</v>
      </c>
      <c r="E29" s="8">
        <v>12132</v>
      </c>
      <c r="F29" s="8">
        <v>12959</v>
      </c>
      <c r="G29" s="8">
        <v>13568</v>
      </c>
      <c r="H29" s="8">
        <v>13951</v>
      </c>
      <c r="I29" s="8">
        <v>14680</v>
      </c>
      <c r="J29" s="8">
        <v>15283</v>
      </c>
      <c r="K29" s="8">
        <v>15942</v>
      </c>
      <c r="L29" s="8">
        <v>16352</v>
      </c>
      <c r="M29" s="8">
        <v>16773</v>
      </c>
      <c r="N29" s="8">
        <v>16855</v>
      </c>
      <c r="O29" s="8">
        <v>16591</v>
      </c>
      <c r="P29" s="8">
        <v>16604</v>
      </c>
      <c r="Q29" s="8">
        <v>16485</v>
      </c>
      <c r="R29" s="54">
        <v>-7.1669477234401757E-3</v>
      </c>
      <c r="S29" s="54">
        <v>8.1335616438356073E-3</v>
      </c>
      <c r="T29" s="53" t="s">
        <v>339</v>
      </c>
      <c r="U29" s="54"/>
    </row>
    <row r="30" spans="1:21" ht="15" customHeight="1" x14ac:dyDescent="0.15">
      <c r="A30" s="6" t="s">
        <v>88</v>
      </c>
      <c r="B30" s="8">
        <v>13750</v>
      </c>
      <c r="C30" s="8">
        <v>14528</v>
      </c>
      <c r="D30" s="8">
        <v>15244</v>
      </c>
      <c r="E30" s="8">
        <v>16224</v>
      </c>
      <c r="F30" s="8">
        <v>17353</v>
      </c>
      <c r="G30" s="8">
        <v>18272</v>
      </c>
      <c r="H30" s="8">
        <v>19328</v>
      </c>
      <c r="I30" s="8">
        <v>20228</v>
      </c>
      <c r="J30" s="8">
        <v>21104</v>
      </c>
      <c r="K30" s="8">
        <v>22128</v>
      </c>
      <c r="L30" s="8">
        <v>23109</v>
      </c>
      <c r="M30" s="8">
        <v>23678</v>
      </c>
      <c r="N30" s="8">
        <v>24673</v>
      </c>
      <c r="O30" s="8">
        <v>25385</v>
      </c>
      <c r="P30" s="8">
        <v>25207</v>
      </c>
      <c r="Q30" s="8">
        <v>25248</v>
      </c>
      <c r="R30" s="54">
        <v>1.6265323124529107E-3</v>
      </c>
      <c r="S30" s="54">
        <v>9.2561339737764481E-2</v>
      </c>
      <c r="T30" s="53" t="s">
        <v>338</v>
      </c>
      <c r="U30" s="54"/>
    </row>
    <row r="31" spans="1:21" ht="15" customHeight="1" x14ac:dyDescent="0.15">
      <c r="A31" s="6" t="s">
        <v>89</v>
      </c>
      <c r="B31" s="8">
        <v>3923</v>
      </c>
      <c r="C31" s="8">
        <v>4241</v>
      </c>
      <c r="D31" s="8">
        <v>4374</v>
      </c>
      <c r="E31" s="8">
        <v>4471</v>
      </c>
      <c r="F31" s="8">
        <v>4751</v>
      </c>
      <c r="G31" s="8">
        <v>4902</v>
      </c>
      <c r="H31" s="8">
        <v>5151</v>
      </c>
      <c r="I31" s="8">
        <v>5270</v>
      </c>
      <c r="J31" s="8">
        <v>5295</v>
      </c>
      <c r="K31" s="8">
        <v>5412</v>
      </c>
      <c r="L31" s="8">
        <v>5412</v>
      </c>
      <c r="M31" s="8">
        <v>5449</v>
      </c>
      <c r="N31" s="8">
        <v>5453</v>
      </c>
      <c r="O31" s="8">
        <v>5606</v>
      </c>
      <c r="P31" s="8">
        <v>5591</v>
      </c>
      <c r="Q31" s="8">
        <v>5466</v>
      </c>
      <c r="R31" s="54">
        <v>-2.23573600429261E-2</v>
      </c>
      <c r="S31" s="54">
        <v>9.9778270509978118E-3</v>
      </c>
      <c r="T31" s="53" t="s">
        <v>338</v>
      </c>
      <c r="U31" s="54"/>
    </row>
    <row r="32" spans="1:21" ht="15" customHeight="1" x14ac:dyDescent="0.15">
      <c r="A32" s="6" t="s">
        <v>90</v>
      </c>
      <c r="B32" s="8">
        <v>630</v>
      </c>
      <c r="C32" s="8">
        <v>687</v>
      </c>
      <c r="D32" s="8">
        <v>675</v>
      </c>
      <c r="E32" s="8">
        <v>707</v>
      </c>
      <c r="F32" s="8">
        <v>746</v>
      </c>
      <c r="G32" s="8">
        <v>752</v>
      </c>
      <c r="H32" s="8">
        <v>774</v>
      </c>
      <c r="I32" s="8">
        <v>815</v>
      </c>
      <c r="J32" s="8">
        <v>816</v>
      </c>
      <c r="K32" s="8">
        <v>820</v>
      </c>
      <c r="L32" s="8">
        <v>812</v>
      </c>
      <c r="M32" s="8">
        <v>795</v>
      </c>
      <c r="N32" s="8">
        <v>830</v>
      </c>
      <c r="O32" s="8">
        <v>803</v>
      </c>
      <c r="P32" s="8">
        <v>731</v>
      </c>
      <c r="Q32" s="8">
        <v>740</v>
      </c>
      <c r="R32" s="54">
        <v>1.2311901504787892E-2</v>
      </c>
      <c r="S32" s="54">
        <v>-8.8669950738916259E-2</v>
      </c>
      <c r="T32" s="53" t="s">
        <v>338</v>
      </c>
      <c r="U32" s="54"/>
    </row>
    <row r="33" spans="1:21" ht="15" customHeight="1" x14ac:dyDescent="0.15">
      <c r="A33" s="6" t="s">
        <v>91</v>
      </c>
      <c r="B33" s="8">
        <v>197</v>
      </c>
      <c r="C33" s="8">
        <v>205</v>
      </c>
      <c r="D33" s="8">
        <v>223</v>
      </c>
      <c r="E33" s="8">
        <v>253</v>
      </c>
      <c r="F33" s="8">
        <v>270</v>
      </c>
      <c r="G33" s="8">
        <v>263</v>
      </c>
      <c r="H33" s="8">
        <v>267</v>
      </c>
      <c r="I33" s="8">
        <v>276</v>
      </c>
      <c r="J33" s="8">
        <v>268</v>
      </c>
      <c r="K33" s="8">
        <v>285</v>
      </c>
      <c r="L33" s="8">
        <v>284</v>
      </c>
      <c r="M33" s="8">
        <v>283</v>
      </c>
      <c r="N33" s="8">
        <v>292</v>
      </c>
      <c r="O33" s="8">
        <v>290</v>
      </c>
      <c r="P33" s="8">
        <v>279</v>
      </c>
      <c r="Q33" s="8">
        <v>276</v>
      </c>
      <c r="R33" s="54">
        <v>-1.0752688172043001E-2</v>
      </c>
      <c r="S33" s="54">
        <v>-2.8169014084507005E-2</v>
      </c>
      <c r="T33" s="53" t="s">
        <v>338</v>
      </c>
      <c r="U33" s="54"/>
    </row>
    <row r="34" spans="1:21" ht="15" customHeight="1" x14ac:dyDescent="0.15">
      <c r="A34" s="6" t="s">
        <v>92</v>
      </c>
      <c r="B34" s="8">
        <v>6408</v>
      </c>
      <c r="C34" s="8">
        <v>6660</v>
      </c>
      <c r="D34" s="8">
        <v>6735</v>
      </c>
      <c r="E34" s="8">
        <v>6954</v>
      </c>
      <c r="F34" s="8">
        <v>7271</v>
      </c>
      <c r="G34" s="8">
        <v>7615</v>
      </c>
      <c r="H34" s="8">
        <v>7867</v>
      </c>
      <c r="I34" s="8">
        <v>7947</v>
      </c>
      <c r="J34" s="8">
        <v>8097</v>
      </c>
      <c r="K34" s="8">
        <v>8385</v>
      </c>
      <c r="L34" s="8">
        <v>8642</v>
      </c>
      <c r="M34" s="8">
        <v>8853</v>
      </c>
      <c r="N34" s="8">
        <v>8878</v>
      </c>
      <c r="O34" s="8">
        <v>8631</v>
      </c>
      <c r="P34" s="8">
        <v>8382</v>
      </c>
      <c r="Q34" s="8">
        <v>8620</v>
      </c>
      <c r="R34" s="54">
        <v>2.8394178000477277E-2</v>
      </c>
      <c r="S34" s="54">
        <v>-2.5457070122656411E-3</v>
      </c>
      <c r="T34" s="53" t="s">
        <v>339</v>
      </c>
      <c r="U34" s="54"/>
    </row>
    <row r="35" spans="1:21" ht="15" customHeight="1" x14ac:dyDescent="0.15">
      <c r="A35" s="6" t="s">
        <v>1</v>
      </c>
      <c r="B35" s="8">
        <v>1265</v>
      </c>
      <c r="C35" s="8">
        <v>1386</v>
      </c>
      <c r="D35" s="8">
        <v>1389</v>
      </c>
      <c r="E35" s="8">
        <v>1485</v>
      </c>
      <c r="F35" s="8">
        <v>1543</v>
      </c>
      <c r="G35" s="8">
        <v>1544</v>
      </c>
      <c r="H35" s="8">
        <v>1590</v>
      </c>
      <c r="I35" s="8">
        <v>1554</v>
      </c>
      <c r="J35" s="8">
        <v>1570</v>
      </c>
      <c r="K35" s="8">
        <v>1660</v>
      </c>
      <c r="L35" s="8">
        <v>1739</v>
      </c>
      <c r="M35" s="8">
        <v>1823</v>
      </c>
      <c r="N35" s="8">
        <v>1796</v>
      </c>
      <c r="O35" s="8">
        <v>1786</v>
      </c>
      <c r="P35" s="8">
        <v>1708</v>
      </c>
      <c r="Q35" s="8">
        <v>1685</v>
      </c>
      <c r="R35" s="54">
        <v>-1.3466042154566704E-2</v>
      </c>
      <c r="S35" s="54">
        <v>-3.1052328924669359E-2</v>
      </c>
      <c r="T35" s="53" t="s">
        <v>338</v>
      </c>
      <c r="U35" s="54"/>
    </row>
    <row r="36" spans="1:21" ht="15" customHeight="1" x14ac:dyDescent="0.15">
      <c r="A36" s="6" t="s">
        <v>93</v>
      </c>
      <c r="B36" s="8">
        <v>6043</v>
      </c>
      <c r="C36" s="8">
        <v>6495</v>
      </c>
      <c r="D36" s="8">
        <v>7055</v>
      </c>
      <c r="E36" s="8">
        <v>7840</v>
      </c>
      <c r="F36" s="8">
        <v>8804</v>
      </c>
      <c r="G36" s="8">
        <v>9826</v>
      </c>
      <c r="H36" s="8">
        <v>10728</v>
      </c>
      <c r="I36" s="8">
        <v>11564</v>
      </c>
      <c r="J36" s="8">
        <v>12400</v>
      </c>
      <c r="K36" s="8">
        <v>13617</v>
      </c>
      <c r="L36" s="8">
        <v>14575</v>
      </c>
      <c r="M36" s="8">
        <v>15494</v>
      </c>
      <c r="N36" s="8">
        <v>16562</v>
      </c>
      <c r="O36" s="8">
        <v>17146</v>
      </c>
      <c r="P36" s="8">
        <v>17625</v>
      </c>
      <c r="Q36" s="8">
        <v>17620</v>
      </c>
      <c r="R36" s="54">
        <v>-2.8368794326238955E-4</v>
      </c>
      <c r="S36" s="54">
        <v>0.2089193825042881</v>
      </c>
      <c r="T36" s="53" t="s">
        <v>339</v>
      </c>
      <c r="U36" s="54"/>
    </row>
    <row r="37" spans="1:21" ht="15" customHeight="1" x14ac:dyDescent="0.15">
      <c r="A37" s="6" t="s">
        <v>94</v>
      </c>
      <c r="B37" s="8">
        <v>605</v>
      </c>
      <c r="C37" s="8">
        <v>635</v>
      </c>
      <c r="D37" s="8">
        <v>695</v>
      </c>
      <c r="E37" s="8">
        <v>688</v>
      </c>
      <c r="F37" s="8">
        <v>727</v>
      </c>
      <c r="G37" s="8">
        <v>721</v>
      </c>
      <c r="H37" s="8">
        <v>742</v>
      </c>
      <c r="I37" s="8">
        <v>766</v>
      </c>
      <c r="J37" s="8">
        <v>765</v>
      </c>
      <c r="K37" s="8">
        <v>765</v>
      </c>
      <c r="L37" s="8">
        <v>769</v>
      </c>
      <c r="M37" s="8">
        <v>759</v>
      </c>
      <c r="N37" s="8">
        <v>765</v>
      </c>
      <c r="O37" s="8">
        <v>773</v>
      </c>
      <c r="P37" s="8">
        <v>736</v>
      </c>
      <c r="Q37" s="8">
        <v>734</v>
      </c>
      <c r="R37" s="54">
        <v>-2.7173913043477826E-3</v>
      </c>
      <c r="S37" s="54">
        <v>-4.5513654096228873E-2</v>
      </c>
      <c r="T37" s="53" t="s">
        <v>338</v>
      </c>
      <c r="U37" s="54"/>
    </row>
    <row r="38" spans="1:21" ht="15" customHeight="1" x14ac:dyDescent="0.15">
      <c r="A38" s="6" t="s">
        <v>95</v>
      </c>
      <c r="B38" s="8">
        <v>9721</v>
      </c>
      <c r="C38" s="8">
        <v>10223</v>
      </c>
      <c r="D38" s="8">
        <v>10555</v>
      </c>
      <c r="E38" s="8">
        <v>11040</v>
      </c>
      <c r="F38" s="8">
        <v>11828</v>
      </c>
      <c r="G38" s="8">
        <v>12451</v>
      </c>
      <c r="H38" s="8">
        <v>12768</v>
      </c>
      <c r="I38" s="8">
        <v>13096</v>
      </c>
      <c r="J38" s="8">
        <v>13537</v>
      </c>
      <c r="K38" s="8">
        <v>13980</v>
      </c>
      <c r="L38" s="8">
        <v>14422</v>
      </c>
      <c r="M38" s="8">
        <v>15066</v>
      </c>
      <c r="N38" s="8">
        <v>15121</v>
      </c>
      <c r="O38" s="8">
        <v>14907</v>
      </c>
      <c r="P38" s="8">
        <v>14979</v>
      </c>
      <c r="Q38" s="8">
        <v>15122</v>
      </c>
      <c r="R38" s="54">
        <v>9.5466987115295776E-3</v>
      </c>
      <c r="S38" s="54">
        <v>4.8536957426154492E-2</v>
      </c>
      <c r="T38" s="53" t="s">
        <v>339</v>
      </c>
      <c r="U38" s="54"/>
    </row>
    <row r="39" spans="1:21" ht="15" customHeight="1" x14ac:dyDescent="0.15">
      <c r="A39" s="6" t="s">
        <v>96</v>
      </c>
      <c r="B39" s="8">
        <v>6471</v>
      </c>
      <c r="C39" s="8">
        <v>6754</v>
      </c>
      <c r="D39" s="8">
        <v>6897</v>
      </c>
      <c r="E39" s="8">
        <v>7202</v>
      </c>
      <c r="F39" s="8">
        <v>7822</v>
      </c>
      <c r="G39" s="8">
        <v>8145</v>
      </c>
      <c r="H39" s="8">
        <v>8461</v>
      </c>
      <c r="I39" s="8">
        <v>8757</v>
      </c>
      <c r="J39" s="8">
        <v>9429</v>
      </c>
      <c r="K39" s="8">
        <v>10090</v>
      </c>
      <c r="L39" s="8">
        <v>10693</v>
      </c>
      <c r="M39" s="8">
        <v>11168</v>
      </c>
      <c r="N39" s="8">
        <v>11366</v>
      </c>
      <c r="O39" s="8">
        <v>11312</v>
      </c>
      <c r="P39" s="8">
        <v>11246</v>
      </c>
      <c r="Q39" s="8">
        <v>11351</v>
      </c>
      <c r="R39" s="54">
        <v>9.3366530321892238E-3</v>
      </c>
      <c r="S39" s="54">
        <v>6.1535584026933599E-2</v>
      </c>
      <c r="T39" s="53" t="s">
        <v>339</v>
      </c>
      <c r="U39" s="54"/>
    </row>
    <row r="40" spans="1:21" ht="15" customHeight="1" x14ac:dyDescent="0.15">
      <c r="A40" s="6" t="s">
        <v>97</v>
      </c>
      <c r="B40" s="8">
        <v>4691</v>
      </c>
      <c r="C40" s="8">
        <v>4943</v>
      </c>
      <c r="D40" s="8">
        <v>5169</v>
      </c>
      <c r="E40" s="8">
        <v>5423</v>
      </c>
      <c r="F40" s="8">
        <v>5675</v>
      </c>
      <c r="G40" s="8">
        <v>5786</v>
      </c>
      <c r="H40" s="8">
        <v>5935</v>
      </c>
      <c r="I40" s="8">
        <v>6055</v>
      </c>
      <c r="J40" s="8">
        <v>6226</v>
      </c>
      <c r="K40" s="8">
        <v>6372</v>
      </c>
      <c r="L40" s="8">
        <v>6394</v>
      </c>
      <c r="M40" s="8">
        <v>6355</v>
      </c>
      <c r="N40" s="8">
        <v>6430</v>
      </c>
      <c r="O40" s="8">
        <v>6533</v>
      </c>
      <c r="P40" s="8">
        <v>6516</v>
      </c>
      <c r="Q40" s="8">
        <v>6502</v>
      </c>
      <c r="R40" s="54">
        <v>-2.1485573971762317E-3</v>
      </c>
      <c r="S40" s="54">
        <v>1.6890835157960638E-2</v>
      </c>
      <c r="T40" s="53" t="s">
        <v>338</v>
      </c>
      <c r="U40" s="54"/>
    </row>
    <row r="41" spans="1:21" ht="15" customHeight="1" x14ac:dyDescent="0.15">
      <c r="A41" s="6" t="s">
        <v>98</v>
      </c>
      <c r="B41" s="8">
        <v>125</v>
      </c>
      <c r="C41" s="8">
        <v>142</v>
      </c>
      <c r="D41" s="8">
        <v>152</v>
      </c>
      <c r="E41" s="8">
        <v>152</v>
      </c>
      <c r="F41" s="8">
        <v>171</v>
      </c>
      <c r="G41" s="8">
        <v>176</v>
      </c>
      <c r="H41" s="8">
        <v>174</v>
      </c>
      <c r="I41" s="8">
        <v>181</v>
      </c>
      <c r="J41" s="8">
        <v>189</v>
      </c>
      <c r="K41" s="8">
        <v>197</v>
      </c>
      <c r="L41" s="8">
        <v>201</v>
      </c>
      <c r="M41" s="8">
        <v>200</v>
      </c>
      <c r="N41" s="8">
        <v>202</v>
      </c>
      <c r="O41" s="8">
        <v>198</v>
      </c>
      <c r="P41" s="8">
        <v>197</v>
      </c>
      <c r="Q41" s="8">
        <v>193</v>
      </c>
      <c r="R41" s="54">
        <v>-2.0304568527918732E-2</v>
      </c>
      <c r="S41" s="54">
        <v>-3.9800995024875663E-2</v>
      </c>
      <c r="T41" s="53" t="s">
        <v>338</v>
      </c>
      <c r="U41" s="54"/>
    </row>
    <row r="42" spans="1:21" ht="15" customHeight="1" x14ac:dyDescent="0.15">
      <c r="A42" s="6" t="s">
        <v>99</v>
      </c>
      <c r="B42" s="8">
        <v>1448</v>
      </c>
      <c r="C42" s="8">
        <v>1510</v>
      </c>
      <c r="D42" s="8">
        <v>1538</v>
      </c>
      <c r="E42" s="8">
        <v>1574</v>
      </c>
      <c r="F42" s="8">
        <v>1672</v>
      </c>
      <c r="G42" s="8">
        <v>1735</v>
      </c>
      <c r="H42" s="8">
        <v>1803</v>
      </c>
      <c r="I42" s="8">
        <v>1886</v>
      </c>
      <c r="J42" s="8">
        <v>1930</v>
      </c>
      <c r="K42" s="8">
        <v>1957</v>
      </c>
      <c r="L42" s="8">
        <v>1967</v>
      </c>
      <c r="M42" s="8">
        <v>1945</v>
      </c>
      <c r="N42" s="8">
        <v>2020</v>
      </c>
      <c r="O42" s="8">
        <v>2032</v>
      </c>
      <c r="P42" s="8">
        <v>1947</v>
      </c>
      <c r="Q42" s="8">
        <v>1958</v>
      </c>
      <c r="R42" s="54">
        <v>5.6497175141243527E-3</v>
      </c>
      <c r="S42" s="54">
        <v>-4.5754956786985268E-3</v>
      </c>
      <c r="T42" s="53" t="s">
        <v>338</v>
      </c>
      <c r="U42" s="54"/>
    </row>
    <row r="43" spans="1:21" ht="15" customHeight="1" x14ac:dyDescent="0.15">
      <c r="A43" s="6" t="s">
        <v>100</v>
      </c>
      <c r="B43" s="8">
        <v>4806</v>
      </c>
      <c r="C43" s="8">
        <v>5072</v>
      </c>
      <c r="D43" s="8">
        <v>5205</v>
      </c>
      <c r="E43" s="8">
        <v>5434</v>
      </c>
      <c r="F43" s="8">
        <v>5834</v>
      </c>
      <c r="G43" s="8">
        <v>6214</v>
      </c>
      <c r="H43" s="8">
        <v>6334</v>
      </c>
      <c r="I43" s="8">
        <v>6598</v>
      </c>
      <c r="J43" s="8">
        <v>7036</v>
      </c>
      <c r="K43" s="8">
        <v>7777</v>
      </c>
      <c r="L43" s="8">
        <v>8137</v>
      </c>
      <c r="M43" s="8">
        <v>8606</v>
      </c>
      <c r="N43" s="8">
        <v>8803</v>
      </c>
      <c r="O43" s="8">
        <v>8962</v>
      </c>
      <c r="P43" s="8">
        <v>9065</v>
      </c>
      <c r="Q43" s="8">
        <v>9142</v>
      </c>
      <c r="R43" s="14">
        <v>8.4942084942085661E-3</v>
      </c>
      <c r="S43" s="14">
        <v>0.12350989308098814</v>
      </c>
      <c r="T43" s="53" t="s">
        <v>339</v>
      </c>
      <c r="U43" s="54"/>
    </row>
    <row r="44" spans="1:21" ht="15" customHeight="1" x14ac:dyDescent="0.15">
      <c r="A44" s="6" t="s">
        <v>101</v>
      </c>
      <c r="B44" s="8">
        <v>307</v>
      </c>
      <c r="C44" s="8">
        <v>313</v>
      </c>
      <c r="D44" s="8">
        <v>324</v>
      </c>
      <c r="E44" s="8">
        <v>314</v>
      </c>
      <c r="F44" s="8">
        <v>337</v>
      </c>
      <c r="G44" s="8">
        <v>334</v>
      </c>
      <c r="H44" s="8">
        <v>348</v>
      </c>
      <c r="I44" s="8">
        <v>373</v>
      </c>
      <c r="J44" s="8">
        <v>386</v>
      </c>
      <c r="K44" s="8">
        <v>406</v>
      </c>
      <c r="L44" s="8">
        <v>408</v>
      </c>
      <c r="M44" s="8">
        <v>427</v>
      </c>
      <c r="N44" s="8">
        <v>455</v>
      </c>
      <c r="O44" s="8">
        <v>471</v>
      </c>
      <c r="P44" s="8">
        <v>464</v>
      </c>
      <c r="Q44" s="8">
        <v>460</v>
      </c>
      <c r="R44" s="54">
        <v>-8.6206896551723755E-3</v>
      </c>
      <c r="S44" s="54">
        <v>0.12745098039215685</v>
      </c>
      <c r="T44" s="53" t="s">
        <v>338</v>
      </c>
      <c r="U44" s="54"/>
    </row>
    <row r="45" spans="1:21" ht="15" customHeight="1" x14ac:dyDescent="0.15">
      <c r="A45" s="6" t="s">
        <v>102</v>
      </c>
      <c r="B45" s="8">
        <v>7474</v>
      </c>
      <c r="C45" s="8">
        <v>8027</v>
      </c>
      <c r="D45" s="8">
        <v>8409</v>
      </c>
      <c r="E45" s="8">
        <v>9061</v>
      </c>
      <c r="F45" s="8">
        <v>9748</v>
      </c>
      <c r="G45" s="8">
        <v>10561</v>
      </c>
      <c r="H45" s="8">
        <v>11151</v>
      </c>
      <c r="I45" s="8">
        <v>11844</v>
      </c>
      <c r="J45" s="8">
        <v>12437</v>
      </c>
      <c r="K45" s="8">
        <v>13023</v>
      </c>
      <c r="L45" s="8">
        <v>13318</v>
      </c>
      <c r="M45" s="8">
        <v>13550</v>
      </c>
      <c r="N45" s="8">
        <v>13812</v>
      </c>
      <c r="O45" s="8">
        <v>13631</v>
      </c>
      <c r="P45" s="8">
        <v>14400</v>
      </c>
      <c r="Q45" s="8">
        <v>15157</v>
      </c>
      <c r="R45" s="54">
        <v>5.2569444444444446E-2</v>
      </c>
      <c r="S45" s="54">
        <v>0.1380837963658208</v>
      </c>
      <c r="T45" s="53" t="s">
        <v>339</v>
      </c>
      <c r="U45" s="54"/>
    </row>
    <row r="46" spans="1:21" ht="15" customHeight="1" x14ac:dyDescent="0.15">
      <c r="A46" s="6" t="s">
        <v>103</v>
      </c>
      <c r="B46" s="8">
        <v>6142</v>
      </c>
      <c r="C46" s="8">
        <v>6372</v>
      </c>
      <c r="D46" s="8">
        <v>6489</v>
      </c>
      <c r="E46" s="8">
        <v>6862</v>
      </c>
      <c r="F46" s="8">
        <v>7276</v>
      </c>
      <c r="G46" s="8">
        <v>7519</v>
      </c>
      <c r="H46" s="8">
        <v>7840</v>
      </c>
      <c r="I46" s="8">
        <v>8171</v>
      </c>
      <c r="J46" s="8">
        <v>8588</v>
      </c>
      <c r="K46" s="8">
        <v>9100</v>
      </c>
      <c r="L46" s="8">
        <v>9319</v>
      </c>
      <c r="M46" s="8">
        <v>9540</v>
      </c>
      <c r="N46" s="8">
        <v>9755</v>
      </c>
      <c r="O46" s="8">
        <v>9650</v>
      </c>
      <c r="P46" s="8">
        <v>9427</v>
      </c>
      <c r="Q46" s="8">
        <v>9473</v>
      </c>
      <c r="R46" s="54">
        <v>4.8796011456455624E-3</v>
      </c>
      <c r="S46" s="54">
        <v>1.6525378259469869E-2</v>
      </c>
      <c r="T46" s="53" t="s">
        <v>339</v>
      </c>
      <c r="U46" s="54"/>
    </row>
    <row r="47" spans="1:21" ht="15" customHeight="1" x14ac:dyDescent="0.15">
      <c r="A47" s="6" t="s">
        <v>15</v>
      </c>
      <c r="B47" s="8">
        <v>24174</v>
      </c>
      <c r="C47" s="8">
        <v>25395</v>
      </c>
      <c r="D47" s="8">
        <v>26979</v>
      </c>
      <c r="E47" s="8">
        <v>28658</v>
      </c>
      <c r="F47" s="8">
        <v>31002</v>
      </c>
      <c r="G47" s="8">
        <v>34010</v>
      </c>
      <c r="H47" s="8">
        <v>37119</v>
      </c>
      <c r="I47" s="8">
        <v>41305</v>
      </c>
      <c r="J47" s="8">
        <v>44902</v>
      </c>
      <c r="K47" s="8">
        <v>48574</v>
      </c>
      <c r="L47" s="8">
        <v>51865</v>
      </c>
      <c r="M47" s="8">
        <v>54810</v>
      </c>
      <c r="N47" s="8">
        <v>54581</v>
      </c>
      <c r="O47" s="8">
        <v>58065</v>
      </c>
      <c r="P47" s="8">
        <v>65855</v>
      </c>
      <c r="Q47" s="8">
        <v>67392</v>
      </c>
      <c r="R47" s="54">
        <v>2.3339154202414392E-2</v>
      </c>
      <c r="S47" s="54">
        <v>0.29937337318037205</v>
      </c>
      <c r="T47" s="53" t="s">
        <v>339</v>
      </c>
      <c r="U47" s="54"/>
    </row>
    <row r="48" spans="1:21" ht="15" customHeight="1" x14ac:dyDescent="0.15">
      <c r="A48" s="6" t="s">
        <v>11</v>
      </c>
      <c r="B48" s="8">
        <v>4079</v>
      </c>
      <c r="C48" s="8">
        <v>4850</v>
      </c>
      <c r="D48" s="8">
        <v>5841</v>
      </c>
      <c r="E48" s="8">
        <v>6926</v>
      </c>
      <c r="F48" s="8">
        <v>7811</v>
      </c>
      <c r="G48" s="8">
        <v>8655</v>
      </c>
      <c r="H48" s="8">
        <v>9379</v>
      </c>
      <c r="I48" s="8">
        <v>9884</v>
      </c>
      <c r="J48" s="8">
        <v>10519</v>
      </c>
      <c r="K48" s="8">
        <v>11376</v>
      </c>
      <c r="L48" s="8">
        <v>12449</v>
      </c>
      <c r="M48" s="8">
        <v>13502</v>
      </c>
      <c r="N48" s="8">
        <v>14922</v>
      </c>
      <c r="O48" s="8">
        <v>16285</v>
      </c>
      <c r="P48" s="8">
        <v>17513</v>
      </c>
      <c r="Q48" s="8">
        <v>19164</v>
      </c>
      <c r="R48" s="54">
        <v>9.4272825900759472E-2</v>
      </c>
      <c r="S48" s="54">
        <v>0.53940075508072938</v>
      </c>
      <c r="T48" s="53" t="s">
        <v>339</v>
      </c>
      <c r="U48" s="54"/>
    </row>
    <row r="49" spans="1:21" ht="15" customHeight="1" x14ac:dyDescent="0.15">
      <c r="A49" s="6" t="s">
        <v>445</v>
      </c>
      <c r="B49" s="8">
        <v>14577</v>
      </c>
      <c r="C49" s="8">
        <v>15361</v>
      </c>
      <c r="D49" s="8">
        <v>16047</v>
      </c>
      <c r="E49" s="8">
        <v>17089</v>
      </c>
      <c r="F49" s="8">
        <v>18468</v>
      </c>
      <c r="G49" s="8">
        <v>19514</v>
      </c>
      <c r="H49" s="8">
        <v>20536</v>
      </c>
      <c r="I49" s="8">
        <v>21661</v>
      </c>
      <c r="J49" s="8">
        <v>22571</v>
      </c>
      <c r="K49" s="8">
        <v>24156</v>
      </c>
      <c r="L49" s="8">
        <v>25317</v>
      </c>
      <c r="M49" s="8">
        <v>26412</v>
      </c>
      <c r="N49" s="8">
        <v>26756</v>
      </c>
      <c r="O49" s="8">
        <v>26139</v>
      </c>
      <c r="P49" s="8">
        <v>26263</v>
      </c>
      <c r="Q49" s="8">
        <v>26648</v>
      </c>
      <c r="R49" s="54">
        <v>1.4659406769980565E-2</v>
      </c>
      <c r="S49" s="54">
        <v>5.2573369672552106E-2</v>
      </c>
      <c r="T49" s="53" t="s">
        <v>339</v>
      </c>
      <c r="U49" s="54"/>
    </row>
    <row r="50" spans="1:21" ht="15" customHeight="1" x14ac:dyDescent="0.15">
      <c r="A50" s="6" t="s">
        <v>2</v>
      </c>
      <c r="B50" s="8">
        <v>3600</v>
      </c>
      <c r="C50" s="8">
        <v>3936</v>
      </c>
      <c r="D50" s="8">
        <v>4072</v>
      </c>
      <c r="E50" s="8">
        <v>4278</v>
      </c>
      <c r="F50" s="8">
        <v>4530</v>
      </c>
      <c r="G50" s="8">
        <v>4683</v>
      </c>
      <c r="H50" s="8">
        <v>4669</v>
      </c>
      <c r="I50" s="8">
        <v>4827</v>
      </c>
      <c r="J50" s="8">
        <v>4840</v>
      </c>
      <c r="K50" s="8">
        <v>4978</v>
      </c>
      <c r="L50" s="8">
        <v>5045</v>
      </c>
      <c r="M50" s="8">
        <v>4973</v>
      </c>
      <c r="N50" s="8">
        <v>5038</v>
      </c>
      <c r="O50" s="8">
        <v>5132</v>
      </c>
      <c r="P50" s="8">
        <v>5114</v>
      </c>
      <c r="Q50" s="8">
        <v>5030</v>
      </c>
      <c r="R50" s="54">
        <v>-1.6425498631208457E-2</v>
      </c>
      <c r="S50" s="54">
        <v>-2.9732408325073845E-3</v>
      </c>
      <c r="T50" s="53" t="s">
        <v>338</v>
      </c>
      <c r="U50" s="54"/>
    </row>
    <row r="51" spans="1:21" ht="15" customHeight="1" x14ac:dyDescent="0.15">
      <c r="A51" s="6" t="s">
        <v>104</v>
      </c>
      <c r="B51" s="8">
        <v>1450</v>
      </c>
      <c r="C51" s="8">
        <v>1565</v>
      </c>
      <c r="D51" s="8">
        <v>1564</v>
      </c>
      <c r="E51" s="8">
        <v>1651</v>
      </c>
      <c r="F51" s="8">
        <v>1832</v>
      </c>
      <c r="G51" s="8">
        <v>1963</v>
      </c>
      <c r="H51" s="8">
        <v>2114</v>
      </c>
      <c r="I51" s="8">
        <v>2318</v>
      </c>
      <c r="J51" s="8">
        <v>2440</v>
      </c>
      <c r="K51" s="8">
        <v>2569</v>
      </c>
      <c r="L51" s="8">
        <v>2625</v>
      </c>
      <c r="M51" s="8">
        <v>2654</v>
      </c>
      <c r="N51" s="8">
        <v>2813</v>
      </c>
      <c r="O51" s="8">
        <v>2977</v>
      </c>
      <c r="P51" s="8">
        <v>2996</v>
      </c>
      <c r="Q51" s="8">
        <v>3260</v>
      </c>
      <c r="R51" s="54">
        <v>8.8117489986648811E-2</v>
      </c>
      <c r="S51" s="54">
        <v>0.24190476190476184</v>
      </c>
      <c r="T51" s="53" t="s">
        <v>338</v>
      </c>
      <c r="U51" s="54"/>
    </row>
    <row r="52" spans="1:21" ht="15" customHeight="1" x14ac:dyDescent="0.15">
      <c r="A52" s="6" t="s">
        <v>105</v>
      </c>
      <c r="B52" s="8">
        <v>1314</v>
      </c>
      <c r="C52" s="8">
        <v>1466</v>
      </c>
      <c r="D52" s="8">
        <v>1587</v>
      </c>
      <c r="E52" s="8">
        <v>1610</v>
      </c>
      <c r="F52" s="8">
        <v>1735</v>
      </c>
      <c r="G52" s="8">
        <v>1742</v>
      </c>
      <c r="H52" s="8">
        <v>1824</v>
      </c>
      <c r="I52" s="8">
        <v>1870</v>
      </c>
      <c r="J52" s="8">
        <v>1912</v>
      </c>
      <c r="K52" s="8">
        <v>1977</v>
      </c>
      <c r="L52" s="8">
        <v>1984</v>
      </c>
      <c r="M52" s="8">
        <v>1952</v>
      </c>
      <c r="N52" s="8">
        <v>1977</v>
      </c>
      <c r="O52" s="8">
        <v>1942</v>
      </c>
      <c r="P52" s="8">
        <v>1922</v>
      </c>
      <c r="Q52" s="8">
        <v>1863</v>
      </c>
      <c r="R52" s="54">
        <v>-3.0697190426638876E-2</v>
      </c>
      <c r="S52" s="54">
        <v>-6.0987903225806495E-2</v>
      </c>
      <c r="T52" s="53" t="s">
        <v>338</v>
      </c>
      <c r="U52" s="54"/>
    </row>
    <row r="53" spans="1:21" ht="15" customHeight="1" x14ac:dyDescent="0.15">
      <c r="A53" s="6" t="s">
        <v>106</v>
      </c>
      <c r="B53" s="8">
        <v>11754</v>
      </c>
      <c r="C53" s="8">
        <v>12361</v>
      </c>
      <c r="D53" s="8">
        <v>12802</v>
      </c>
      <c r="E53" s="8">
        <v>13360</v>
      </c>
      <c r="F53" s="8">
        <v>14066</v>
      </c>
      <c r="G53" s="8">
        <v>14514</v>
      </c>
      <c r="H53" s="8">
        <v>14917</v>
      </c>
      <c r="I53" s="8">
        <v>15436</v>
      </c>
      <c r="J53" s="8">
        <v>16214</v>
      </c>
      <c r="K53" s="8">
        <v>16944</v>
      </c>
      <c r="L53" s="8">
        <v>17430</v>
      </c>
      <c r="M53" s="8">
        <v>17985</v>
      </c>
      <c r="N53" s="8">
        <v>18337</v>
      </c>
      <c r="O53" s="8">
        <v>18669</v>
      </c>
      <c r="P53" s="8">
        <v>19357</v>
      </c>
      <c r="Q53" s="8">
        <v>19424</v>
      </c>
      <c r="R53" s="54">
        <v>3.4612801570490515E-3</v>
      </c>
      <c r="S53" s="54">
        <v>0.11440045897877216</v>
      </c>
      <c r="T53" s="53" t="s">
        <v>339</v>
      </c>
      <c r="U53" s="54"/>
    </row>
    <row r="54" spans="1:21" ht="15" customHeight="1" x14ac:dyDescent="0.15">
      <c r="A54" s="6" t="s">
        <v>107</v>
      </c>
      <c r="B54" s="8">
        <v>8990</v>
      </c>
      <c r="C54" s="8">
        <v>9314</v>
      </c>
      <c r="D54" s="8">
        <v>9213</v>
      </c>
      <c r="E54" s="8">
        <v>9668</v>
      </c>
      <c r="F54" s="8">
        <v>10192</v>
      </c>
      <c r="G54" s="8">
        <v>10809</v>
      </c>
      <c r="H54" s="8">
        <v>11118</v>
      </c>
      <c r="I54" s="8">
        <v>11538</v>
      </c>
      <c r="J54" s="8">
        <v>12115</v>
      </c>
      <c r="K54" s="8">
        <v>12555</v>
      </c>
      <c r="L54" s="8">
        <v>13134</v>
      </c>
      <c r="M54" s="8">
        <v>13797</v>
      </c>
      <c r="N54" s="8">
        <v>14010</v>
      </c>
      <c r="O54" s="8">
        <v>13656</v>
      </c>
      <c r="P54" s="8">
        <v>13899</v>
      </c>
      <c r="Q54" s="8">
        <v>14166</v>
      </c>
      <c r="R54" s="54">
        <v>1.9210015109000667E-2</v>
      </c>
      <c r="S54" s="54">
        <v>7.857469164001829E-2</v>
      </c>
      <c r="T54" s="53" t="s">
        <v>339</v>
      </c>
      <c r="U54" s="54"/>
    </row>
    <row r="55" spans="1:21" ht="15" customHeight="1" x14ac:dyDescent="0.15">
      <c r="A55" s="6" t="s">
        <v>108</v>
      </c>
      <c r="B55" s="8">
        <v>917</v>
      </c>
      <c r="C55" s="8">
        <v>966</v>
      </c>
      <c r="D55" s="8">
        <v>1014</v>
      </c>
      <c r="E55" s="8">
        <v>1142</v>
      </c>
      <c r="F55" s="8">
        <v>1293</v>
      </c>
      <c r="G55" s="8">
        <v>1453</v>
      </c>
      <c r="H55" s="8">
        <v>1541</v>
      </c>
      <c r="I55" s="8">
        <v>1545</v>
      </c>
      <c r="J55" s="8">
        <v>1588</v>
      </c>
      <c r="K55" s="8">
        <v>1630</v>
      </c>
      <c r="L55" s="8">
        <v>1660</v>
      </c>
      <c r="M55" s="8">
        <v>1754</v>
      </c>
      <c r="N55" s="8">
        <v>1826</v>
      </c>
      <c r="O55" s="8">
        <v>1880</v>
      </c>
      <c r="P55" s="8">
        <v>1862</v>
      </c>
      <c r="Q55" s="8">
        <v>1908</v>
      </c>
      <c r="R55" s="54">
        <v>2.4704618689581181E-2</v>
      </c>
      <c r="S55" s="54">
        <v>0.14939759036144573</v>
      </c>
      <c r="T55" s="53" t="s">
        <v>339</v>
      </c>
      <c r="U55" s="54"/>
    </row>
    <row r="56" spans="1:21" ht="15" customHeight="1" x14ac:dyDescent="0.15">
      <c r="A56" s="6" t="s">
        <v>130</v>
      </c>
      <c r="B56" s="8">
        <v>7984</v>
      </c>
      <c r="C56" s="8">
        <v>8613</v>
      </c>
      <c r="D56" s="8">
        <v>9026</v>
      </c>
      <c r="E56" s="8">
        <v>9258</v>
      </c>
      <c r="F56" s="8">
        <v>9826</v>
      </c>
      <c r="G56" s="8">
        <v>10386</v>
      </c>
      <c r="H56" s="8">
        <v>10683</v>
      </c>
      <c r="I56" s="8">
        <v>10959</v>
      </c>
      <c r="J56" s="8">
        <v>11058</v>
      </c>
      <c r="K56" s="8">
        <v>11265</v>
      </c>
      <c r="L56" s="8">
        <v>11240</v>
      </c>
      <c r="M56" s="8">
        <v>11252</v>
      </c>
      <c r="N56" s="8">
        <v>11545</v>
      </c>
      <c r="O56" s="8">
        <v>11278</v>
      </c>
      <c r="P56" s="8">
        <v>10545</v>
      </c>
      <c r="Q56" s="8">
        <v>10383</v>
      </c>
      <c r="R56" s="54">
        <v>-1.5362731152204878E-2</v>
      </c>
      <c r="S56" s="54">
        <v>-7.6245551601423434E-2</v>
      </c>
      <c r="T56" s="53" t="s">
        <v>339</v>
      </c>
      <c r="U56" s="54"/>
    </row>
    <row r="57" spans="1:21" ht="15" customHeight="1" x14ac:dyDescent="0.15">
      <c r="A57" s="6" t="s">
        <v>109</v>
      </c>
      <c r="B57" s="8">
        <v>878</v>
      </c>
      <c r="C57" s="8">
        <v>882</v>
      </c>
      <c r="D57" s="8">
        <v>862</v>
      </c>
      <c r="E57" s="8">
        <v>843</v>
      </c>
      <c r="F57" s="8">
        <v>882</v>
      </c>
      <c r="G57" s="8">
        <v>893</v>
      </c>
      <c r="H57" s="8">
        <v>908</v>
      </c>
      <c r="I57" s="8">
        <v>938</v>
      </c>
      <c r="J57" s="8">
        <v>974</v>
      </c>
      <c r="K57" s="8">
        <v>949</v>
      </c>
      <c r="L57" s="8">
        <v>952</v>
      </c>
      <c r="M57" s="8">
        <v>923</v>
      </c>
      <c r="N57" s="8">
        <v>951</v>
      </c>
      <c r="O57" s="8">
        <v>933</v>
      </c>
      <c r="P57" s="8">
        <v>892</v>
      </c>
      <c r="Q57" s="8">
        <v>864</v>
      </c>
      <c r="R57" s="54">
        <v>-3.1390134529147962E-2</v>
      </c>
      <c r="S57" s="54">
        <v>-9.2436974789915971E-2</v>
      </c>
      <c r="T57" s="53" t="s">
        <v>338</v>
      </c>
      <c r="U57" s="54"/>
    </row>
    <row r="58" spans="1:21" ht="15" customHeight="1" x14ac:dyDescent="0.15">
      <c r="A58" s="6" t="s">
        <v>110</v>
      </c>
      <c r="B58" s="8">
        <v>484</v>
      </c>
      <c r="C58" s="8">
        <v>515</v>
      </c>
      <c r="D58" s="8">
        <v>532</v>
      </c>
      <c r="E58" s="8">
        <v>547</v>
      </c>
      <c r="F58" s="8">
        <v>590</v>
      </c>
      <c r="G58" s="8">
        <v>625</v>
      </c>
      <c r="H58" s="8">
        <v>644</v>
      </c>
      <c r="I58" s="8">
        <v>664</v>
      </c>
      <c r="J58" s="8">
        <v>667</v>
      </c>
      <c r="K58" s="8">
        <v>665</v>
      </c>
      <c r="L58" s="8">
        <v>674</v>
      </c>
      <c r="M58" s="8">
        <v>678</v>
      </c>
      <c r="N58" s="8">
        <v>670</v>
      </c>
      <c r="O58" s="8">
        <v>647</v>
      </c>
      <c r="P58" s="8">
        <v>613</v>
      </c>
      <c r="Q58" s="8">
        <v>620</v>
      </c>
      <c r="R58" s="54">
        <v>1.1419249592169667E-2</v>
      </c>
      <c r="S58" s="54">
        <v>-8.0118694362017795E-2</v>
      </c>
      <c r="T58" s="53" t="s">
        <v>338</v>
      </c>
      <c r="U58" s="54"/>
    </row>
    <row r="59" spans="1:21" ht="15" customHeight="1" x14ac:dyDescent="0.15">
      <c r="A59" s="6" t="s">
        <v>111</v>
      </c>
      <c r="B59" s="8">
        <v>526</v>
      </c>
      <c r="C59" s="8">
        <v>536</v>
      </c>
      <c r="D59" s="8">
        <v>516</v>
      </c>
      <c r="E59" s="8">
        <v>565</v>
      </c>
      <c r="F59" s="8">
        <v>583</v>
      </c>
      <c r="G59" s="8">
        <v>612</v>
      </c>
      <c r="H59" s="8">
        <v>647</v>
      </c>
      <c r="I59" s="8">
        <v>669</v>
      </c>
      <c r="J59" s="8">
        <v>659</v>
      </c>
      <c r="K59" s="8">
        <v>650</v>
      </c>
      <c r="L59" s="8">
        <v>658</v>
      </c>
      <c r="M59" s="8">
        <v>654</v>
      </c>
      <c r="N59" s="8">
        <v>660</v>
      </c>
      <c r="O59" s="8">
        <v>688</v>
      </c>
      <c r="P59" s="8">
        <v>653</v>
      </c>
      <c r="Q59" s="8">
        <v>656</v>
      </c>
      <c r="R59" s="54">
        <v>4.5941807044409533E-3</v>
      </c>
      <c r="S59" s="54">
        <v>-3.0395136778115228E-3</v>
      </c>
      <c r="T59" s="53" t="s">
        <v>338</v>
      </c>
      <c r="U59" s="54"/>
    </row>
    <row r="60" spans="1:21" ht="15" customHeight="1" x14ac:dyDescent="0.15">
      <c r="A60" s="6" t="s">
        <v>112</v>
      </c>
      <c r="B60" s="8">
        <v>1297</v>
      </c>
      <c r="C60" s="8">
        <v>1395</v>
      </c>
      <c r="D60" s="8">
        <v>1557</v>
      </c>
      <c r="E60" s="8">
        <v>1746</v>
      </c>
      <c r="F60" s="8">
        <v>2165</v>
      </c>
      <c r="G60" s="8">
        <v>2455</v>
      </c>
      <c r="H60" s="8">
        <v>2689</v>
      </c>
      <c r="I60" s="8">
        <v>2879</v>
      </c>
      <c r="J60" s="8">
        <v>3102</v>
      </c>
      <c r="K60" s="8">
        <v>3171</v>
      </c>
      <c r="L60" s="8">
        <v>3276</v>
      </c>
      <c r="M60" s="8">
        <v>3440</v>
      </c>
      <c r="N60" s="8">
        <v>3523</v>
      </c>
      <c r="O60" s="8">
        <v>3500</v>
      </c>
      <c r="P60" s="8">
        <v>3408</v>
      </c>
      <c r="Q60" s="8">
        <v>3343</v>
      </c>
      <c r="R60" s="54">
        <v>-1.9072769953051627E-2</v>
      </c>
      <c r="S60" s="54">
        <v>2.0451770451770379E-2</v>
      </c>
      <c r="T60" s="53" t="s">
        <v>339</v>
      </c>
      <c r="U60" s="54"/>
    </row>
    <row r="61" spans="1:21" ht="15" customHeight="1" x14ac:dyDescent="0.15">
      <c r="A61" s="6" t="s">
        <v>113</v>
      </c>
      <c r="B61" s="8">
        <v>566</v>
      </c>
      <c r="C61" s="8">
        <v>625</v>
      </c>
      <c r="D61" s="8">
        <v>653</v>
      </c>
      <c r="E61" s="8">
        <v>662</v>
      </c>
      <c r="F61" s="8">
        <v>668</v>
      </c>
      <c r="G61" s="8">
        <v>677</v>
      </c>
      <c r="H61" s="8">
        <v>676</v>
      </c>
      <c r="I61" s="8">
        <v>678</v>
      </c>
      <c r="J61" s="8">
        <v>682</v>
      </c>
      <c r="K61" s="8">
        <v>700</v>
      </c>
      <c r="L61" s="8">
        <v>718</v>
      </c>
      <c r="M61" s="8">
        <v>741</v>
      </c>
      <c r="N61" s="8">
        <v>747</v>
      </c>
      <c r="O61" s="8">
        <v>719</v>
      </c>
      <c r="P61" s="8">
        <v>724</v>
      </c>
      <c r="Q61" s="8">
        <v>707</v>
      </c>
      <c r="R61" s="54">
        <v>-2.3480662983425438E-2</v>
      </c>
      <c r="S61" s="54">
        <v>-1.5320334261838431E-2</v>
      </c>
      <c r="T61" s="53" t="s">
        <v>338</v>
      </c>
      <c r="U61" s="54"/>
    </row>
    <row r="62" spans="1:21" ht="15" customHeight="1" x14ac:dyDescent="0.15">
      <c r="A62" s="6" t="s">
        <v>114</v>
      </c>
      <c r="B62" s="8">
        <v>20253</v>
      </c>
      <c r="C62" s="8">
        <v>20703</v>
      </c>
      <c r="D62" s="8">
        <v>20112</v>
      </c>
      <c r="E62" s="8">
        <v>20018</v>
      </c>
      <c r="F62" s="8">
        <v>20329</v>
      </c>
      <c r="G62" s="8">
        <v>20811</v>
      </c>
      <c r="H62" s="8">
        <v>21429</v>
      </c>
      <c r="I62" s="8">
        <v>21572</v>
      </c>
      <c r="J62" s="8">
        <v>21931</v>
      </c>
      <c r="K62" s="8">
        <v>22193</v>
      </c>
      <c r="L62" s="8">
        <v>22235</v>
      </c>
      <c r="M62" s="8">
        <v>22305</v>
      </c>
      <c r="N62" s="8">
        <v>21642</v>
      </c>
      <c r="O62" s="8">
        <v>20830</v>
      </c>
      <c r="P62" s="8">
        <v>21166</v>
      </c>
      <c r="Q62" s="8">
        <v>21365</v>
      </c>
      <c r="R62" s="54">
        <v>9.4018709250685006E-3</v>
      </c>
      <c r="S62" s="54">
        <v>-3.9127501686530231E-2</v>
      </c>
      <c r="T62" s="53" t="s">
        <v>339</v>
      </c>
      <c r="U62" s="54"/>
    </row>
    <row r="63" spans="1:21" ht="15" customHeight="1" x14ac:dyDescent="0.15">
      <c r="A63" s="6" t="s">
        <v>115</v>
      </c>
      <c r="B63" s="8">
        <v>129</v>
      </c>
      <c r="C63" s="8">
        <v>132</v>
      </c>
      <c r="D63" s="8">
        <v>144</v>
      </c>
      <c r="E63" s="8">
        <v>155</v>
      </c>
      <c r="F63" s="8">
        <v>185</v>
      </c>
      <c r="G63" s="8">
        <v>193</v>
      </c>
      <c r="H63" s="8">
        <v>206</v>
      </c>
      <c r="I63" s="8">
        <v>211</v>
      </c>
      <c r="J63" s="8">
        <v>209</v>
      </c>
      <c r="K63" s="8">
        <v>209</v>
      </c>
      <c r="L63" s="8">
        <v>207</v>
      </c>
      <c r="M63" s="8">
        <v>224</v>
      </c>
      <c r="N63" s="8">
        <v>222</v>
      </c>
      <c r="O63" s="8">
        <v>240</v>
      </c>
      <c r="P63" s="8">
        <v>229</v>
      </c>
      <c r="Q63" s="8">
        <v>227</v>
      </c>
      <c r="R63" s="54">
        <v>-8.733624454148492E-3</v>
      </c>
      <c r="S63" s="54">
        <v>9.661835748792269E-2</v>
      </c>
      <c r="T63" s="53" t="s">
        <v>338</v>
      </c>
      <c r="U63" s="54"/>
    </row>
    <row r="64" spans="1:21" ht="15" customHeight="1" x14ac:dyDescent="0.15">
      <c r="A64" s="6" t="s">
        <v>116</v>
      </c>
      <c r="B64" s="8">
        <v>172</v>
      </c>
      <c r="C64" s="8">
        <v>139</v>
      </c>
      <c r="D64" s="8">
        <v>125</v>
      </c>
      <c r="E64" s="8">
        <v>115</v>
      </c>
      <c r="F64" s="8">
        <v>118</v>
      </c>
      <c r="G64" s="8">
        <v>128</v>
      </c>
      <c r="H64" s="8">
        <v>119</v>
      </c>
      <c r="I64" s="8">
        <v>111</v>
      </c>
      <c r="J64" s="8">
        <v>112</v>
      </c>
      <c r="K64" s="8">
        <v>121</v>
      </c>
      <c r="L64" s="8">
        <v>121</v>
      </c>
      <c r="M64" s="8">
        <v>119</v>
      </c>
      <c r="N64" s="8">
        <v>117</v>
      </c>
      <c r="O64" s="8">
        <v>113</v>
      </c>
      <c r="P64" s="8">
        <v>101</v>
      </c>
      <c r="Q64" s="8">
        <v>94</v>
      </c>
      <c r="R64" s="54">
        <v>-6.9306930693069257E-2</v>
      </c>
      <c r="S64" s="54">
        <v>-0.22314049586776863</v>
      </c>
      <c r="T64" s="53" t="s">
        <v>338</v>
      </c>
      <c r="U64" s="54"/>
    </row>
    <row r="65" spans="1:21" ht="15" customHeight="1" x14ac:dyDescent="0.15">
      <c r="A65" s="6" t="s">
        <v>117</v>
      </c>
      <c r="B65" s="8">
        <v>962</v>
      </c>
      <c r="C65" s="8">
        <v>1036</v>
      </c>
      <c r="D65" s="8">
        <v>1108</v>
      </c>
      <c r="E65" s="8">
        <v>1139</v>
      </c>
      <c r="F65" s="8">
        <v>1217</v>
      </c>
      <c r="G65" s="8">
        <v>1282</v>
      </c>
      <c r="H65" s="8">
        <v>1339</v>
      </c>
      <c r="I65" s="8">
        <v>1378</v>
      </c>
      <c r="J65" s="8">
        <v>1419</v>
      </c>
      <c r="K65" s="8">
        <v>1418</v>
      </c>
      <c r="L65" s="8">
        <v>1390</v>
      </c>
      <c r="M65" s="8">
        <v>1348</v>
      </c>
      <c r="N65" s="8">
        <v>1347</v>
      </c>
      <c r="O65" s="8">
        <v>1333</v>
      </c>
      <c r="P65" s="8">
        <v>1300</v>
      </c>
      <c r="Q65" s="8">
        <v>1301</v>
      </c>
      <c r="R65" s="54">
        <v>7.6923076923085532E-4</v>
      </c>
      <c r="S65" s="54">
        <v>-6.4028776978417246E-2</v>
      </c>
      <c r="T65" s="53" t="s">
        <v>338</v>
      </c>
      <c r="U65" s="54"/>
    </row>
    <row r="66" spans="1:21" ht="15" customHeight="1" x14ac:dyDescent="0.15">
      <c r="A66" s="6" t="s">
        <v>118</v>
      </c>
      <c r="B66" s="8">
        <v>729</v>
      </c>
      <c r="C66" s="8">
        <v>769</v>
      </c>
      <c r="D66" s="8">
        <v>772</v>
      </c>
      <c r="E66" s="8">
        <v>848</v>
      </c>
      <c r="F66" s="8">
        <v>898</v>
      </c>
      <c r="G66" s="8">
        <v>911</v>
      </c>
      <c r="H66" s="8">
        <v>943</v>
      </c>
      <c r="I66" s="8">
        <v>978</v>
      </c>
      <c r="J66" s="8">
        <v>969</v>
      </c>
      <c r="K66" s="8">
        <v>1027</v>
      </c>
      <c r="L66" s="8">
        <v>1024</v>
      </c>
      <c r="M66" s="8">
        <v>995</v>
      </c>
      <c r="N66" s="8">
        <v>928</v>
      </c>
      <c r="O66" s="8">
        <v>866</v>
      </c>
      <c r="P66" s="8">
        <v>853</v>
      </c>
      <c r="Q66" s="8">
        <v>830</v>
      </c>
      <c r="R66" s="54">
        <v>-2.6963657678780728E-2</v>
      </c>
      <c r="S66" s="54">
        <v>-0.189453125</v>
      </c>
      <c r="T66" s="53" t="s">
        <v>338</v>
      </c>
      <c r="U66" s="54"/>
    </row>
    <row r="67" spans="1:21" ht="15" customHeight="1" x14ac:dyDescent="0.15">
      <c r="A67" s="6" t="s">
        <v>119</v>
      </c>
      <c r="B67" s="8">
        <v>15165</v>
      </c>
      <c r="C67" s="8">
        <v>16049</v>
      </c>
      <c r="D67" s="8">
        <v>16565</v>
      </c>
      <c r="E67" s="8">
        <v>17178</v>
      </c>
      <c r="F67" s="8">
        <v>18390</v>
      </c>
      <c r="G67" s="8">
        <v>19427</v>
      </c>
      <c r="H67" s="8">
        <v>20535</v>
      </c>
      <c r="I67" s="8">
        <v>21240</v>
      </c>
      <c r="J67" s="8">
        <v>22408</v>
      </c>
      <c r="K67" s="8">
        <v>23078</v>
      </c>
      <c r="L67" s="8">
        <v>23443</v>
      </c>
      <c r="M67" s="8">
        <v>23847</v>
      </c>
      <c r="N67" s="8">
        <v>23394</v>
      </c>
      <c r="O67" s="8">
        <v>22372</v>
      </c>
      <c r="P67" s="8">
        <v>23134</v>
      </c>
      <c r="Q67" s="8">
        <v>23341</v>
      </c>
      <c r="R67" s="54">
        <v>8.9478689374946629E-3</v>
      </c>
      <c r="S67" s="54">
        <v>-4.35097897026826E-3</v>
      </c>
      <c r="T67" s="53" t="s">
        <v>339</v>
      </c>
      <c r="U67" s="54"/>
    </row>
    <row r="68" spans="1:21" ht="15" customHeight="1" x14ac:dyDescent="0.15">
      <c r="A68" s="6" t="s">
        <v>120</v>
      </c>
      <c r="B68" s="8">
        <v>368</v>
      </c>
      <c r="C68" s="8">
        <v>397</v>
      </c>
      <c r="D68" s="8">
        <v>398</v>
      </c>
      <c r="E68" s="8">
        <v>429</v>
      </c>
      <c r="F68" s="8">
        <v>471</v>
      </c>
      <c r="G68" s="8">
        <v>494</v>
      </c>
      <c r="H68" s="8">
        <v>525</v>
      </c>
      <c r="I68" s="8">
        <v>507</v>
      </c>
      <c r="J68" s="8">
        <v>526</v>
      </c>
      <c r="K68" s="8">
        <v>526</v>
      </c>
      <c r="L68" s="8">
        <v>556</v>
      </c>
      <c r="M68" s="8">
        <v>590</v>
      </c>
      <c r="N68" s="8">
        <v>616</v>
      </c>
      <c r="O68" s="8">
        <v>626</v>
      </c>
      <c r="P68" s="8">
        <v>617</v>
      </c>
      <c r="Q68" s="8">
        <v>605</v>
      </c>
      <c r="R68" s="54">
        <v>-1.9448946515397081E-2</v>
      </c>
      <c r="S68" s="54">
        <v>8.8129496402877594E-2</v>
      </c>
      <c r="T68" s="53" t="s">
        <v>338</v>
      </c>
      <c r="U68" s="54"/>
    </row>
    <row r="69" spans="1:21" ht="15" customHeight="1" x14ac:dyDescent="0.15">
      <c r="A69" s="6" t="s">
        <v>121</v>
      </c>
      <c r="B69" s="8">
        <v>1376</v>
      </c>
      <c r="C69" s="8">
        <v>1496</v>
      </c>
      <c r="D69" s="8">
        <v>1619</v>
      </c>
      <c r="E69" s="8">
        <v>1708</v>
      </c>
      <c r="F69" s="8">
        <v>1843</v>
      </c>
      <c r="G69" s="8">
        <v>1924</v>
      </c>
      <c r="H69" s="8">
        <v>2000</v>
      </c>
      <c r="I69" s="8">
        <v>2061</v>
      </c>
      <c r="J69" s="8">
        <v>2142</v>
      </c>
      <c r="K69" s="8">
        <v>2213</v>
      </c>
      <c r="L69" s="8">
        <v>2328</v>
      </c>
      <c r="M69" s="8">
        <v>2451</v>
      </c>
      <c r="N69" s="8">
        <v>2727</v>
      </c>
      <c r="O69" s="8">
        <v>3018</v>
      </c>
      <c r="P69" s="8">
        <v>3058</v>
      </c>
      <c r="Q69" s="8">
        <v>3224</v>
      </c>
      <c r="R69" s="54">
        <v>5.4283845650752172E-2</v>
      </c>
      <c r="S69" s="54">
        <v>0.38487972508591062</v>
      </c>
      <c r="T69" s="53" t="s">
        <v>338</v>
      </c>
      <c r="U69" s="54"/>
    </row>
    <row r="70" spans="1:21" ht="15" customHeight="1" x14ac:dyDescent="0.15">
      <c r="A70" s="6" t="s">
        <v>3</v>
      </c>
      <c r="B70" s="8">
        <v>1150</v>
      </c>
      <c r="C70" s="8">
        <v>1205</v>
      </c>
      <c r="D70" s="8">
        <v>1207</v>
      </c>
      <c r="E70" s="8">
        <v>1260</v>
      </c>
      <c r="F70" s="8">
        <v>1349</v>
      </c>
      <c r="G70" s="8">
        <v>1366</v>
      </c>
      <c r="H70" s="8">
        <v>1354</v>
      </c>
      <c r="I70" s="8">
        <v>1350</v>
      </c>
      <c r="J70" s="8">
        <v>1359</v>
      </c>
      <c r="K70" s="8">
        <v>1351</v>
      </c>
      <c r="L70" s="8">
        <v>1314</v>
      </c>
      <c r="M70" s="8">
        <v>1343</v>
      </c>
      <c r="N70" s="8">
        <v>1355</v>
      </c>
      <c r="O70" s="8">
        <v>1337</v>
      </c>
      <c r="P70" s="8">
        <v>1312</v>
      </c>
      <c r="Q70" s="8">
        <v>1321</v>
      </c>
      <c r="R70" s="54">
        <v>6.8597560975609539E-3</v>
      </c>
      <c r="S70" s="54">
        <v>5.3272450532724225E-3</v>
      </c>
      <c r="T70" s="53" t="s">
        <v>338</v>
      </c>
      <c r="U70" s="54"/>
    </row>
    <row r="71" spans="1:21" ht="15" customHeight="1" x14ac:dyDescent="0.15">
      <c r="A71" s="6" t="s">
        <v>122</v>
      </c>
      <c r="B71" s="8">
        <v>160</v>
      </c>
      <c r="C71" s="8">
        <v>193</v>
      </c>
      <c r="D71" s="8">
        <v>212</v>
      </c>
      <c r="E71" s="8">
        <v>235</v>
      </c>
      <c r="F71" s="8">
        <v>255</v>
      </c>
      <c r="G71" s="8">
        <v>263</v>
      </c>
      <c r="H71" s="8">
        <v>279</v>
      </c>
      <c r="I71" s="8">
        <v>276</v>
      </c>
      <c r="J71" s="8">
        <v>279</v>
      </c>
      <c r="K71" s="8">
        <v>275</v>
      </c>
      <c r="L71" s="8">
        <v>268</v>
      </c>
      <c r="M71" s="8">
        <v>278</v>
      </c>
      <c r="N71" s="8">
        <v>269</v>
      </c>
      <c r="O71" s="8">
        <v>262</v>
      </c>
      <c r="P71" s="8">
        <v>260</v>
      </c>
      <c r="Q71" s="8">
        <v>260</v>
      </c>
      <c r="R71" s="54">
        <v>0</v>
      </c>
      <c r="S71" s="54">
        <v>-2.9850746268656692E-2</v>
      </c>
      <c r="T71" s="53" t="s">
        <v>338</v>
      </c>
      <c r="U71" s="54"/>
    </row>
    <row r="72" spans="1:21" ht="15" customHeight="1" x14ac:dyDescent="0.15">
      <c r="A72" s="6" t="s">
        <v>4</v>
      </c>
      <c r="B72" s="8">
        <v>1375</v>
      </c>
      <c r="C72" s="8">
        <v>1459</v>
      </c>
      <c r="D72" s="8">
        <v>1523</v>
      </c>
      <c r="E72" s="8">
        <v>1610</v>
      </c>
      <c r="F72" s="8">
        <v>1691</v>
      </c>
      <c r="G72" s="8">
        <v>1743</v>
      </c>
      <c r="H72" s="8">
        <v>1830</v>
      </c>
      <c r="I72" s="8">
        <v>1913</v>
      </c>
      <c r="J72" s="8">
        <v>2003</v>
      </c>
      <c r="K72" s="8">
        <v>2024</v>
      </c>
      <c r="L72" s="8">
        <v>2032</v>
      </c>
      <c r="M72" s="8">
        <v>2062</v>
      </c>
      <c r="N72" s="8">
        <v>2092</v>
      </c>
      <c r="O72" s="8">
        <v>2145</v>
      </c>
      <c r="P72" s="8">
        <v>2122</v>
      </c>
      <c r="Q72" s="8">
        <v>2097</v>
      </c>
      <c r="R72" s="54">
        <v>-1.1781338360037696E-2</v>
      </c>
      <c r="S72" s="54">
        <v>3.1988188976378007E-2</v>
      </c>
      <c r="T72" s="53" t="s">
        <v>338</v>
      </c>
      <c r="U72" s="54"/>
    </row>
    <row r="73" spans="1:21" ht="15" customHeight="1" x14ac:dyDescent="0.15">
      <c r="A73" s="6" t="s">
        <v>5</v>
      </c>
      <c r="B73" s="8">
        <v>2504</v>
      </c>
      <c r="C73" s="8">
        <v>2645</v>
      </c>
      <c r="D73" s="8">
        <v>2677</v>
      </c>
      <c r="E73" s="8">
        <v>2796</v>
      </c>
      <c r="F73" s="8">
        <v>3000</v>
      </c>
      <c r="G73" s="8">
        <v>3100</v>
      </c>
      <c r="H73" s="8">
        <v>3218</v>
      </c>
      <c r="I73" s="8">
        <v>3313</v>
      </c>
      <c r="J73" s="8">
        <v>3362</v>
      </c>
      <c r="K73" s="8">
        <v>3418</v>
      </c>
      <c r="L73" s="8">
        <v>3381</v>
      </c>
      <c r="M73" s="8">
        <v>3335</v>
      </c>
      <c r="N73" s="8">
        <v>3288</v>
      </c>
      <c r="O73" s="8">
        <v>3192</v>
      </c>
      <c r="P73" s="8">
        <v>3052</v>
      </c>
      <c r="Q73" s="8">
        <v>3017</v>
      </c>
      <c r="R73" s="54">
        <v>-1.1467889908256867E-2</v>
      </c>
      <c r="S73" s="54">
        <v>-0.10766045548654246</v>
      </c>
      <c r="T73" s="53" t="s">
        <v>338</v>
      </c>
      <c r="U73" s="54"/>
    </row>
    <row r="74" spans="1:21" ht="15" customHeight="1" x14ac:dyDescent="0.15">
      <c r="A74" s="6" t="s">
        <v>123</v>
      </c>
      <c r="B74" s="8">
        <v>2008</v>
      </c>
      <c r="C74" s="8">
        <v>2166</v>
      </c>
      <c r="D74" s="8">
        <v>2218</v>
      </c>
      <c r="E74" s="8">
        <v>2365</v>
      </c>
      <c r="F74" s="8">
        <v>2486</v>
      </c>
      <c r="G74" s="8">
        <v>2611</v>
      </c>
      <c r="H74" s="8">
        <v>2696</v>
      </c>
      <c r="I74" s="8">
        <v>2852</v>
      </c>
      <c r="J74" s="8">
        <v>2852</v>
      </c>
      <c r="K74" s="8">
        <v>2856</v>
      </c>
      <c r="L74" s="8">
        <v>2938</v>
      </c>
      <c r="M74" s="8">
        <v>2997</v>
      </c>
      <c r="N74" s="8">
        <v>2952</v>
      </c>
      <c r="O74" s="8">
        <v>2904</v>
      </c>
      <c r="P74" s="8">
        <v>2844</v>
      </c>
      <c r="Q74" s="8">
        <v>2792</v>
      </c>
      <c r="R74" s="54">
        <v>-1.828410689170179E-2</v>
      </c>
      <c r="S74" s="54">
        <v>-4.9693669162695686E-2</v>
      </c>
      <c r="T74" s="53" t="s">
        <v>338</v>
      </c>
      <c r="U74" s="54"/>
    </row>
    <row r="75" spans="1:21" ht="15" customHeight="1" x14ac:dyDescent="0.15">
      <c r="A75" s="6" t="s">
        <v>124</v>
      </c>
      <c r="B75" s="8">
        <v>75</v>
      </c>
      <c r="C75" s="8">
        <v>72</v>
      </c>
      <c r="D75" s="8">
        <v>71</v>
      </c>
      <c r="E75" s="8">
        <v>75</v>
      </c>
      <c r="F75" s="8">
        <v>75</v>
      </c>
      <c r="G75" s="8">
        <v>74</v>
      </c>
      <c r="H75" s="8">
        <v>75</v>
      </c>
      <c r="I75" s="8">
        <v>78</v>
      </c>
      <c r="J75" s="8">
        <v>78</v>
      </c>
      <c r="K75" s="8">
        <v>88</v>
      </c>
      <c r="L75" s="8">
        <v>99</v>
      </c>
      <c r="M75" s="8">
        <v>97</v>
      </c>
      <c r="N75" s="8">
        <v>95</v>
      </c>
      <c r="O75" s="8">
        <v>105</v>
      </c>
      <c r="P75" s="8">
        <v>97</v>
      </c>
      <c r="Q75" s="8">
        <v>99</v>
      </c>
      <c r="R75" s="54">
        <v>2.0618556701030855E-2</v>
      </c>
      <c r="S75" s="54">
        <v>0</v>
      </c>
      <c r="T75" s="53" t="s">
        <v>338</v>
      </c>
      <c r="U75" s="54"/>
    </row>
    <row r="76" spans="1:21" ht="15" customHeight="1" x14ac:dyDescent="0.15">
      <c r="A76" s="6" t="s">
        <v>125</v>
      </c>
      <c r="B76" s="8">
        <v>9674</v>
      </c>
      <c r="C76" s="8">
        <v>10471</v>
      </c>
      <c r="D76" s="8">
        <v>10939</v>
      </c>
      <c r="E76" s="8">
        <v>11661</v>
      </c>
      <c r="F76" s="8">
        <v>12444</v>
      </c>
      <c r="G76" s="8">
        <v>13023</v>
      </c>
      <c r="H76" s="8">
        <v>13615</v>
      </c>
      <c r="I76" s="8">
        <v>14160</v>
      </c>
      <c r="J76" s="8">
        <v>14963</v>
      </c>
      <c r="K76" s="8">
        <v>16044</v>
      </c>
      <c r="L76" s="8">
        <v>17241</v>
      </c>
      <c r="M76" s="8">
        <v>17920</v>
      </c>
      <c r="N76" s="8">
        <v>18159</v>
      </c>
      <c r="O76" s="8">
        <v>17912</v>
      </c>
      <c r="P76" s="8">
        <v>18509</v>
      </c>
      <c r="Q76" s="8">
        <v>18777</v>
      </c>
      <c r="R76" s="54">
        <v>1.4479442433410705E-2</v>
      </c>
      <c r="S76" s="54">
        <v>8.9089959979119504E-2</v>
      </c>
      <c r="T76" s="53" t="s">
        <v>339</v>
      </c>
      <c r="U76" s="54"/>
    </row>
    <row r="77" spans="1:21" ht="15" customHeight="1" x14ac:dyDescent="0.15">
      <c r="A77" s="6" t="s">
        <v>8</v>
      </c>
      <c r="B77" s="8">
        <v>5941</v>
      </c>
      <c r="C77" s="8">
        <v>6372</v>
      </c>
      <c r="D77" s="8">
        <v>6693</v>
      </c>
      <c r="E77" s="8">
        <v>7450</v>
      </c>
      <c r="F77" s="8">
        <v>8358</v>
      </c>
      <c r="G77" s="8">
        <v>9328</v>
      </c>
      <c r="H77" s="8">
        <v>10117</v>
      </c>
      <c r="I77" s="8">
        <v>10897</v>
      </c>
      <c r="J77" s="8">
        <v>11799</v>
      </c>
      <c r="K77" s="8">
        <v>12802</v>
      </c>
      <c r="L77" s="8">
        <v>13438</v>
      </c>
      <c r="M77" s="8">
        <v>13957</v>
      </c>
      <c r="N77" s="8">
        <v>14671</v>
      </c>
      <c r="O77" s="8">
        <v>15096</v>
      </c>
      <c r="P77" s="8">
        <v>15360</v>
      </c>
      <c r="Q77" s="8">
        <v>15854</v>
      </c>
      <c r="R77" s="54">
        <v>3.2161458333333393E-2</v>
      </c>
      <c r="S77" s="54">
        <v>0.17978865902664087</v>
      </c>
      <c r="T77" s="53" t="s">
        <v>339</v>
      </c>
      <c r="U77" s="54"/>
    </row>
    <row r="78" spans="1:21" ht="15" customHeight="1" x14ac:dyDescent="0.15">
      <c r="A78" s="6" t="s">
        <v>6</v>
      </c>
      <c r="B78" s="8">
        <v>2736</v>
      </c>
      <c r="C78" s="8">
        <v>2882</v>
      </c>
      <c r="D78" s="8">
        <v>3007</v>
      </c>
      <c r="E78" s="8">
        <v>3225</v>
      </c>
      <c r="F78" s="8">
        <v>3455</v>
      </c>
      <c r="G78" s="8">
        <v>3645</v>
      </c>
      <c r="H78" s="8">
        <v>3784</v>
      </c>
      <c r="I78" s="8">
        <v>3970</v>
      </c>
      <c r="J78" s="8">
        <v>4033</v>
      </c>
      <c r="K78" s="8">
        <v>4145</v>
      </c>
      <c r="L78" s="8">
        <v>4132</v>
      </c>
      <c r="M78" s="8">
        <v>4146</v>
      </c>
      <c r="N78" s="8">
        <v>4224</v>
      </c>
      <c r="O78" s="8">
        <v>4292</v>
      </c>
      <c r="P78" s="8">
        <v>4340</v>
      </c>
      <c r="Q78" s="8">
        <v>4274</v>
      </c>
      <c r="R78" s="54">
        <v>-1.5207373271889368E-2</v>
      </c>
      <c r="S78" s="54">
        <v>3.436592449177156E-2</v>
      </c>
      <c r="T78" s="53" t="s">
        <v>338</v>
      </c>
      <c r="U78" s="54"/>
    </row>
    <row r="79" spans="1:21" ht="15" customHeight="1" x14ac:dyDescent="0.15">
      <c r="A79" s="6" t="s">
        <v>126</v>
      </c>
      <c r="B79" s="8">
        <v>7487</v>
      </c>
      <c r="C79" s="8">
        <v>8792</v>
      </c>
      <c r="D79" s="8">
        <v>10313</v>
      </c>
      <c r="E79" s="8">
        <v>11891</v>
      </c>
      <c r="F79" s="8">
        <v>14272</v>
      </c>
      <c r="G79" s="8">
        <v>15547</v>
      </c>
      <c r="H79" s="8">
        <v>16433</v>
      </c>
      <c r="I79" s="8">
        <v>17293</v>
      </c>
      <c r="J79" s="8">
        <v>18223</v>
      </c>
      <c r="K79" s="8">
        <v>19940</v>
      </c>
      <c r="L79" s="8">
        <v>21744</v>
      </c>
      <c r="M79" s="8">
        <v>23850</v>
      </c>
      <c r="N79" s="8">
        <v>25734</v>
      </c>
      <c r="O79" s="8">
        <v>27105</v>
      </c>
      <c r="P79" s="8">
        <v>28641</v>
      </c>
      <c r="Q79" s="8">
        <v>29707</v>
      </c>
      <c r="R79" s="54">
        <v>3.721937083202409E-2</v>
      </c>
      <c r="S79" s="54">
        <v>0.36621596762325237</v>
      </c>
      <c r="T79" s="53" t="s">
        <v>339</v>
      </c>
      <c r="U79" s="54"/>
    </row>
    <row r="80" spans="1:21" ht="15" customHeight="1" x14ac:dyDescent="0.15">
      <c r="A80" s="6" t="s">
        <v>127</v>
      </c>
      <c r="B80" s="8">
        <v>11744</v>
      </c>
      <c r="C80" s="8">
        <v>12023</v>
      </c>
      <c r="D80" s="8">
        <v>12189</v>
      </c>
      <c r="E80" s="8">
        <v>12476</v>
      </c>
      <c r="F80" s="8">
        <v>13278</v>
      </c>
      <c r="G80" s="8">
        <v>13884</v>
      </c>
      <c r="H80" s="8">
        <v>14989</v>
      </c>
      <c r="I80" s="8">
        <v>16042</v>
      </c>
      <c r="J80" s="8">
        <v>17317</v>
      </c>
      <c r="K80" s="8">
        <v>17933</v>
      </c>
      <c r="L80" s="8">
        <v>18132</v>
      </c>
      <c r="M80" s="8">
        <v>18685</v>
      </c>
      <c r="N80" s="8">
        <v>18727</v>
      </c>
      <c r="O80" s="8">
        <v>18667</v>
      </c>
      <c r="P80" s="8">
        <v>19018</v>
      </c>
      <c r="Q80" s="8">
        <v>19460</v>
      </c>
      <c r="R80" s="54">
        <v>2.3241139972657532E-2</v>
      </c>
      <c r="S80" s="54">
        <v>7.3240679461725078E-2</v>
      </c>
      <c r="T80" s="53" t="s">
        <v>339</v>
      </c>
      <c r="U80" s="54"/>
    </row>
    <row r="81" spans="1:21" ht="15" customHeight="1" x14ac:dyDescent="0.15">
      <c r="A81" s="6" t="s">
        <v>9</v>
      </c>
      <c r="B81" s="8">
        <v>5163</v>
      </c>
      <c r="C81" s="8">
        <v>5422</v>
      </c>
      <c r="D81" s="8">
        <v>5534</v>
      </c>
      <c r="E81" s="8">
        <v>5806</v>
      </c>
      <c r="F81" s="8">
        <v>6043</v>
      </c>
      <c r="G81" s="8">
        <v>6215</v>
      </c>
      <c r="H81" s="8">
        <v>6341</v>
      </c>
      <c r="I81" s="8">
        <v>6509</v>
      </c>
      <c r="J81" s="8">
        <v>6592</v>
      </c>
      <c r="K81" s="8">
        <v>6818</v>
      </c>
      <c r="L81" s="8">
        <v>6889</v>
      </c>
      <c r="M81" s="8">
        <v>7018</v>
      </c>
      <c r="N81" s="8">
        <v>7095</v>
      </c>
      <c r="O81" s="8">
        <v>6955</v>
      </c>
      <c r="P81" s="8">
        <v>6747</v>
      </c>
      <c r="Q81" s="8">
        <v>6752</v>
      </c>
      <c r="R81" s="54">
        <v>7.4107010523194461E-4</v>
      </c>
      <c r="S81" s="54">
        <v>-1.9886776019741648E-2</v>
      </c>
      <c r="T81" s="53" t="s">
        <v>339</v>
      </c>
      <c r="U81" s="54"/>
    </row>
    <row r="82" spans="1:21" ht="15" customHeight="1" x14ac:dyDescent="0.15">
      <c r="A82" s="6" t="s">
        <v>128</v>
      </c>
      <c r="B82" s="8">
        <v>193</v>
      </c>
      <c r="C82" s="8">
        <v>196</v>
      </c>
      <c r="D82" s="8">
        <v>219</v>
      </c>
      <c r="E82" s="8">
        <v>230</v>
      </c>
      <c r="F82" s="8">
        <v>240</v>
      </c>
      <c r="G82" s="8">
        <v>229</v>
      </c>
      <c r="H82" s="8">
        <v>229</v>
      </c>
      <c r="I82" s="8">
        <v>247</v>
      </c>
      <c r="J82" s="8">
        <v>244</v>
      </c>
      <c r="K82" s="8">
        <v>252</v>
      </c>
      <c r="L82" s="8">
        <v>251</v>
      </c>
      <c r="M82" s="8">
        <v>249</v>
      </c>
      <c r="N82" s="8">
        <v>261</v>
      </c>
      <c r="O82" s="8">
        <v>255</v>
      </c>
      <c r="P82" s="8">
        <v>235</v>
      </c>
      <c r="Q82" s="8">
        <v>222</v>
      </c>
      <c r="R82" s="54">
        <v>-5.5319148936170182E-2</v>
      </c>
      <c r="S82" s="54">
        <v>-0.1155378486055777</v>
      </c>
      <c r="T82" s="53" t="s">
        <v>338</v>
      </c>
      <c r="U82" s="54"/>
    </row>
    <row r="83" spans="1:21" s="226" customFormat="1" ht="20.25" customHeight="1" x14ac:dyDescent="0.15">
      <c r="A83" s="222" t="s">
        <v>37</v>
      </c>
      <c r="B83" s="8">
        <v>370384</v>
      </c>
      <c r="C83" s="8">
        <v>392675</v>
      </c>
      <c r="D83" s="8">
        <v>410326</v>
      </c>
      <c r="E83" s="8">
        <v>434313</v>
      </c>
      <c r="F83" s="8">
        <v>464696</v>
      </c>
      <c r="G83" s="8">
        <v>490531</v>
      </c>
      <c r="H83" s="8">
        <v>514055</v>
      </c>
      <c r="I83" s="8">
        <v>537937</v>
      </c>
      <c r="J83" s="8">
        <v>562227</v>
      </c>
      <c r="K83" s="8">
        <v>589980</v>
      </c>
      <c r="L83" s="8">
        <v>611152</v>
      </c>
      <c r="M83" s="8">
        <v>631836</v>
      </c>
      <c r="N83" s="8">
        <v>643418</v>
      </c>
      <c r="O83" s="8">
        <v>646419</v>
      </c>
      <c r="P83" s="8">
        <v>659409</v>
      </c>
      <c r="Q83" s="223">
        <v>668696</v>
      </c>
      <c r="R83" s="224">
        <v>1.4083823545022911E-2</v>
      </c>
      <c r="S83" s="224">
        <v>9.415660915778723E-2</v>
      </c>
      <c r="T83" s="225"/>
      <c r="U83" s="223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95"/>
  <sheetViews>
    <sheetView zoomScale="110" zoomScaleNormal="110" workbookViewId="0">
      <pane xSplit="1" ySplit="2" topLeftCell="B69" activePane="bottomRight" state="frozen"/>
      <selection pane="topRight"/>
      <selection pane="bottomLeft"/>
      <selection pane="bottomRight"/>
    </sheetView>
  </sheetViews>
  <sheetFormatPr baseColWidth="10" defaultColWidth="9" defaultRowHeight="11" x14ac:dyDescent="0.15"/>
  <cols>
    <col min="1" max="1" width="9" style="6"/>
    <col min="2" max="4" width="10.796875" style="6" customWidth="1"/>
    <col min="5" max="6" width="14.796875" style="6" customWidth="1"/>
    <col min="7" max="7" width="9" style="6"/>
    <col min="8" max="8" width="12.796875" style="6" customWidth="1"/>
    <col min="9" max="16384" width="9" style="6"/>
  </cols>
  <sheetData>
    <row r="1" spans="1:8" ht="30" customHeight="1" x14ac:dyDescent="0.15">
      <c r="A1" s="216" t="s">
        <v>410</v>
      </c>
      <c r="E1" s="117"/>
      <c r="H1" s="105" t="s">
        <v>359</v>
      </c>
    </row>
    <row r="2" spans="1:8" ht="41.25" customHeight="1" x14ac:dyDescent="0.15">
      <c r="B2" s="31" t="s">
        <v>138</v>
      </c>
      <c r="C2" s="31" t="s">
        <v>360</v>
      </c>
      <c r="D2" s="31" t="s">
        <v>296</v>
      </c>
      <c r="E2" s="31" t="s">
        <v>346</v>
      </c>
      <c r="F2" s="31" t="s">
        <v>347</v>
      </c>
      <c r="G2" s="118"/>
    </row>
    <row r="3" spans="1:8" ht="12" x14ac:dyDescent="0.15">
      <c r="A3" s="3">
        <v>36678</v>
      </c>
      <c r="B3" s="199">
        <v>6.9881605728000729E-2</v>
      </c>
      <c r="C3" s="200">
        <v>4.4848822411045708E-2</v>
      </c>
      <c r="D3" s="200">
        <v>6.5670797307788353E-2</v>
      </c>
      <c r="E3" s="76"/>
      <c r="F3" s="85"/>
      <c r="G3" s="14"/>
    </row>
    <row r="4" spans="1:8" ht="12" x14ac:dyDescent="0.15">
      <c r="A4" s="3">
        <v>36770</v>
      </c>
      <c r="B4" s="199">
        <v>5.6550711700970036E-2</v>
      </c>
      <c r="C4" s="200">
        <v>4.6113443981681268E-2</v>
      </c>
      <c r="D4" s="200">
        <v>5.4815974735928918E-2</v>
      </c>
      <c r="E4" s="76"/>
      <c r="F4" s="85"/>
      <c r="G4" s="14"/>
    </row>
    <row r="5" spans="1:8" ht="12" x14ac:dyDescent="0.15">
      <c r="A5" s="3">
        <v>36861</v>
      </c>
      <c r="B5" s="199">
        <v>4.8371757163195195E-2</v>
      </c>
      <c r="C5" s="200">
        <v>5.5539366582326277E-2</v>
      </c>
      <c r="D5" s="200">
        <v>4.9561189149501361E-2</v>
      </c>
      <c r="E5" s="76"/>
      <c r="F5" s="76"/>
      <c r="G5" s="14"/>
    </row>
    <row r="6" spans="1:8" ht="12" x14ac:dyDescent="0.15">
      <c r="A6" s="3">
        <v>36951</v>
      </c>
      <c r="B6" s="199">
        <v>5.6612434618705798E-2</v>
      </c>
      <c r="C6" s="200">
        <v>4.1397353919898849E-2</v>
      </c>
      <c r="D6" s="200">
        <v>5.4093307096829468E-2</v>
      </c>
      <c r="E6" s="76"/>
      <c r="F6" s="76"/>
      <c r="G6" s="14"/>
    </row>
    <row r="7" spans="1:8" ht="12" x14ac:dyDescent="0.15">
      <c r="A7" s="3">
        <v>37043</v>
      </c>
      <c r="B7" s="199">
        <v>5.9913078669762143E-2</v>
      </c>
      <c r="C7" s="200">
        <v>3.3783157336136016E-2</v>
      </c>
      <c r="D7" s="200">
        <v>5.5603598987718605E-2</v>
      </c>
      <c r="E7" s="76"/>
      <c r="F7" s="76"/>
      <c r="G7" s="14"/>
    </row>
    <row r="8" spans="1:8" ht="12" x14ac:dyDescent="0.15">
      <c r="A8" s="3">
        <v>37135</v>
      </c>
      <c r="B8" s="199">
        <v>4.8617421379911097E-2</v>
      </c>
      <c r="C8" s="200">
        <v>5.9163313121722405E-2</v>
      </c>
      <c r="D8" s="200">
        <v>5.0355751291893736E-2</v>
      </c>
      <c r="E8" s="76"/>
      <c r="F8" s="76"/>
      <c r="G8" s="14"/>
    </row>
    <row r="9" spans="1:8" ht="12" x14ac:dyDescent="0.15">
      <c r="A9" s="3">
        <v>37226</v>
      </c>
      <c r="B9" s="199">
        <v>5.3434976595616135E-2</v>
      </c>
      <c r="C9" s="200">
        <v>4.1033318201503022E-2</v>
      </c>
      <c r="D9" s="200">
        <v>5.1365256013451432E-2</v>
      </c>
      <c r="E9" s="76"/>
      <c r="F9" s="76"/>
      <c r="G9" s="14"/>
    </row>
    <row r="10" spans="1:8" ht="12" x14ac:dyDescent="0.15">
      <c r="A10" s="3">
        <v>37316</v>
      </c>
      <c r="B10" s="199">
        <v>4.9615476152040872E-2</v>
      </c>
      <c r="C10" s="200">
        <v>6.5492066873022781E-2</v>
      </c>
      <c r="D10" s="200">
        <v>5.2212467817857711E-2</v>
      </c>
      <c r="E10" s="76">
        <f>E11</f>
        <v>2.7478726578046831E-2</v>
      </c>
      <c r="F10" s="76">
        <f>$F$63</f>
        <v>4.3092631535279563E-2</v>
      </c>
      <c r="G10" s="14"/>
    </row>
    <row r="11" spans="1:8" ht="12" x14ac:dyDescent="0.15">
      <c r="A11" s="3">
        <v>37408</v>
      </c>
      <c r="B11" s="199">
        <v>3.4330216973516459E-2</v>
      </c>
      <c r="C11" s="200">
        <v>7.8430056145836646E-2</v>
      </c>
      <c r="D11" s="200">
        <v>4.145304290095253E-2</v>
      </c>
      <c r="E11" s="76">
        <f t="shared" ref="E11:E74" si="0">E12</f>
        <v>2.7478726578046831E-2</v>
      </c>
      <c r="F11" s="76">
        <f t="shared" ref="F11:F56" si="1">$F$63</f>
        <v>4.3092631535279563E-2</v>
      </c>
      <c r="G11" s="14"/>
    </row>
    <row r="12" spans="1:8" ht="12" x14ac:dyDescent="0.15">
      <c r="A12" s="3">
        <v>37500</v>
      </c>
      <c r="B12" s="199">
        <v>3.561938706836254E-2</v>
      </c>
      <c r="C12" s="200">
        <v>6.7470443716323825E-2</v>
      </c>
      <c r="D12" s="200">
        <v>4.09135737431785E-2</v>
      </c>
      <c r="E12" s="76">
        <f t="shared" si="0"/>
        <v>2.7478726578046831E-2</v>
      </c>
      <c r="F12" s="76">
        <f t="shared" si="1"/>
        <v>4.3092631535279563E-2</v>
      </c>
      <c r="G12" s="14"/>
    </row>
    <row r="13" spans="1:8" ht="12" x14ac:dyDescent="0.15">
      <c r="A13" s="3">
        <v>37591</v>
      </c>
      <c r="B13" s="199">
        <v>2.7066996698996704E-2</v>
      </c>
      <c r="C13" s="200">
        <v>7.701758147636717E-2</v>
      </c>
      <c r="D13" s="200">
        <v>3.532135923251456E-2</v>
      </c>
      <c r="E13" s="76">
        <f t="shared" si="0"/>
        <v>2.7478726578046831E-2</v>
      </c>
      <c r="F13" s="76">
        <f t="shared" si="1"/>
        <v>4.3092631535279563E-2</v>
      </c>
      <c r="G13" s="14"/>
    </row>
    <row r="14" spans="1:8" ht="12" x14ac:dyDescent="0.15">
      <c r="A14" s="3">
        <v>37681</v>
      </c>
      <c r="B14" s="199">
        <v>2.0086275932033049E-2</v>
      </c>
      <c r="C14" s="200">
        <v>6.9879333216343653E-2</v>
      </c>
      <c r="D14" s="200">
        <v>2.8333900360046238E-2</v>
      </c>
      <c r="E14" s="76">
        <f t="shared" si="0"/>
        <v>2.7478726578046831E-2</v>
      </c>
      <c r="F14" s="76">
        <f t="shared" si="1"/>
        <v>4.3092631535279563E-2</v>
      </c>
      <c r="G14" s="14"/>
    </row>
    <row r="15" spans="1:8" ht="12" x14ac:dyDescent="0.15">
      <c r="A15" s="3">
        <v>37773</v>
      </c>
      <c r="B15" s="199">
        <v>2.375878778440077E-2</v>
      </c>
      <c r="C15" s="200">
        <v>6.6297655591047722E-2</v>
      </c>
      <c r="D15" s="200">
        <v>3.0873437815346572E-2</v>
      </c>
      <c r="E15" s="76">
        <f t="shared" si="0"/>
        <v>2.7478726578046831E-2</v>
      </c>
      <c r="F15" s="76">
        <f t="shared" si="1"/>
        <v>4.3092631535279563E-2</v>
      </c>
      <c r="G15" s="14"/>
    </row>
    <row r="16" spans="1:8" ht="12" x14ac:dyDescent="0.15">
      <c r="A16" s="3">
        <v>37865</v>
      </c>
      <c r="B16" s="199">
        <v>3.0285450677562276E-2</v>
      </c>
      <c r="C16" s="200">
        <v>5.5837907872440473E-2</v>
      </c>
      <c r="D16" s="200">
        <v>3.464106345077278E-2</v>
      </c>
      <c r="E16" s="76">
        <f t="shared" si="0"/>
        <v>2.7478726578046831E-2</v>
      </c>
      <c r="F16" s="76">
        <f t="shared" si="1"/>
        <v>4.3092631535279563E-2</v>
      </c>
      <c r="G16" s="14"/>
    </row>
    <row r="17" spans="1:7" ht="12" x14ac:dyDescent="0.15">
      <c r="A17" s="3">
        <v>37956</v>
      </c>
      <c r="B17" s="199">
        <v>2.6091383690589831E-2</v>
      </c>
      <c r="C17" s="200">
        <v>6.2411344645898481E-2</v>
      </c>
      <c r="D17" s="200">
        <v>3.2334996376676362E-2</v>
      </c>
      <c r="E17" s="76">
        <f t="shared" si="0"/>
        <v>2.7478726578046831E-2</v>
      </c>
      <c r="F17" s="76">
        <f t="shared" si="1"/>
        <v>4.3092631535279563E-2</v>
      </c>
      <c r="G17" s="14"/>
    </row>
    <row r="18" spans="1:7" ht="12" x14ac:dyDescent="0.15">
      <c r="A18" s="3">
        <v>38047</v>
      </c>
      <c r="B18" s="199">
        <v>3.2067511380602154E-2</v>
      </c>
      <c r="C18" s="200">
        <v>6.2801410707366223E-2</v>
      </c>
      <c r="D18" s="200">
        <v>3.7363882310077257E-2</v>
      </c>
      <c r="E18" s="76">
        <f t="shared" si="0"/>
        <v>2.7478726578046831E-2</v>
      </c>
      <c r="F18" s="76">
        <f t="shared" si="1"/>
        <v>4.3092631535279563E-2</v>
      </c>
      <c r="G18" s="14"/>
    </row>
    <row r="19" spans="1:7" ht="12" x14ac:dyDescent="0.15">
      <c r="A19" s="3">
        <v>38139</v>
      </c>
      <c r="B19" s="199">
        <v>2.6440565667402049E-2</v>
      </c>
      <c r="C19" s="200">
        <v>5.9751852368335356E-2</v>
      </c>
      <c r="D19" s="200">
        <v>3.2203346838398428E-2</v>
      </c>
      <c r="E19" s="76">
        <f t="shared" si="0"/>
        <v>2.7478726578046831E-2</v>
      </c>
      <c r="F19" s="76">
        <f t="shared" si="1"/>
        <v>4.3092631535279563E-2</v>
      </c>
      <c r="G19" s="14"/>
    </row>
    <row r="20" spans="1:7" ht="12" x14ac:dyDescent="0.15">
      <c r="A20" s="3">
        <v>38231</v>
      </c>
      <c r="B20" s="199">
        <v>2.4024776703365669E-2</v>
      </c>
      <c r="C20" s="200">
        <v>5.1622827585338982E-2</v>
      </c>
      <c r="D20" s="200">
        <v>2.8825454335225764E-2</v>
      </c>
      <c r="E20" s="76">
        <f t="shared" si="0"/>
        <v>2.7478726578046831E-2</v>
      </c>
      <c r="F20" s="76">
        <f t="shared" si="1"/>
        <v>4.3092631535279563E-2</v>
      </c>
      <c r="G20" s="14"/>
    </row>
    <row r="21" spans="1:7" ht="12" x14ac:dyDescent="0.15">
      <c r="A21" s="3">
        <v>38322</v>
      </c>
      <c r="B21" s="199">
        <v>3.1529861566266471E-2</v>
      </c>
      <c r="C21" s="200">
        <v>4.9141510276708988E-2</v>
      </c>
      <c r="D21" s="200">
        <v>3.4645611861955805E-2</v>
      </c>
      <c r="E21" s="76">
        <f t="shared" si="0"/>
        <v>2.7478726578046831E-2</v>
      </c>
      <c r="F21" s="76">
        <f t="shared" si="1"/>
        <v>4.3092631535279563E-2</v>
      </c>
      <c r="G21" s="14"/>
    </row>
    <row r="22" spans="1:7" ht="12" x14ac:dyDescent="0.15">
      <c r="A22" s="3">
        <v>38412</v>
      </c>
      <c r="B22" s="199">
        <v>2.9804612582625234E-2</v>
      </c>
      <c r="C22" s="200">
        <v>4.8305386131469952E-2</v>
      </c>
      <c r="D22" s="200">
        <v>3.3071029492452109E-2</v>
      </c>
      <c r="E22" s="76">
        <f t="shared" si="0"/>
        <v>2.7478726578046831E-2</v>
      </c>
      <c r="F22" s="76">
        <f t="shared" si="1"/>
        <v>4.3092631535279563E-2</v>
      </c>
      <c r="G22" s="14"/>
    </row>
    <row r="23" spans="1:7" ht="12" x14ac:dyDescent="0.15">
      <c r="A23" s="3">
        <v>38504</v>
      </c>
      <c r="B23" s="199">
        <v>3.4836252894292707E-2</v>
      </c>
      <c r="C23" s="200">
        <v>2.9911899141136233E-2</v>
      </c>
      <c r="D23" s="200">
        <v>3.396161379946383E-2</v>
      </c>
      <c r="E23" s="76">
        <f t="shared" si="0"/>
        <v>2.7478726578046831E-2</v>
      </c>
      <c r="F23" s="76">
        <f t="shared" si="1"/>
        <v>4.3092631535279563E-2</v>
      </c>
      <c r="G23" s="14"/>
    </row>
    <row r="24" spans="1:7" ht="13" x14ac:dyDescent="0.15">
      <c r="A24" s="3">
        <v>38596</v>
      </c>
      <c r="B24" s="199">
        <v>3.9990165684015366E-2</v>
      </c>
      <c r="C24" s="200">
        <v>3.364511814829152E-2</v>
      </c>
      <c r="D24" s="76">
        <v>3.8861988488038124E-2</v>
      </c>
      <c r="E24" s="76">
        <f t="shared" si="0"/>
        <v>2.7478726578046831E-2</v>
      </c>
      <c r="F24" s="76">
        <f t="shared" si="1"/>
        <v>4.3092631535279563E-2</v>
      </c>
      <c r="G24" s="119"/>
    </row>
    <row r="25" spans="1:7" ht="13" x14ac:dyDescent="0.15">
      <c r="A25" s="3">
        <v>38687</v>
      </c>
      <c r="B25" s="199">
        <v>4.5272347684011338E-2</v>
      </c>
      <c r="C25" s="200">
        <v>3.8643490735786434E-2</v>
      </c>
      <c r="D25" s="76">
        <v>4.4083178276313806E-2</v>
      </c>
      <c r="E25" s="76">
        <f t="shared" si="0"/>
        <v>2.7478726578046831E-2</v>
      </c>
      <c r="F25" s="76">
        <f t="shared" si="1"/>
        <v>4.3092631535279563E-2</v>
      </c>
      <c r="G25" s="119"/>
    </row>
    <row r="26" spans="1:7" ht="13" x14ac:dyDescent="0.15">
      <c r="A26" s="3">
        <v>38777</v>
      </c>
      <c r="B26" s="199">
        <v>3.9058275239960638E-2</v>
      </c>
      <c r="C26" s="200">
        <v>3.9251495669028857E-2</v>
      </c>
      <c r="D26" s="76">
        <v>3.9092892477203378E-2</v>
      </c>
      <c r="E26" s="76">
        <f t="shared" si="0"/>
        <v>2.7478726578046831E-2</v>
      </c>
      <c r="F26" s="76">
        <f t="shared" si="1"/>
        <v>4.3092631535279563E-2</v>
      </c>
      <c r="G26" s="119"/>
    </row>
    <row r="27" spans="1:7" ht="13" x14ac:dyDescent="0.15">
      <c r="A27" s="3">
        <v>38869</v>
      </c>
      <c r="B27" s="199">
        <v>5.4231466031968711E-2</v>
      </c>
      <c r="C27" s="200">
        <v>4.0366748894566928E-2</v>
      </c>
      <c r="D27" s="76">
        <v>5.1778529476523616E-2</v>
      </c>
      <c r="E27" s="76">
        <f t="shared" si="0"/>
        <v>2.7478726578046831E-2</v>
      </c>
      <c r="F27" s="76">
        <f t="shared" si="1"/>
        <v>4.3092631535279563E-2</v>
      </c>
      <c r="G27" s="119"/>
    </row>
    <row r="28" spans="1:7" ht="13" x14ac:dyDescent="0.15">
      <c r="A28" s="3">
        <v>38961</v>
      </c>
      <c r="B28" s="199">
        <v>5.5617584158937694E-2</v>
      </c>
      <c r="C28" s="200">
        <v>4.7287346391358343E-2</v>
      </c>
      <c r="D28" s="76">
        <v>5.4143869388245669E-2</v>
      </c>
      <c r="E28" s="76">
        <f t="shared" si="0"/>
        <v>2.7478726578046831E-2</v>
      </c>
      <c r="F28" s="76">
        <f t="shared" si="1"/>
        <v>4.3092631535279563E-2</v>
      </c>
      <c r="G28" s="119"/>
    </row>
    <row r="29" spans="1:7" ht="13" x14ac:dyDescent="0.15">
      <c r="A29" s="3">
        <v>39052</v>
      </c>
      <c r="B29" s="199">
        <v>7.3453186974942852E-2</v>
      </c>
      <c r="C29" s="200">
        <v>4.1673565601055396E-2</v>
      </c>
      <c r="D29" s="76">
        <v>6.7781853236039025E-2</v>
      </c>
      <c r="E29" s="76">
        <f t="shared" si="0"/>
        <v>2.7478726578046831E-2</v>
      </c>
      <c r="F29" s="76">
        <f t="shared" si="1"/>
        <v>4.3092631535279563E-2</v>
      </c>
      <c r="G29" s="119"/>
    </row>
    <row r="30" spans="1:7" ht="13" x14ac:dyDescent="0.15">
      <c r="A30" s="3">
        <v>39142</v>
      </c>
      <c r="B30" s="199">
        <v>9.886710479955596E-2</v>
      </c>
      <c r="C30" s="200">
        <v>4.5790693950926276E-2</v>
      </c>
      <c r="D30" s="76">
        <v>8.9356520630737846E-2</v>
      </c>
      <c r="E30" s="76">
        <f t="shared" si="0"/>
        <v>2.7478726578046831E-2</v>
      </c>
      <c r="F30" s="76">
        <f t="shared" si="1"/>
        <v>4.3092631535279563E-2</v>
      </c>
      <c r="G30" s="119"/>
    </row>
    <row r="31" spans="1:7" ht="13" x14ac:dyDescent="0.15">
      <c r="A31" s="3">
        <v>39234</v>
      </c>
      <c r="B31" s="199">
        <v>0.10796059158934246</v>
      </c>
      <c r="C31" s="200">
        <v>6.1633067694349508E-2</v>
      </c>
      <c r="D31" s="76">
        <v>9.9853285823505278E-2</v>
      </c>
      <c r="E31" s="76">
        <f t="shared" si="0"/>
        <v>2.7478726578046831E-2</v>
      </c>
      <c r="F31" s="76">
        <f t="shared" si="1"/>
        <v>4.3092631535279563E-2</v>
      </c>
      <c r="G31" s="119"/>
    </row>
    <row r="32" spans="1:7" ht="13" x14ac:dyDescent="0.15">
      <c r="A32" s="3">
        <v>39326</v>
      </c>
      <c r="B32" s="199">
        <v>0.1262494795039919</v>
      </c>
      <c r="C32" s="200">
        <v>6.080002619128555E-2</v>
      </c>
      <c r="D32" s="76">
        <v>0.11474603157149188</v>
      </c>
      <c r="E32" s="76">
        <f t="shared" si="0"/>
        <v>2.7478726578046831E-2</v>
      </c>
      <c r="F32" s="76">
        <f t="shared" si="1"/>
        <v>4.3092631535279563E-2</v>
      </c>
      <c r="G32" s="119"/>
    </row>
    <row r="33" spans="1:7" ht="13" x14ac:dyDescent="0.15">
      <c r="A33" s="3">
        <v>39417</v>
      </c>
      <c r="B33" s="199">
        <v>0.12405450115081851</v>
      </c>
      <c r="C33" s="200">
        <v>4.3874075349293884E-2</v>
      </c>
      <c r="D33" s="76">
        <v>0.110095512574228</v>
      </c>
      <c r="E33" s="76">
        <f t="shared" si="0"/>
        <v>2.7478726578046831E-2</v>
      </c>
      <c r="F33" s="76">
        <f t="shared" si="1"/>
        <v>4.3092631535279563E-2</v>
      </c>
      <c r="G33" s="119"/>
    </row>
    <row r="34" spans="1:7" ht="13" x14ac:dyDescent="0.15">
      <c r="A34" s="3">
        <v>39508</v>
      </c>
      <c r="B34" s="199">
        <v>0.12661124119477463</v>
      </c>
      <c r="C34" s="199">
        <v>4.6588078285266343E-2</v>
      </c>
      <c r="D34" s="76">
        <v>0.11284561111551206</v>
      </c>
      <c r="E34" s="76">
        <f t="shared" si="0"/>
        <v>2.7478726578046831E-2</v>
      </c>
      <c r="F34" s="76">
        <f t="shared" si="1"/>
        <v>4.3092631535279563E-2</v>
      </c>
      <c r="G34" s="119"/>
    </row>
    <row r="35" spans="1:7" ht="13" x14ac:dyDescent="0.15">
      <c r="A35" s="3">
        <v>39600</v>
      </c>
      <c r="B35" s="199">
        <v>0.13000620375091398</v>
      </c>
      <c r="C35" s="199">
        <v>5.2349780808929269E-2</v>
      </c>
      <c r="D35" s="76">
        <v>0.11688859942984364</v>
      </c>
      <c r="E35" s="76">
        <f t="shared" si="0"/>
        <v>2.7478726578046831E-2</v>
      </c>
      <c r="F35" s="76">
        <f t="shared" si="1"/>
        <v>4.3092631535279563E-2</v>
      </c>
      <c r="G35" s="119"/>
    </row>
    <row r="36" spans="1:7" ht="13" x14ac:dyDescent="0.15">
      <c r="A36" s="3">
        <v>39692</v>
      </c>
      <c r="B36" s="199">
        <v>0.12539256842337276</v>
      </c>
      <c r="C36" s="199">
        <v>5.6375619570549818E-2</v>
      </c>
      <c r="D36" s="76">
        <v>0.11384912575270056</v>
      </c>
      <c r="E36" s="76">
        <f t="shared" si="0"/>
        <v>2.7478726578046831E-2</v>
      </c>
      <c r="F36" s="76">
        <f t="shared" si="1"/>
        <v>4.3092631535279563E-2</v>
      </c>
      <c r="G36" s="119"/>
    </row>
    <row r="37" spans="1:7" ht="13" x14ac:dyDescent="0.15">
      <c r="A37" s="3">
        <v>39783</v>
      </c>
      <c r="B37" s="199">
        <v>0.10888170959552945</v>
      </c>
      <c r="C37" s="199">
        <v>7.3913117941470041E-2</v>
      </c>
      <c r="D37" s="76">
        <v>0.1031570258416814</v>
      </c>
      <c r="E37" s="76">
        <f t="shared" si="0"/>
        <v>2.7478726578046831E-2</v>
      </c>
      <c r="F37" s="76">
        <f t="shared" si="1"/>
        <v>4.3092631535279563E-2</v>
      </c>
      <c r="G37" s="119"/>
    </row>
    <row r="38" spans="1:7" ht="13" x14ac:dyDescent="0.15">
      <c r="A38" s="3">
        <v>39873</v>
      </c>
      <c r="B38" s="76">
        <v>8.9836682071028129E-2</v>
      </c>
      <c r="C38" s="76">
        <v>7.3580368946106534E-2</v>
      </c>
      <c r="D38" s="76">
        <v>7.591717039940904E-2</v>
      </c>
      <c r="E38" s="76">
        <f t="shared" si="0"/>
        <v>2.7478726578046831E-2</v>
      </c>
      <c r="F38" s="76">
        <f t="shared" si="1"/>
        <v>4.3092631535279563E-2</v>
      </c>
      <c r="G38" s="119"/>
    </row>
    <row r="39" spans="1:7" ht="13" x14ac:dyDescent="0.15">
      <c r="A39" s="3">
        <v>39965</v>
      </c>
      <c r="B39" s="76">
        <v>5.6573641291394416E-2</v>
      </c>
      <c r="C39" s="76">
        <v>5.7179220124213836E-2</v>
      </c>
      <c r="D39" s="76">
        <v>4.5699108483320705E-2</v>
      </c>
      <c r="E39" s="76">
        <f t="shared" si="0"/>
        <v>2.7478726578046831E-2</v>
      </c>
      <c r="F39" s="76">
        <f t="shared" si="1"/>
        <v>4.3092631535279563E-2</v>
      </c>
      <c r="G39" s="119"/>
    </row>
    <row r="40" spans="1:7" ht="13" x14ac:dyDescent="0.15">
      <c r="A40" s="3">
        <v>40057</v>
      </c>
      <c r="B40" s="76">
        <v>3.5837098143820745E-2</v>
      </c>
      <c r="C40" s="76">
        <v>4.6059047984755574E-2</v>
      </c>
      <c r="D40" s="76">
        <v>2.6684988238983465E-2</v>
      </c>
      <c r="E40" s="76">
        <f t="shared" si="0"/>
        <v>2.7478726578046831E-2</v>
      </c>
      <c r="F40" s="76">
        <f t="shared" si="1"/>
        <v>4.3092631535279563E-2</v>
      </c>
      <c r="G40" s="119"/>
    </row>
    <row r="41" spans="1:7" ht="13" x14ac:dyDescent="0.15">
      <c r="A41" s="3">
        <v>40148</v>
      </c>
      <c r="B41" s="76">
        <v>4.4512615752242413E-2</v>
      </c>
      <c r="C41" s="76">
        <v>5.604384880302038E-2</v>
      </c>
      <c r="D41" s="76">
        <v>3.5481699954253543E-2</v>
      </c>
      <c r="E41" s="76">
        <f t="shared" si="0"/>
        <v>2.7478726578046831E-2</v>
      </c>
      <c r="F41" s="76">
        <f t="shared" si="1"/>
        <v>4.3092631535279563E-2</v>
      </c>
      <c r="G41" s="119"/>
    </row>
    <row r="42" spans="1:7" ht="13" x14ac:dyDescent="0.15">
      <c r="A42" s="3">
        <v>40238</v>
      </c>
      <c r="B42" s="76">
        <v>4.3865069182502214E-2</v>
      </c>
      <c r="C42" s="76">
        <v>6.4929798916110837E-2</v>
      </c>
      <c r="D42" s="76">
        <v>4.7221927081614989E-2</v>
      </c>
      <c r="E42" s="76">
        <f t="shared" si="0"/>
        <v>2.7478726578046831E-2</v>
      </c>
      <c r="F42" s="76">
        <f t="shared" si="1"/>
        <v>4.3092631535279563E-2</v>
      </c>
      <c r="G42" s="119"/>
    </row>
    <row r="43" spans="1:7" ht="13" x14ac:dyDescent="0.15">
      <c r="A43" s="3">
        <v>40330</v>
      </c>
      <c r="B43" s="76">
        <v>5.1586283246486397E-2</v>
      </c>
      <c r="C43" s="76">
        <v>8.1467400923623368E-2</v>
      </c>
      <c r="D43" s="76">
        <v>5.6332703787978611E-2</v>
      </c>
      <c r="E43" s="76">
        <f t="shared" si="0"/>
        <v>2.7478726578046831E-2</v>
      </c>
      <c r="F43" s="76">
        <f t="shared" si="1"/>
        <v>4.3092631535279563E-2</v>
      </c>
      <c r="G43" s="119"/>
    </row>
    <row r="44" spans="1:7" ht="13" x14ac:dyDescent="0.15">
      <c r="A44" s="3">
        <v>40422</v>
      </c>
      <c r="B44" s="76">
        <v>5.631535938587251E-2</v>
      </c>
      <c r="C44" s="76">
        <v>7.0691123577423687E-2</v>
      </c>
      <c r="D44" s="76">
        <v>5.8608980190389737E-2</v>
      </c>
      <c r="E44" s="76">
        <f t="shared" si="0"/>
        <v>2.7478726578046831E-2</v>
      </c>
      <c r="F44" s="76">
        <f t="shared" si="1"/>
        <v>4.3092631535279563E-2</v>
      </c>
      <c r="G44" s="119"/>
    </row>
    <row r="45" spans="1:7" ht="13" x14ac:dyDescent="0.15">
      <c r="A45" s="3">
        <v>40513</v>
      </c>
      <c r="B45" s="76">
        <v>5.0490841374471129E-2</v>
      </c>
      <c r="C45" s="76">
        <v>6.744777302662186E-2</v>
      </c>
      <c r="D45" s="76">
        <v>5.3211612803375496E-2</v>
      </c>
      <c r="E45" s="76">
        <f t="shared" si="0"/>
        <v>2.7478726578046831E-2</v>
      </c>
      <c r="F45" s="76">
        <f t="shared" si="1"/>
        <v>4.3092631535279563E-2</v>
      </c>
      <c r="G45" s="119"/>
    </row>
    <row r="46" spans="1:7" ht="12" x14ac:dyDescent="0.15">
      <c r="A46" s="3">
        <v>40603</v>
      </c>
      <c r="B46" s="76">
        <v>3.9413101674235396E-2</v>
      </c>
      <c r="C46" s="76">
        <v>6.638279895471455E-2</v>
      </c>
      <c r="D46" s="76">
        <v>4.3783644602374938E-2</v>
      </c>
      <c r="E46" s="76">
        <f t="shared" si="0"/>
        <v>2.7478726578046831E-2</v>
      </c>
      <c r="F46" s="76">
        <f t="shared" si="1"/>
        <v>4.3092631535279563E-2</v>
      </c>
      <c r="G46" s="110"/>
    </row>
    <row r="47" spans="1:7" ht="12" x14ac:dyDescent="0.15">
      <c r="A47" s="3">
        <v>40695</v>
      </c>
      <c r="B47" s="76">
        <v>4.4114612319538393E-2</v>
      </c>
      <c r="C47" s="76">
        <v>4.6889910245269339E-2</v>
      </c>
      <c r="D47" s="76">
        <v>4.4364579517532921E-2</v>
      </c>
      <c r="E47" s="76">
        <f t="shared" si="0"/>
        <v>2.7478726578046831E-2</v>
      </c>
      <c r="F47" s="76">
        <f t="shared" si="1"/>
        <v>4.3092631535279563E-2</v>
      </c>
    </row>
    <row r="48" spans="1:7" ht="12" x14ac:dyDescent="0.15">
      <c r="A48" s="3">
        <v>40787</v>
      </c>
      <c r="B48" s="76">
        <v>4.1548719615180252E-2</v>
      </c>
      <c r="C48" s="76">
        <v>5.9933139339645169E-2</v>
      </c>
      <c r="D48" s="76">
        <v>4.4207097372252147E-2</v>
      </c>
      <c r="E48" s="76">
        <f t="shared" si="0"/>
        <v>2.7478726578046831E-2</v>
      </c>
      <c r="F48" s="76">
        <f t="shared" si="1"/>
        <v>4.3092631535279563E-2</v>
      </c>
    </row>
    <row r="49" spans="1:9" ht="12" x14ac:dyDescent="0.15">
      <c r="A49" s="3">
        <v>40878</v>
      </c>
      <c r="B49" s="76">
        <v>2.9313352821923155E-2</v>
      </c>
      <c r="C49" s="76">
        <v>5.0330347907008077E-2</v>
      </c>
      <c r="D49" s="76">
        <v>2.9356958282641843E-2</v>
      </c>
      <c r="E49" s="76">
        <f t="shared" si="0"/>
        <v>2.7478726578046831E-2</v>
      </c>
      <c r="F49" s="76">
        <f t="shared" si="1"/>
        <v>4.3092631535279563E-2</v>
      </c>
    </row>
    <row r="50" spans="1:9" ht="12" x14ac:dyDescent="0.15">
      <c r="A50" s="3">
        <v>40969</v>
      </c>
      <c r="B50" s="76">
        <v>3.0069544045423502E-2</v>
      </c>
      <c r="C50" s="76">
        <v>4.6268728796090564E-2</v>
      </c>
      <c r="D50" s="76">
        <v>3.0350277706469253E-2</v>
      </c>
      <c r="E50" s="76">
        <f t="shared" si="0"/>
        <v>2.7478726578046831E-2</v>
      </c>
      <c r="F50" s="76">
        <f t="shared" si="1"/>
        <v>4.3092631535279563E-2</v>
      </c>
    </row>
    <row r="51" spans="1:9" ht="12" x14ac:dyDescent="0.15">
      <c r="A51" s="3">
        <v>41061</v>
      </c>
      <c r="B51" s="76">
        <v>1.5949524769531154E-2</v>
      </c>
      <c r="C51" s="76">
        <v>2.8893088331897632E-2</v>
      </c>
      <c r="D51" s="76">
        <v>1.7748800759533889E-2</v>
      </c>
      <c r="E51" s="76">
        <f t="shared" si="0"/>
        <v>2.7478726578046831E-2</v>
      </c>
      <c r="F51" s="76">
        <f t="shared" si="1"/>
        <v>4.3092631535279563E-2</v>
      </c>
    </row>
    <row r="52" spans="1:9" ht="12" x14ac:dyDescent="0.15">
      <c r="A52" s="3">
        <v>41153</v>
      </c>
      <c r="B52" s="76">
        <v>1.9072776083735032E-3</v>
      </c>
      <c r="C52" s="76">
        <v>1.8800161777906332E-2</v>
      </c>
      <c r="D52" s="76">
        <v>4.4145122909091672E-3</v>
      </c>
      <c r="E52" s="76">
        <f t="shared" si="0"/>
        <v>2.7478726578046831E-2</v>
      </c>
      <c r="F52" s="76">
        <f t="shared" si="1"/>
        <v>4.3092631535279563E-2</v>
      </c>
    </row>
    <row r="53" spans="1:9" ht="12" x14ac:dyDescent="0.15">
      <c r="A53" s="3">
        <v>41244</v>
      </c>
      <c r="B53" s="76">
        <v>4.8856814076889687E-3</v>
      </c>
      <c r="C53" s="76">
        <v>1.5221918124087797E-2</v>
      </c>
      <c r="D53" s="76">
        <v>9.169994770299672E-3</v>
      </c>
      <c r="E53" s="76">
        <f t="shared" si="0"/>
        <v>2.7478726578046831E-2</v>
      </c>
      <c r="F53" s="76">
        <f t="shared" si="1"/>
        <v>4.3092631535279563E-2</v>
      </c>
      <c r="H53" s="191"/>
      <c r="I53" s="70"/>
    </row>
    <row r="54" spans="1:9" ht="12" x14ac:dyDescent="0.15">
      <c r="A54" s="3">
        <v>41334</v>
      </c>
      <c r="B54" s="76">
        <v>1.2798042301535473E-2</v>
      </c>
      <c r="C54" s="76">
        <v>8.4154324113878687E-3</v>
      </c>
      <c r="D54" s="76">
        <v>1.3626757391315136E-2</v>
      </c>
      <c r="E54" s="76">
        <f t="shared" si="0"/>
        <v>2.7478726578046831E-2</v>
      </c>
      <c r="F54" s="76">
        <f t="shared" si="1"/>
        <v>4.3092631535279563E-2</v>
      </c>
      <c r="H54" s="191"/>
      <c r="I54" s="70"/>
    </row>
    <row r="55" spans="1:9" ht="12" x14ac:dyDescent="0.15">
      <c r="A55" s="3">
        <v>41426</v>
      </c>
      <c r="B55" s="76">
        <v>1.6052509843240026E-2</v>
      </c>
      <c r="C55" s="76">
        <v>1.2114263284390692E-2</v>
      </c>
      <c r="D55" s="76">
        <v>1.5714104973137522E-2</v>
      </c>
      <c r="E55" s="76">
        <f t="shared" si="0"/>
        <v>2.7478726578046831E-2</v>
      </c>
      <c r="F55" s="76">
        <f t="shared" si="1"/>
        <v>4.3092631535279563E-2</v>
      </c>
      <c r="H55" s="191"/>
      <c r="I55" s="70"/>
    </row>
    <row r="56" spans="1:9" ht="12" x14ac:dyDescent="0.15">
      <c r="A56" s="3">
        <v>41518</v>
      </c>
      <c r="B56" s="76">
        <v>2.1030837845765316E-2</v>
      </c>
      <c r="C56" s="76">
        <v>1.7959396833292285E-2</v>
      </c>
      <c r="D56" s="76">
        <v>2.0616651475725778E-2</v>
      </c>
      <c r="E56" s="76">
        <f t="shared" si="0"/>
        <v>2.7478726578046831E-2</v>
      </c>
      <c r="F56" s="76">
        <f t="shared" si="1"/>
        <v>4.3092631535279563E-2</v>
      </c>
      <c r="H56" s="191"/>
      <c r="I56" s="70"/>
    </row>
    <row r="57" spans="1:9" ht="12" x14ac:dyDescent="0.15">
      <c r="A57" s="3">
        <v>41609</v>
      </c>
      <c r="B57" s="76">
        <v>2.4040974618218414E-2</v>
      </c>
      <c r="C57" s="76">
        <v>1.9636778937900168E-2</v>
      </c>
      <c r="D57" s="76">
        <v>2.3609689801504352E-2</v>
      </c>
      <c r="E57" s="76">
        <f t="shared" si="0"/>
        <v>2.7478726578046831E-2</v>
      </c>
      <c r="F57" s="76">
        <f>F58</f>
        <v>4.3092631535279563E-2</v>
      </c>
      <c r="H57" s="191"/>
      <c r="I57" s="70"/>
    </row>
    <row r="58" spans="1:9" ht="12" x14ac:dyDescent="0.15">
      <c r="A58" s="3">
        <v>41699</v>
      </c>
      <c r="B58" s="76">
        <v>1.7591603258249489E-2</v>
      </c>
      <c r="C58" s="76">
        <v>1.6952369838091563E-2</v>
      </c>
      <c r="D58" s="76">
        <v>1.8007188826397291E-2</v>
      </c>
      <c r="E58" s="76">
        <f t="shared" si="0"/>
        <v>2.7478726578046831E-2</v>
      </c>
      <c r="F58" s="76">
        <f t="shared" ref="F58:F94" si="2">F59</f>
        <v>4.3092631535279563E-2</v>
      </c>
      <c r="H58" s="191"/>
      <c r="I58" s="70"/>
    </row>
    <row r="59" spans="1:9" ht="12" x14ac:dyDescent="0.15">
      <c r="A59" s="3">
        <v>41791</v>
      </c>
      <c r="B59" s="76">
        <v>1.6437637949576533E-2</v>
      </c>
      <c r="C59" s="76">
        <v>3.6931732208554502E-2</v>
      </c>
      <c r="D59" s="76">
        <v>1.9849699250550579E-2</v>
      </c>
      <c r="E59" s="76">
        <f t="shared" si="0"/>
        <v>2.7478726578046831E-2</v>
      </c>
      <c r="F59" s="76">
        <f t="shared" si="2"/>
        <v>4.3092631535279563E-2</v>
      </c>
      <c r="H59" s="191"/>
      <c r="I59" s="70"/>
    </row>
    <row r="60" spans="1:9" ht="12" x14ac:dyDescent="0.15">
      <c r="A60" s="3">
        <v>41883</v>
      </c>
      <c r="B60" s="76">
        <v>2.4027510200816504E-2</v>
      </c>
      <c r="C60" s="76">
        <v>2.428982448625927E-2</v>
      </c>
      <c r="D60" s="76">
        <v>2.4582043501052864E-2</v>
      </c>
      <c r="E60" s="76">
        <f t="shared" si="0"/>
        <v>2.7478726578046831E-2</v>
      </c>
      <c r="F60" s="76">
        <f t="shared" si="2"/>
        <v>4.3092631535279563E-2</v>
      </c>
      <c r="H60" s="191"/>
      <c r="I60" s="70"/>
    </row>
    <row r="61" spans="1:9" ht="12" x14ac:dyDescent="0.15">
      <c r="A61" s="3">
        <v>41974</v>
      </c>
      <c r="B61" s="76">
        <v>1.8967654544773893E-2</v>
      </c>
      <c r="C61" s="76">
        <v>1.2414317216290938E-2</v>
      </c>
      <c r="D61" s="76">
        <v>1.8458973102744691E-2</v>
      </c>
      <c r="E61" s="76">
        <f t="shared" si="0"/>
        <v>2.7478726578046831E-2</v>
      </c>
      <c r="F61" s="76">
        <f t="shared" si="2"/>
        <v>4.3092631535279563E-2</v>
      </c>
      <c r="H61" s="191"/>
      <c r="I61" s="70"/>
    </row>
    <row r="62" spans="1:9" ht="12" x14ac:dyDescent="0.15">
      <c r="A62" s="3">
        <v>42064</v>
      </c>
      <c r="B62" s="76">
        <v>2.1316143685569555E-2</v>
      </c>
      <c r="C62" s="76">
        <v>2.2420242892676079E-2</v>
      </c>
      <c r="D62" s="76">
        <v>2.206802592592827E-2</v>
      </c>
      <c r="E62" s="76">
        <f t="shared" si="0"/>
        <v>2.7478726578046831E-2</v>
      </c>
      <c r="F62" s="76">
        <f t="shared" si="2"/>
        <v>4.3092631535279563E-2</v>
      </c>
      <c r="H62" s="191"/>
      <c r="I62" s="70"/>
    </row>
    <row r="63" spans="1:9" ht="12" x14ac:dyDescent="0.15">
      <c r="A63" s="3">
        <v>42156</v>
      </c>
      <c r="B63" s="76">
        <v>2.2868989562266018E-2</v>
      </c>
      <c r="C63" s="76">
        <v>8.5763746693461318E-3</v>
      </c>
      <c r="D63" s="76">
        <v>2.1017466924087902E-2</v>
      </c>
      <c r="E63" s="76">
        <f t="shared" si="0"/>
        <v>2.7478726578046831E-2</v>
      </c>
      <c r="F63" s="76">
        <f t="shared" si="2"/>
        <v>4.3092631535279563E-2</v>
      </c>
      <c r="H63" s="191"/>
      <c r="I63" s="70"/>
    </row>
    <row r="64" spans="1:9" ht="12" x14ac:dyDescent="0.15">
      <c r="A64" s="3">
        <v>42248</v>
      </c>
      <c r="B64" s="76">
        <v>2.7758039306768678E-2</v>
      </c>
      <c r="C64" s="76">
        <v>2.8073302164667524E-2</v>
      </c>
      <c r="D64" s="76">
        <v>2.8441802262367588E-2</v>
      </c>
      <c r="E64" s="76">
        <f t="shared" si="0"/>
        <v>2.7478726578046831E-2</v>
      </c>
      <c r="F64" s="76">
        <f t="shared" si="2"/>
        <v>4.3092631535279563E-2</v>
      </c>
      <c r="H64" s="191"/>
      <c r="I64" s="70"/>
    </row>
    <row r="65" spans="1:9" ht="12" x14ac:dyDescent="0.15">
      <c r="A65" s="3">
        <v>42339</v>
      </c>
      <c r="B65" s="76">
        <v>3.0081764557774004E-2</v>
      </c>
      <c r="C65" s="76">
        <v>2.8721501363603297E-2</v>
      </c>
      <c r="D65" s="76">
        <v>3.0493890097189835E-2</v>
      </c>
      <c r="E65" s="76">
        <f t="shared" si="0"/>
        <v>2.7478726578046831E-2</v>
      </c>
      <c r="F65" s="76">
        <f t="shared" si="2"/>
        <v>4.3092631535279563E-2</v>
      </c>
      <c r="H65" s="191"/>
      <c r="I65" s="70"/>
    </row>
    <row r="66" spans="1:9" ht="12" x14ac:dyDescent="0.15">
      <c r="A66" s="3">
        <v>42430</v>
      </c>
      <c r="B66" s="76">
        <v>3.2562592054377726E-2</v>
      </c>
      <c r="C66" s="76">
        <v>2.3153558391871387E-2</v>
      </c>
      <c r="D66" s="76">
        <v>3.1674013089870501E-2</v>
      </c>
      <c r="E66" s="76">
        <f t="shared" si="0"/>
        <v>2.7478726578046831E-2</v>
      </c>
      <c r="F66" s="76">
        <f t="shared" si="2"/>
        <v>4.3092631535279563E-2</v>
      </c>
      <c r="H66" s="191"/>
      <c r="I66" s="70"/>
    </row>
    <row r="67" spans="1:9" ht="12" x14ac:dyDescent="0.15">
      <c r="A67" s="3">
        <v>42522</v>
      </c>
      <c r="B67" s="76">
        <v>3.5955962155404864E-2</v>
      </c>
      <c r="C67" s="76">
        <v>2.4342745861733128E-2</v>
      </c>
      <c r="D67" s="76">
        <v>3.4934181986345125E-2</v>
      </c>
      <c r="E67" s="76">
        <f t="shared" si="0"/>
        <v>2.7478726578046831E-2</v>
      </c>
      <c r="F67" s="76">
        <f t="shared" si="2"/>
        <v>4.3092631535279563E-2</v>
      </c>
      <c r="H67" s="191"/>
      <c r="I67" s="70"/>
    </row>
    <row r="68" spans="1:9" ht="12" x14ac:dyDescent="0.15">
      <c r="A68" s="3">
        <v>42614</v>
      </c>
      <c r="B68" s="76">
        <v>3.5884950385544512E-2</v>
      </c>
      <c r="C68" s="76">
        <v>1.7365447352761132E-2</v>
      </c>
      <c r="D68" s="76">
        <v>3.3682717277173646E-2</v>
      </c>
      <c r="E68" s="76">
        <f t="shared" si="0"/>
        <v>2.7478726578046831E-2</v>
      </c>
      <c r="F68" s="76">
        <f t="shared" si="2"/>
        <v>4.3092631535279563E-2</v>
      </c>
      <c r="H68" s="191"/>
      <c r="I68" s="70"/>
    </row>
    <row r="69" spans="1:9" ht="12" x14ac:dyDescent="0.15">
      <c r="A69" s="3">
        <v>42705</v>
      </c>
      <c r="B69" s="76">
        <v>3.8348305442216013E-2</v>
      </c>
      <c r="C69" s="76">
        <v>2.8174678040737033E-2</v>
      </c>
      <c r="D69" s="76">
        <v>3.7495385269938897E-2</v>
      </c>
      <c r="E69" s="76">
        <f t="shared" si="0"/>
        <v>2.7478726578046831E-2</v>
      </c>
      <c r="F69" s="76">
        <f t="shared" si="2"/>
        <v>4.3092631535279563E-2</v>
      </c>
      <c r="H69" s="191"/>
      <c r="I69" s="70"/>
    </row>
    <row r="70" spans="1:9" ht="12" x14ac:dyDescent="0.15">
      <c r="A70" s="3">
        <v>42795</v>
      </c>
      <c r="B70" s="76">
        <v>3.8072142018090283E-2</v>
      </c>
      <c r="C70" s="76">
        <v>2.0690354530474409E-2</v>
      </c>
      <c r="D70" s="76">
        <v>3.6037011512653594E-2</v>
      </c>
      <c r="E70" s="76">
        <f t="shared" si="0"/>
        <v>2.7478726578046831E-2</v>
      </c>
      <c r="F70" s="76">
        <f t="shared" si="2"/>
        <v>4.3092631535279563E-2</v>
      </c>
      <c r="H70" s="191"/>
      <c r="I70" s="70"/>
    </row>
    <row r="71" spans="1:9" ht="12" x14ac:dyDescent="0.15">
      <c r="A71" s="3">
        <v>42887</v>
      </c>
      <c r="B71" s="76">
        <v>4.2417738851050935E-2</v>
      </c>
      <c r="C71" s="76">
        <v>3.0464708987204547E-2</v>
      </c>
      <c r="D71" s="76">
        <v>4.1262727806866017E-2</v>
      </c>
      <c r="E71" s="76">
        <f t="shared" si="0"/>
        <v>2.7478726578046831E-2</v>
      </c>
      <c r="F71" s="76">
        <f t="shared" si="2"/>
        <v>4.3092631535279563E-2</v>
      </c>
      <c r="H71" s="191"/>
      <c r="I71" s="70"/>
    </row>
    <row r="72" spans="1:9" ht="12" x14ac:dyDescent="0.15">
      <c r="A72" s="3">
        <v>42979</v>
      </c>
      <c r="B72" s="76">
        <v>3.481997185290564E-2</v>
      </c>
      <c r="C72" s="76">
        <v>3.0213520095140334E-2</v>
      </c>
      <c r="D72" s="76">
        <v>3.4400740237092498E-2</v>
      </c>
      <c r="E72" s="76">
        <f t="shared" si="0"/>
        <v>2.7478726578046831E-2</v>
      </c>
      <c r="F72" s="76">
        <f t="shared" si="2"/>
        <v>4.3092631535279563E-2</v>
      </c>
      <c r="H72" s="191"/>
      <c r="I72" s="70"/>
    </row>
    <row r="73" spans="1:9" ht="12" x14ac:dyDescent="0.15">
      <c r="A73" s="3">
        <v>43070</v>
      </c>
      <c r="B73" s="199">
        <v>4.4589890434098889E-2</v>
      </c>
      <c r="C73" s="199">
        <v>2.6483647050447257E-2</v>
      </c>
      <c r="D73" s="199">
        <v>4.2024765314510271E-2</v>
      </c>
      <c r="E73" s="76">
        <f>E74</f>
        <v>2.7478726578046831E-2</v>
      </c>
      <c r="F73" s="76">
        <f t="shared" si="2"/>
        <v>4.3092631535279563E-2</v>
      </c>
      <c r="H73" s="191"/>
      <c r="I73" s="70"/>
    </row>
    <row r="74" spans="1:9" ht="12" x14ac:dyDescent="0.15">
      <c r="A74" s="3">
        <v>43160</v>
      </c>
      <c r="B74" s="199">
        <v>4.1806809926355548E-2</v>
      </c>
      <c r="C74" s="199">
        <v>3.1997959122185948E-2</v>
      </c>
      <c r="D74" s="199">
        <v>4.0618775956931197E-2</v>
      </c>
      <c r="E74" s="76">
        <f t="shared" si="0"/>
        <v>2.7478726578046831E-2</v>
      </c>
      <c r="F74" s="76">
        <f t="shared" si="2"/>
        <v>4.3092631535279563E-2</v>
      </c>
      <c r="H74" s="191"/>
      <c r="I74" s="70"/>
    </row>
    <row r="75" spans="1:9" ht="12" x14ac:dyDescent="0.15">
      <c r="A75" s="3">
        <v>43252</v>
      </c>
      <c r="B75" s="199">
        <v>2.9444895592276366E-2</v>
      </c>
      <c r="C75" s="199">
        <v>3.2311218640477257E-2</v>
      </c>
      <c r="D75" s="199">
        <v>2.9879697892492674E-2</v>
      </c>
      <c r="E75" s="76">
        <f t="shared" ref="E75:E94" si="3">E76</f>
        <v>2.7478726578046831E-2</v>
      </c>
      <c r="F75" s="76">
        <f t="shared" si="2"/>
        <v>4.3092631535279563E-2</v>
      </c>
      <c r="H75" s="191"/>
      <c r="I75" s="70"/>
    </row>
    <row r="76" spans="1:9" ht="12" x14ac:dyDescent="0.15">
      <c r="A76" s="3">
        <v>43344</v>
      </c>
      <c r="B76" s="199">
        <v>3.1853432749368471E-2</v>
      </c>
      <c r="C76" s="199">
        <v>3.6662296625100232E-2</v>
      </c>
      <c r="D76" s="199">
        <v>3.2621987299650268E-2</v>
      </c>
      <c r="E76" s="76">
        <f t="shared" si="3"/>
        <v>2.7478726578046831E-2</v>
      </c>
      <c r="F76" s="76">
        <f t="shared" si="2"/>
        <v>4.3092631535279563E-2</v>
      </c>
      <c r="H76" s="191"/>
      <c r="I76" s="70"/>
    </row>
    <row r="77" spans="1:9" ht="12" x14ac:dyDescent="0.15">
      <c r="A77" s="3">
        <v>43435</v>
      </c>
      <c r="B77" s="199">
        <v>2.0489448336052707E-2</v>
      </c>
      <c r="C77" s="199">
        <v>5.3038830210039967E-2</v>
      </c>
      <c r="D77" s="199">
        <v>2.5081259560111757E-2</v>
      </c>
      <c r="E77" s="76">
        <f t="shared" si="3"/>
        <v>2.7478726578046831E-2</v>
      </c>
      <c r="F77" s="76">
        <f t="shared" si="2"/>
        <v>4.3092631535279563E-2</v>
      </c>
      <c r="H77" s="191"/>
      <c r="I77" s="70"/>
    </row>
    <row r="78" spans="1:9" ht="12" x14ac:dyDescent="0.15">
      <c r="A78" s="3">
        <v>43525</v>
      </c>
      <c r="B78" s="199">
        <v>1.8263693871793274E-2</v>
      </c>
      <c r="C78" s="199">
        <v>5.5732289503349852E-2</v>
      </c>
      <c r="D78" s="199">
        <v>2.3016577460958976E-2</v>
      </c>
      <c r="E78" s="76">
        <f t="shared" si="3"/>
        <v>2.7478726578046831E-2</v>
      </c>
      <c r="F78" s="76">
        <f t="shared" si="2"/>
        <v>4.3092631535279563E-2</v>
      </c>
      <c r="H78" s="191"/>
      <c r="I78" s="70"/>
    </row>
    <row r="79" spans="1:9" ht="12" x14ac:dyDescent="0.15">
      <c r="A79" s="3">
        <v>43617</v>
      </c>
      <c r="B79" s="199">
        <v>1.7772094699553431E-2</v>
      </c>
      <c r="C79" s="199">
        <v>5.3997557180684108E-2</v>
      </c>
      <c r="D79" s="199">
        <v>2.2318419249601318E-2</v>
      </c>
      <c r="E79" s="76">
        <f t="shared" si="3"/>
        <v>2.7478726578046831E-2</v>
      </c>
      <c r="F79" s="76">
        <f t="shared" si="2"/>
        <v>4.3092631535279563E-2</v>
      </c>
      <c r="H79" s="191"/>
      <c r="I79" s="70"/>
    </row>
    <row r="80" spans="1:9" ht="12" x14ac:dyDescent="0.15">
      <c r="A80" s="3">
        <v>43709</v>
      </c>
      <c r="B80" s="199">
        <v>9.2443367767838236E-3</v>
      </c>
      <c r="C80" s="199">
        <v>5.1616984455324477E-2</v>
      </c>
      <c r="D80" s="199">
        <v>1.4469932775067251E-2</v>
      </c>
      <c r="E80" s="76">
        <f t="shared" si="3"/>
        <v>2.7478726578046831E-2</v>
      </c>
      <c r="F80" s="76">
        <f t="shared" si="2"/>
        <v>4.3092631535279563E-2</v>
      </c>
      <c r="H80" s="191"/>
      <c r="I80" s="70"/>
    </row>
    <row r="81" spans="1:9" ht="12" x14ac:dyDescent="0.15">
      <c r="A81" s="3">
        <v>43800</v>
      </c>
      <c r="B81" s="199">
        <v>1.2517388115297123E-2</v>
      </c>
      <c r="C81" s="199">
        <v>3.9018902791390975E-2</v>
      </c>
      <c r="D81" s="199">
        <v>1.5470086124778515E-2</v>
      </c>
      <c r="E81" s="76">
        <f t="shared" si="3"/>
        <v>2.7478726578046831E-2</v>
      </c>
      <c r="F81" s="76">
        <f t="shared" si="2"/>
        <v>4.3092631535279563E-2</v>
      </c>
      <c r="H81" s="191"/>
      <c r="I81" s="70"/>
    </row>
    <row r="82" spans="1:9" ht="12" x14ac:dyDescent="0.15">
      <c r="A82" s="3">
        <v>43891</v>
      </c>
      <c r="B82" s="199">
        <v>1.5048065640179464E-2</v>
      </c>
      <c r="C82" s="199">
        <v>3.5578704485668355E-2</v>
      </c>
      <c r="D82" s="199">
        <v>1.7163617747193438E-2</v>
      </c>
      <c r="E82" s="76">
        <f t="shared" si="3"/>
        <v>2.7478726578046831E-2</v>
      </c>
      <c r="F82" s="76">
        <f t="shared" si="2"/>
        <v>4.3092631535279563E-2</v>
      </c>
      <c r="H82" s="191"/>
      <c r="I82" s="70"/>
    </row>
    <row r="83" spans="1:9" ht="12" x14ac:dyDescent="0.15">
      <c r="A83" s="3">
        <v>43983</v>
      </c>
      <c r="B83" s="199">
        <v>-4.0203974702797129E-2</v>
      </c>
      <c r="C83" s="199">
        <v>2.7654700195081983E-2</v>
      </c>
      <c r="D83" s="199">
        <v>-3.1626898722080243E-2</v>
      </c>
      <c r="E83" s="76">
        <f t="shared" si="3"/>
        <v>2.7478726578046831E-2</v>
      </c>
      <c r="F83" s="76">
        <f t="shared" si="2"/>
        <v>4.3092631535279563E-2</v>
      </c>
      <c r="H83" s="191"/>
      <c r="I83" s="70"/>
    </row>
    <row r="84" spans="1:9" ht="12" x14ac:dyDescent="0.15">
      <c r="A84" s="3">
        <v>44075</v>
      </c>
      <c r="B84" s="199">
        <v>-4.7431850820832344E-2</v>
      </c>
      <c r="C84" s="199">
        <v>3.6310016126454236E-2</v>
      </c>
      <c r="D84" s="199">
        <v>-1.712500779740278E-2</v>
      </c>
      <c r="E84" s="76">
        <f t="shared" si="3"/>
        <v>2.7478726578046831E-2</v>
      </c>
      <c r="F84" s="76">
        <f t="shared" si="2"/>
        <v>4.3092631535279563E-2</v>
      </c>
      <c r="H84" s="191"/>
      <c r="I84" s="70"/>
    </row>
    <row r="85" spans="1:9" ht="12" x14ac:dyDescent="0.15">
      <c r="A85" s="3">
        <v>44166</v>
      </c>
      <c r="B85" s="199">
        <v>-6.2423137199264511E-2</v>
      </c>
      <c r="C85" s="199">
        <v>5.8700599429176936E-2</v>
      </c>
      <c r="D85" s="199">
        <v>-4.609825776998755E-2</v>
      </c>
      <c r="E85" s="76">
        <f t="shared" si="3"/>
        <v>2.7478726578046831E-2</v>
      </c>
      <c r="F85" s="76">
        <f t="shared" si="2"/>
        <v>4.3092631535279563E-2</v>
      </c>
      <c r="H85" s="191"/>
      <c r="I85" s="70"/>
    </row>
    <row r="86" spans="1:9" ht="12" x14ac:dyDescent="0.15">
      <c r="A86" s="3">
        <v>44256</v>
      </c>
      <c r="B86" s="199">
        <v>-7.7179839801413852E-2</v>
      </c>
      <c r="C86" s="199">
        <v>6.0741871952867177E-2</v>
      </c>
      <c r="D86" s="199">
        <v>-5.875449690419754E-2</v>
      </c>
      <c r="E86" s="76">
        <f t="shared" si="3"/>
        <v>2.7478726578046831E-2</v>
      </c>
      <c r="F86" s="76">
        <f t="shared" si="2"/>
        <v>4.3092631535279563E-2</v>
      </c>
      <c r="H86" s="191"/>
      <c r="I86" s="70"/>
    </row>
    <row r="87" spans="1:9" ht="12" x14ac:dyDescent="0.15">
      <c r="A87" s="3">
        <v>44348</v>
      </c>
      <c r="B87" s="199">
        <v>-3.0419038788375485E-2</v>
      </c>
      <c r="C87" s="199">
        <v>9.2808776144236216E-2</v>
      </c>
      <c r="D87" s="199">
        <v>-1.3413075293981169E-2</v>
      </c>
      <c r="E87" s="76">
        <f t="shared" si="3"/>
        <v>2.7478726578046831E-2</v>
      </c>
      <c r="F87" s="76">
        <f t="shared" si="2"/>
        <v>4.3092631535279563E-2</v>
      </c>
      <c r="H87" s="191"/>
      <c r="I87" s="70"/>
    </row>
    <row r="88" spans="1:9" ht="12" x14ac:dyDescent="0.15">
      <c r="A88" s="3">
        <v>44440</v>
      </c>
      <c r="B88" s="199">
        <v>-1.1973076260425874E-2</v>
      </c>
      <c r="C88" s="199">
        <v>0.10093358349744519</v>
      </c>
      <c r="D88" s="199">
        <v>-1.6215834664377038E-2</v>
      </c>
      <c r="E88" s="76">
        <f t="shared" si="3"/>
        <v>2.7478726578046831E-2</v>
      </c>
      <c r="F88" s="76">
        <f t="shared" si="2"/>
        <v>4.3092631535279563E-2</v>
      </c>
      <c r="H88" s="191"/>
      <c r="I88" s="70"/>
    </row>
    <row r="89" spans="1:9" ht="12" x14ac:dyDescent="0.15">
      <c r="A89" s="3">
        <v>44531</v>
      </c>
      <c r="B89" s="199">
        <v>7.8388889137541717E-3</v>
      </c>
      <c r="C89" s="199">
        <v>8.7011164044006106E-2</v>
      </c>
      <c r="D89" s="199">
        <v>1.8251982986596582E-2</v>
      </c>
      <c r="E89" s="76">
        <f t="shared" si="3"/>
        <v>2.7478726578046831E-2</v>
      </c>
      <c r="F89" s="76">
        <f t="shared" si="2"/>
        <v>4.3092631535279563E-2</v>
      </c>
      <c r="H89" s="191"/>
      <c r="I89" s="70"/>
    </row>
    <row r="90" spans="1:9" ht="12" x14ac:dyDescent="0.15">
      <c r="A90" s="3">
        <v>44621</v>
      </c>
      <c r="B90" s="199">
        <v>4.0233022982454125E-2</v>
      </c>
      <c r="C90" s="199">
        <v>0.10072821591263148</v>
      </c>
      <c r="D90" s="199">
        <v>4.7908034303562719E-2</v>
      </c>
      <c r="E90" s="76">
        <f t="shared" si="3"/>
        <v>2.7478726578046831E-2</v>
      </c>
      <c r="F90" s="76">
        <f t="shared" si="2"/>
        <v>4.3092631535279563E-2</v>
      </c>
      <c r="H90" s="191"/>
      <c r="I90" s="70"/>
    </row>
    <row r="91" spans="1:9" ht="12" x14ac:dyDescent="0.15">
      <c r="A91" s="3">
        <v>44713</v>
      </c>
      <c r="B91" s="200">
        <v>7.7272288346527773E-2</v>
      </c>
      <c r="C91" s="199">
        <v>8.8728285094207049E-2</v>
      </c>
      <c r="D91" s="199">
        <v>7.7447640240726701E-2</v>
      </c>
      <c r="E91" s="76">
        <f t="shared" si="3"/>
        <v>2.7478726578046831E-2</v>
      </c>
      <c r="F91" s="76">
        <f t="shared" si="2"/>
        <v>4.3092631535279563E-2</v>
      </c>
      <c r="H91" s="191"/>
      <c r="I91" s="70"/>
    </row>
    <row r="92" spans="1:9" ht="12" x14ac:dyDescent="0.15">
      <c r="A92" s="3">
        <v>44805</v>
      </c>
      <c r="B92" s="200">
        <v>9.9596795948784012E-2</v>
      </c>
      <c r="C92" s="199">
        <v>7.4226335312186142E-2</v>
      </c>
      <c r="D92" s="199">
        <v>9.4454015831119564E-2</v>
      </c>
      <c r="E92" s="76">
        <f t="shared" si="3"/>
        <v>2.7478726578046831E-2</v>
      </c>
      <c r="F92" s="76">
        <f t="shared" si="2"/>
        <v>4.3092631535279563E-2</v>
      </c>
      <c r="H92" s="191"/>
      <c r="I92" s="70"/>
    </row>
    <row r="93" spans="1:9" ht="12" x14ac:dyDescent="0.15">
      <c r="A93" s="3">
        <v>44896</v>
      </c>
      <c r="B93" s="199">
        <v>0.1177884902450026</v>
      </c>
      <c r="C93" s="199">
        <v>7.1651597223005181E-2</v>
      </c>
      <c r="D93" s="199">
        <v>0.10971087344731623</v>
      </c>
      <c r="E93" s="76">
        <f t="shared" si="3"/>
        <v>2.7478726578046831E-2</v>
      </c>
      <c r="F93" s="76">
        <f t="shared" si="2"/>
        <v>4.3092631535279563E-2</v>
      </c>
      <c r="H93" s="191"/>
      <c r="I93" s="70"/>
    </row>
    <row r="94" spans="1:9" ht="12" x14ac:dyDescent="0.15">
      <c r="A94" s="3">
        <v>44986</v>
      </c>
      <c r="B94" s="199">
        <v>0.14621631928269352</v>
      </c>
      <c r="C94" s="199">
        <v>6.3033413246503134E-2</v>
      </c>
      <c r="D94" s="199">
        <v>0.13294211258541067</v>
      </c>
      <c r="E94" s="76">
        <f t="shared" si="3"/>
        <v>2.7478726578046831E-2</v>
      </c>
      <c r="F94" s="76">
        <f t="shared" si="2"/>
        <v>4.3092631535279563E-2</v>
      </c>
      <c r="H94" s="191"/>
      <c r="I94" s="70"/>
    </row>
    <row r="95" spans="1:9" ht="12" x14ac:dyDescent="0.15">
      <c r="A95" s="3">
        <v>45078</v>
      </c>
      <c r="B95" s="199">
        <v>0.15662130054463863</v>
      </c>
      <c r="C95" s="199">
        <v>5.4357459298109534E-2</v>
      </c>
      <c r="D95" s="199">
        <v>0.14118772120351442</v>
      </c>
      <c r="E95" s="199">
        <v>2.7478726578046831E-2</v>
      </c>
      <c r="F95" s="199">
        <v>4.3092631535279563E-2</v>
      </c>
      <c r="H95" s="191"/>
      <c r="I95" s="191"/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zoomScale="130" zoomScaleNormal="130" workbookViewId="0">
      <selection activeCell="K1" sqref="K1"/>
    </sheetView>
  </sheetViews>
  <sheetFormatPr baseColWidth="10" defaultColWidth="9.19921875" defaultRowHeight="22.5" customHeight="1" x14ac:dyDescent="0.15"/>
  <cols>
    <col min="1" max="9" width="9" style="6" customWidth="1"/>
    <col min="10" max="10" width="15.19921875" style="6" customWidth="1"/>
    <col min="11" max="11" width="14.796875" style="6" customWidth="1"/>
    <col min="12" max="16384" width="9.19921875" style="147"/>
  </cols>
  <sheetData>
    <row r="1" spans="1:11" ht="30" customHeight="1" x14ac:dyDescent="0.15">
      <c r="A1" s="218" t="s">
        <v>335</v>
      </c>
      <c r="K1" s="211" t="s">
        <v>359</v>
      </c>
    </row>
    <row r="3" spans="1:11" ht="30" customHeight="1" x14ac:dyDescent="0.15">
      <c r="K3" s="211" t="s">
        <v>366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N105"/>
  <sheetViews>
    <sheetView zoomScale="110" zoomScaleNormal="110" workbookViewId="0">
      <pane xSplit="1" ySplit="3" topLeftCell="B75" activePane="bottomRight" state="frozen"/>
      <selection pane="topRight"/>
      <selection pane="bottomLeft"/>
      <selection pane="bottomRight" activeCell="B101" sqref="B101"/>
    </sheetView>
  </sheetViews>
  <sheetFormatPr baseColWidth="10" defaultColWidth="9.19921875" defaultRowHeight="13" x14ac:dyDescent="0.15"/>
  <cols>
    <col min="1" max="1" width="9.19921875" style="111"/>
    <col min="2" max="2" width="11.3984375" style="111" customWidth="1"/>
    <col min="3" max="3" width="9.19921875" style="111"/>
    <col min="4" max="5" width="15.796875" style="111" customWidth="1"/>
    <col min="6" max="6" width="8.796875" style="111" customWidth="1"/>
    <col min="7" max="8" width="9.19921875" style="111"/>
    <col min="9" max="9" width="10" style="111" customWidth="1"/>
    <col min="10" max="10" width="11.3984375" style="111" customWidth="1"/>
    <col min="11" max="11" width="9.19921875" style="111"/>
    <col min="12" max="12" width="12" style="6" customWidth="1"/>
    <col min="13" max="13" width="13.19921875" style="111" customWidth="1"/>
    <col min="14" max="16384" width="9.19921875" style="111"/>
  </cols>
  <sheetData>
    <row r="1" spans="1:13" s="215" customFormat="1" ht="30" customHeight="1" x14ac:dyDescent="0.15">
      <c r="A1" s="217" t="s">
        <v>430</v>
      </c>
      <c r="L1" s="146"/>
      <c r="M1" s="105" t="s">
        <v>359</v>
      </c>
    </row>
    <row r="2" spans="1:13" ht="26.25" customHeight="1" x14ac:dyDescent="0.15">
      <c r="B2" s="34" t="s">
        <v>14</v>
      </c>
      <c r="C2" s="34"/>
      <c r="D2" s="34"/>
      <c r="E2" s="34"/>
      <c r="F2" s="34"/>
      <c r="G2" s="34" t="s">
        <v>146</v>
      </c>
      <c r="H2" s="34"/>
      <c r="I2" s="34"/>
      <c r="J2" s="34" t="s">
        <v>142</v>
      </c>
      <c r="K2" s="34"/>
    </row>
    <row r="3" spans="1:13" ht="41.25" customHeight="1" x14ac:dyDescent="0.15">
      <c r="B3" s="34" t="s">
        <v>343</v>
      </c>
      <c r="C3" s="34" t="s">
        <v>400</v>
      </c>
      <c r="D3" s="34" t="s">
        <v>411</v>
      </c>
      <c r="E3" s="34" t="s">
        <v>412</v>
      </c>
      <c r="F3" s="34"/>
      <c r="G3" s="34" t="s">
        <v>343</v>
      </c>
      <c r="H3" s="34" t="s">
        <v>400</v>
      </c>
      <c r="I3" s="34"/>
      <c r="J3" s="34" t="s">
        <v>343</v>
      </c>
      <c r="K3" s="34" t="s">
        <v>400</v>
      </c>
    </row>
    <row r="4" spans="1:13" x14ac:dyDescent="0.15">
      <c r="A4" s="5">
        <v>36220</v>
      </c>
      <c r="B4" s="193">
        <v>248759</v>
      </c>
      <c r="G4" s="63">
        <v>197114</v>
      </c>
      <c r="H4" s="113"/>
      <c r="I4" s="113"/>
      <c r="J4" s="193">
        <v>51575</v>
      </c>
      <c r="K4" s="113"/>
      <c r="L4" s="8"/>
    </row>
    <row r="5" spans="1:13" x14ac:dyDescent="0.15">
      <c r="A5" s="5">
        <v>36312</v>
      </c>
      <c r="B5" s="193">
        <v>252854</v>
      </c>
      <c r="C5" s="114"/>
      <c r="G5" s="63">
        <v>200234</v>
      </c>
      <c r="H5" s="113"/>
      <c r="I5" s="113"/>
      <c r="J5" s="193">
        <v>52538</v>
      </c>
      <c r="K5" s="113"/>
      <c r="L5" s="8"/>
    </row>
    <row r="6" spans="1:13" x14ac:dyDescent="0.15">
      <c r="A6" s="5">
        <v>36404</v>
      </c>
      <c r="B6" s="193">
        <v>254696</v>
      </c>
      <c r="C6" s="114"/>
      <c r="G6" s="63">
        <v>201875</v>
      </c>
      <c r="H6" s="113"/>
      <c r="I6" s="113"/>
      <c r="J6" s="193">
        <v>52733</v>
      </c>
      <c r="K6" s="113"/>
      <c r="L6" s="8"/>
    </row>
    <row r="7" spans="1:13" x14ac:dyDescent="0.15">
      <c r="A7" s="5">
        <v>36495</v>
      </c>
      <c r="B7" s="193">
        <v>256482</v>
      </c>
      <c r="C7" s="114"/>
      <c r="G7" s="63">
        <v>203494</v>
      </c>
      <c r="H7" s="113"/>
      <c r="I7" s="113"/>
      <c r="J7" s="193">
        <v>52887</v>
      </c>
      <c r="K7" s="113"/>
      <c r="L7" s="8"/>
    </row>
    <row r="8" spans="1:13" x14ac:dyDescent="0.15">
      <c r="A8" s="5">
        <v>36586</v>
      </c>
      <c r="B8" s="193">
        <v>263534</v>
      </c>
      <c r="C8" s="114"/>
      <c r="G8" s="63">
        <v>208937</v>
      </c>
      <c r="H8" s="113"/>
      <c r="I8" s="113"/>
      <c r="J8" s="193">
        <v>54459</v>
      </c>
      <c r="K8" s="113"/>
      <c r="L8" s="8"/>
    </row>
    <row r="9" spans="1:13" x14ac:dyDescent="0.15">
      <c r="A9" s="5">
        <v>36678</v>
      </c>
      <c r="B9" s="193">
        <v>265718</v>
      </c>
      <c r="C9" s="114">
        <f t="shared" ref="C9:C59" si="0">(B9-B5)/B5</f>
        <v>5.0875208618412208E-2</v>
      </c>
      <c r="D9" s="114">
        <f t="shared" ref="D9:E71" si="1">D10</f>
        <v>2.0754732515106129E-2</v>
      </c>
      <c r="E9" s="114">
        <f t="shared" si="1"/>
        <v>3.466875699837086E-2</v>
      </c>
      <c r="F9" s="115"/>
      <c r="G9" s="63">
        <v>210809</v>
      </c>
      <c r="H9" s="113"/>
      <c r="I9" s="113"/>
      <c r="J9" s="193">
        <v>54769</v>
      </c>
      <c r="K9" s="113"/>
      <c r="L9" s="8"/>
    </row>
    <row r="10" spans="1:13" x14ac:dyDescent="0.15">
      <c r="A10" s="5">
        <v>36770</v>
      </c>
      <c r="B10" s="193">
        <v>269860</v>
      </c>
      <c r="C10" s="114">
        <f t="shared" si="0"/>
        <v>5.9537644878600374E-2</v>
      </c>
      <c r="D10" s="114">
        <f t="shared" si="1"/>
        <v>2.0754732515106129E-2</v>
      </c>
      <c r="E10" s="114">
        <f t="shared" si="1"/>
        <v>3.466875699837086E-2</v>
      </c>
      <c r="F10" s="115"/>
      <c r="G10" s="63">
        <v>214601</v>
      </c>
      <c r="H10" s="114">
        <f>(G10-G6)/G6</f>
        <v>6.303900928792569E-2</v>
      </c>
      <c r="I10" s="114"/>
      <c r="J10" s="193">
        <v>55125</v>
      </c>
      <c r="K10" s="114">
        <f t="shared" ref="K10:K54" si="2">(J10-J6)/J6</f>
        <v>4.5360590142794838E-2</v>
      </c>
      <c r="L10" s="5">
        <f>A10</f>
        <v>36770</v>
      </c>
    </row>
    <row r="11" spans="1:13" x14ac:dyDescent="0.15">
      <c r="A11" s="5">
        <v>36861</v>
      </c>
      <c r="B11" s="193">
        <v>271560</v>
      </c>
      <c r="C11" s="114">
        <f t="shared" si="0"/>
        <v>5.8787751187217817E-2</v>
      </c>
      <c r="D11" s="114">
        <f t="shared" si="1"/>
        <v>2.0754732515106129E-2</v>
      </c>
      <c r="E11" s="114">
        <f t="shared" si="1"/>
        <v>3.466875699837086E-2</v>
      </c>
      <c r="F11" s="115"/>
      <c r="G11" s="63">
        <v>216739</v>
      </c>
      <c r="H11" s="114">
        <f t="shared" ref="H11:H54" si="3">(G11-G7)/G7</f>
        <v>6.508791413997464E-2</v>
      </c>
      <c r="I11" s="114"/>
      <c r="J11" s="193">
        <v>54702</v>
      </c>
      <c r="K11" s="114">
        <f t="shared" si="2"/>
        <v>3.4318452549775939E-2</v>
      </c>
      <c r="L11" s="5">
        <f t="shared" ref="L11:L74" si="4">A11</f>
        <v>36861</v>
      </c>
    </row>
    <row r="12" spans="1:13" x14ac:dyDescent="0.15">
      <c r="A12" s="5">
        <v>36951</v>
      </c>
      <c r="B12" s="193">
        <v>277299</v>
      </c>
      <c r="C12" s="114">
        <f t="shared" si="0"/>
        <v>5.2232349526057362E-2</v>
      </c>
      <c r="D12" s="114">
        <f t="shared" si="1"/>
        <v>2.0754732515106129E-2</v>
      </c>
      <c r="E12" s="114">
        <f t="shared" si="1"/>
        <v>3.466875699837086E-2</v>
      </c>
      <c r="F12" s="115"/>
      <c r="G12" s="63">
        <v>221815</v>
      </c>
      <c r="H12" s="114">
        <f t="shared" si="3"/>
        <v>6.1635804094057063E-2</v>
      </c>
      <c r="I12" s="114"/>
      <c r="J12" s="193">
        <v>55378</v>
      </c>
      <c r="K12" s="114">
        <f t="shared" si="2"/>
        <v>1.6875080335665364E-2</v>
      </c>
      <c r="L12" s="5">
        <f t="shared" si="4"/>
        <v>36951</v>
      </c>
    </row>
    <row r="13" spans="1:13" x14ac:dyDescent="0.15">
      <c r="A13" s="5">
        <v>37043</v>
      </c>
      <c r="B13" s="193">
        <v>277215</v>
      </c>
      <c r="C13" s="114">
        <f t="shared" si="0"/>
        <v>4.3267674752933562E-2</v>
      </c>
      <c r="D13" s="114">
        <f t="shared" si="1"/>
        <v>2.0754732515106129E-2</v>
      </c>
      <c r="E13" s="114">
        <f t="shared" si="1"/>
        <v>3.466875699837086E-2</v>
      </c>
      <c r="F13" s="115"/>
      <c r="G13" s="63">
        <v>221825</v>
      </c>
      <c r="H13" s="114">
        <f t="shared" si="3"/>
        <v>5.2255833479595275E-2</v>
      </c>
      <c r="I13" s="114"/>
      <c r="J13" s="193">
        <v>55307</v>
      </c>
      <c r="K13" s="114">
        <f t="shared" si="2"/>
        <v>9.8230750972265329E-3</v>
      </c>
      <c r="L13" s="5">
        <f t="shared" si="4"/>
        <v>37043</v>
      </c>
    </row>
    <row r="14" spans="1:13" x14ac:dyDescent="0.15">
      <c r="A14" s="5">
        <v>37135</v>
      </c>
      <c r="B14" s="193">
        <v>278963</v>
      </c>
      <c r="C14" s="114">
        <f t="shared" si="0"/>
        <v>3.3732305639961463E-2</v>
      </c>
      <c r="D14" s="114">
        <f t="shared" si="1"/>
        <v>2.0754732515106129E-2</v>
      </c>
      <c r="E14" s="114">
        <f t="shared" si="1"/>
        <v>3.466875699837086E-2</v>
      </c>
      <c r="F14" s="115"/>
      <c r="G14" s="63">
        <v>223380</v>
      </c>
      <c r="H14" s="114">
        <f t="shared" si="3"/>
        <v>4.0908476661338948E-2</v>
      </c>
      <c r="I14" s="114"/>
      <c r="J14" s="193">
        <v>55520</v>
      </c>
      <c r="K14" s="114">
        <f t="shared" si="2"/>
        <v>7.1655328798185943E-3</v>
      </c>
      <c r="L14" s="5">
        <f t="shared" si="4"/>
        <v>37135</v>
      </c>
    </row>
    <row r="15" spans="1:13" x14ac:dyDescent="0.15">
      <c r="A15" s="5">
        <v>37226</v>
      </c>
      <c r="B15" s="193">
        <v>280094</v>
      </c>
      <c r="C15" s="114">
        <f t="shared" si="0"/>
        <v>3.1425835911032554E-2</v>
      </c>
      <c r="D15" s="114">
        <f t="shared" si="1"/>
        <v>2.0754732515106129E-2</v>
      </c>
      <c r="E15" s="114">
        <f t="shared" si="1"/>
        <v>3.466875699837086E-2</v>
      </c>
      <c r="F15" s="115"/>
      <c r="G15" s="63">
        <v>224433</v>
      </c>
      <c r="H15" s="114">
        <f t="shared" si="3"/>
        <v>3.5498918053511366E-2</v>
      </c>
      <c r="I15" s="114"/>
      <c r="J15" s="193">
        <v>55621</v>
      </c>
      <c r="K15" s="114">
        <f t="shared" si="2"/>
        <v>1.6800116997550362E-2</v>
      </c>
      <c r="L15" s="5">
        <f t="shared" si="4"/>
        <v>37226</v>
      </c>
    </row>
    <row r="16" spans="1:13" x14ac:dyDescent="0.15">
      <c r="A16" s="5">
        <v>37316</v>
      </c>
      <c r="B16" s="193">
        <v>285794</v>
      </c>
      <c r="C16" s="114">
        <f t="shared" si="0"/>
        <v>3.0634802144977082E-2</v>
      </c>
      <c r="D16" s="114">
        <f t="shared" si="1"/>
        <v>2.0754732515106129E-2</v>
      </c>
      <c r="E16" s="114">
        <f t="shared" si="1"/>
        <v>3.466875699837086E-2</v>
      </c>
      <c r="F16" s="115"/>
      <c r="G16" s="63">
        <v>229369</v>
      </c>
      <c r="H16" s="114">
        <f t="shared" si="3"/>
        <v>3.4055406532470751E-2</v>
      </c>
      <c r="I16" s="114"/>
      <c r="J16" s="193">
        <v>56390</v>
      </c>
      <c r="K16" s="114">
        <f t="shared" si="2"/>
        <v>1.8274404998374807E-2</v>
      </c>
      <c r="L16" s="5">
        <f t="shared" si="4"/>
        <v>37316</v>
      </c>
    </row>
    <row r="17" spans="1:12" x14ac:dyDescent="0.15">
      <c r="A17" s="5">
        <v>37408</v>
      </c>
      <c r="B17" s="193">
        <v>286569</v>
      </c>
      <c r="C17" s="114">
        <f t="shared" si="0"/>
        <v>3.3742762837508794E-2</v>
      </c>
      <c r="D17" s="114">
        <f t="shared" si="1"/>
        <v>2.0754732515106129E-2</v>
      </c>
      <c r="E17" s="114">
        <f t="shared" si="1"/>
        <v>3.466875699837086E-2</v>
      </c>
      <c r="F17" s="115"/>
      <c r="G17" s="63">
        <v>229749</v>
      </c>
      <c r="H17" s="114">
        <f t="shared" si="3"/>
        <v>3.5721852811901274E-2</v>
      </c>
      <c r="I17" s="114"/>
      <c r="J17" s="193">
        <v>56788</v>
      </c>
      <c r="K17" s="114">
        <f t="shared" si="2"/>
        <v>2.6777803894624551E-2</v>
      </c>
      <c r="L17" s="5">
        <f t="shared" si="4"/>
        <v>37408</v>
      </c>
    </row>
    <row r="18" spans="1:12" x14ac:dyDescent="0.15">
      <c r="A18" s="5">
        <v>37500</v>
      </c>
      <c r="B18" s="193">
        <v>289930</v>
      </c>
      <c r="C18" s="114">
        <f t="shared" si="0"/>
        <v>3.9313457340220744E-2</v>
      </c>
      <c r="D18" s="114">
        <f t="shared" si="1"/>
        <v>2.0754732515106129E-2</v>
      </c>
      <c r="E18" s="114">
        <f t="shared" si="1"/>
        <v>3.466875699837086E-2</v>
      </c>
      <c r="F18" s="115"/>
      <c r="G18" s="63">
        <v>232417</v>
      </c>
      <c r="H18" s="114">
        <f t="shared" si="3"/>
        <v>4.0455725669263136E-2</v>
      </c>
      <c r="I18" s="114"/>
      <c r="J18" s="193">
        <v>57477</v>
      </c>
      <c r="K18" s="114">
        <f t="shared" si="2"/>
        <v>3.5248559077809799E-2</v>
      </c>
      <c r="L18" s="5">
        <f t="shared" si="4"/>
        <v>37500</v>
      </c>
    </row>
    <row r="19" spans="1:12" x14ac:dyDescent="0.15">
      <c r="A19" s="5">
        <v>37591</v>
      </c>
      <c r="B19" s="193">
        <v>292197</v>
      </c>
      <c r="C19" s="114">
        <f t="shared" si="0"/>
        <v>4.3210493619998999E-2</v>
      </c>
      <c r="D19" s="114">
        <f t="shared" si="1"/>
        <v>2.0754732515106129E-2</v>
      </c>
      <c r="E19" s="114">
        <f t="shared" si="1"/>
        <v>3.466875699837086E-2</v>
      </c>
      <c r="F19" s="115"/>
      <c r="G19" s="63">
        <v>234164</v>
      </c>
      <c r="H19" s="114">
        <f t="shared" si="3"/>
        <v>4.3358151430493735E-2</v>
      </c>
      <c r="I19" s="114"/>
      <c r="J19" s="193">
        <v>57996</v>
      </c>
      <c r="K19" s="114">
        <f t="shared" si="2"/>
        <v>4.2699699753690153E-2</v>
      </c>
      <c r="L19" s="5">
        <f t="shared" si="4"/>
        <v>37591</v>
      </c>
    </row>
    <row r="20" spans="1:12" x14ac:dyDescent="0.15">
      <c r="A20" s="5">
        <v>37681</v>
      </c>
      <c r="B20" s="193">
        <v>300540</v>
      </c>
      <c r="C20" s="114">
        <f t="shared" si="0"/>
        <v>5.1596604547331296E-2</v>
      </c>
      <c r="D20" s="114">
        <f t="shared" si="1"/>
        <v>2.0754732515106129E-2</v>
      </c>
      <c r="E20" s="114">
        <f t="shared" si="1"/>
        <v>3.466875699837086E-2</v>
      </c>
      <c r="F20" s="115"/>
      <c r="G20" s="63">
        <v>240830</v>
      </c>
      <c r="H20" s="114">
        <f t="shared" si="3"/>
        <v>4.9967519586343406E-2</v>
      </c>
      <c r="I20" s="114"/>
      <c r="J20" s="193">
        <v>59667</v>
      </c>
      <c r="K20" s="114">
        <f t="shared" si="2"/>
        <v>5.8113140627770885E-2</v>
      </c>
      <c r="L20" s="5">
        <f t="shared" si="4"/>
        <v>37681</v>
      </c>
    </row>
    <row r="21" spans="1:12" x14ac:dyDescent="0.15">
      <c r="A21" s="5">
        <v>37773</v>
      </c>
      <c r="B21" s="193">
        <v>302964</v>
      </c>
      <c r="C21" s="114">
        <f t="shared" si="0"/>
        <v>5.7211352239774714E-2</v>
      </c>
      <c r="D21" s="114">
        <f t="shared" si="1"/>
        <v>2.0754732515106129E-2</v>
      </c>
      <c r="E21" s="114">
        <f t="shared" si="1"/>
        <v>3.466875699837086E-2</v>
      </c>
      <c r="F21" s="115"/>
      <c r="G21" s="63">
        <v>242530</v>
      </c>
      <c r="H21" s="114">
        <f t="shared" si="3"/>
        <v>5.5630274778127438E-2</v>
      </c>
      <c r="I21" s="114"/>
      <c r="J21" s="193">
        <v>60393</v>
      </c>
      <c r="K21" s="114">
        <f t="shared" si="2"/>
        <v>6.3481721490455736E-2</v>
      </c>
      <c r="L21" s="5">
        <f t="shared" si="4"/>
        <v>37773</v>
      </c>
    </row>
    <row r="22" spans="1:12" x14ac:dyDescent="0.15">
      <c r="A22" s="5">
        <v>37865</v>
      </c>
      <c r="B22" s="193">
        <v>307445</v>
      </c>
      <c r="C22" s="114">
        <f t="shared" si="0"/>
        <v>6.041113372193288E-2</v>
      </c>
      <c r="D22" s="114">
        <f t="shared" si="1"/>
        <v>2.0754732515106129E-2</v>
      </c>
      <c r="E22" s="114">
        <f t="shared" si="1"/>
        <v>3.466875699837086E-2</v>
      </c>
      <c r="F22" s="115"/>
      <c r="G22" s="63">
        <v>245832</v>
      </c>
      <c r="H22" s="114">
        <f t="shared" si="3"/>
        <v>5.7719529982746529E-2</v>
      </c>
      <c r="I22" s="114"/>
      <c r="J22" s="193">
        <v>61564</v>
      </c>
      <c r="K22" s="114">
        <f t="shared" si="2"/>
        <v>7.1106703550985612E-2</v>
      </c>
      <c r="L22" s="5">
        <f t="shared" si="4"/>
        <v>37865</v>
      </c>
    </row>
    <row r="23" spans="1:12" x14ac:dyDescent="0.15">
      <c r="A23" s="5">
        <v>37956</v>
      </c>
      <c r="B23" s="193">
        <v>310921</v>
      </c>
      <c r="C23" s="114">
        <f t="shared" si="0"/>
        <v>6.40800555789416E-2</v>
      </c>
      <c r="D23" s="114">
        <f t="shared" si="1"/>
        <v>2.0754732515106129E-2</v>
      </c>
      <c r="E23" s="114">
        <f t="shared" si="1"/>
        <v>3.466875699837086E-2</v>
      </c>
      <c r="F23" s="115"/>
      <c r="G23" s="63">
        <v>248362</v>
      </c>
      <c r="H23" s="114">
        <f t="shared" si="3"/>
        <v>6.0632718949112589E-2</v>
      </c>
      <c r="I23" s="114"/>
      <c r="J23" s="193">
        <v>62508</v>
      </c>
      <c r="K23" s="114">
        <f t="shared" si="2"/>
        <v>7.779846885992138E-2</v>
      </c>
      <c r="L23" s="5">
        <f t="shared" si="4"/>
        <v>37956</v>
      </c>
    </row>
    <row r="24" spans="1:12" x14ac:dyDescent="0.15">
      <c r="A24" s="5">
        <v>38047</v>
      </c>
      <c r="B24" s="193">
        <v>319724</v>
      </c>
      <c r="C24" s="114">
        <f t="shared" si="0"/>
        <v>6.3831769481599784E-2</v>
      </c>
      <c r="D24" s="114">
        <f t="shared" si="1"/>
        <v>2.0754732515106129E-2</v>
      </c>
      <c r="E24" s="114">
        <f t="shared" si="1"/>
        <v>3.466875699837086E-2</v>
      </c>
      <c r="F24" s="115"/>
      <c r="G24" s="63">
        <v>255299</v>
      </c>
      <c r="H24" s="114">
        <f t="shared" si="3"/>
        <v>6.0079724286841343E-2</v>
      </c>
      <c r="I24" s="114"/>
      <c r="J24" s="193">
        <v>64371</v>
      </c>
      <c r="K24" s="114">
        <f t="shared" si="2"/>
        <v>7.8837548393584395E-2</v>
      </c>
      <c r="L24" s="5">
        <f t="shared" si="4"/>
        <v>38047</v>
      </c>
    </row>
    <row r="25" spans="1:12" x14ac:dyDescent="0.15">
      <c r="A25" s="5">
        <v>38139</v>
      </c>
      <c r="B25" s="193">
        <v>318607</v>
      </c>
      <c r="C25" s="114">
        <f t="shared" si="0"/>
        <v>5.1633197343578775E-2</v>
      </c>
      <c r="D25" s="114">
        <f t="shared" si="1"/>
        <v>2.0754732515106129E-2</v>
      </c>
      <c r="E25" s="114">
        <f t="shared" si="1"/>
        <v>3.466875699837086E-2</v>
      </c>
      <c r="F25" s="115"/>
      <c r="G25" s="63">
        <v>254209</v>
      </c>
      <c r="H25" s="114">
        <f t="shared" si="3"/>
        <v>4.81548674390797E-2</v>
      </c>
      <c r="I25" s="114"/>
      <c r="J25" s="193">
        <v>64351</v>
      </c>
      <c r="K25" s="114">
        <f t="shared" si="2"/>
        <v>6.5537396718162708E-2</v>
      </c>
      <c r="L25" s="5">
        <f t="shared" si="4"/>
        <v>38139</v>
      </c>
    </row>
    <row r="26" spans="1:12" x14ac:dyDescent="0.15">
      <c r="A26" s="5">
        <v>38231</v>
      </c>
      <c r="B26" s="193">
        <v>322467</v>
      </c>
      <c r="C26" s="114">
        <f t="shared" si="0"/>
        <v>4.8860771845370715E-2</v>
      </c>
      <c r="D26" s="114">
        <f t="shared" si="1"/>
        <v>2.0754732515106129E-2</v>
      </c>
      <c r="E26" s="114">
        <f t="shared" si="1"/>
        <v>3.466875699837086E-2</v>
      </c>
      <c r="F26" s="115"/>
      <c r="G26" s="63">
        <v>257246</v>
      </c>
      <c r="H26" s="114">
        <f t="shared" si="3"/>
        <v>4.643008233264994E-2</v>
      </c>
      <c r="I26" s="114"/>
      <c r="J26" s="193">
        <v>65177</v>
      </c>
      <c r="K26" s="114">
        <f t="shared" si="2"/>
        <v>5.8686894938600478E-2</v>
      </c>
      <c r="L26" s="5">
        <f t="shared" si="4"/>
        <v>38231</v>
      </c>
    </row>
    <row r="27" spans="1:12" x14ac:dyDescent="0.15">
      <c r="A27" s="5">
        <v>38322</v>
      </c>
      <c r="B27" s="193">
        <v>325152</v>
      </c>
      <c r="C27" s="114">
        <f t="shared" si="0"/>
        <v>4.5770469025894038E-2</v>
      </c>
      <c r="D27" s="114">
        <f t="shared" si="1"/>
        <v>2.0754732515106129E-2</v>
      </c>
      <c r="E27" s="114">
        <f t="shared" si="1"/>
        <v>3.466875699837086E-2</v>
      </c>
      <c r="F27" s="115"/>
      <c r="G27" s="63">
        <v>259367</v>
      </c>
      <c r="H27" s="114">
        <f t="shared" si="3"/>
        <v>4.4310321224663995E-2</v>
      </c>
      <c r="I27" s="114"/>
      <c r="J27" s="193">
        <v>65742</v>
      </c>
      <c r="K27" s="114">
        <f t="shared" si="2"/>
        <v>5.1737377615665193E-2</v>
      </c>
      <c r="L27" s="5">
        <f t="shared" si="4"/>
        <v>38322</v>
      </c>
    </row>
    <row r="28" spans="1:12" x14ac:dyDescent="0.15">
      <c r="A28" s="5">
        <v>38412</v>
      </c>
      <c r="B28" s="193">
        <v>330774</v>
      </c>
      <c r="C28" s="114">
        <f t="shared" si="0"/>
        <v>3.456105891331273E-2</v>
      </c>
      <c r="D28" s="114">
        <f t="shared" si="1"/>
        <v>2.0754732515106129E-2</v>
      </c>
      <c r="E28" s="114">
        <f t="shared" si="1"/>
        <v>3.466875699837086E-2</v>
      </c>
      <c r="F28" s="115"/>
      <c r="G28" s="63">
        <v>264128</v>
      </c>
      <c r="H28" s="114">
        <f t="shared" si="3"/>
        <v>3.4582979173439769E-2</v>
      </c>
      <c r="I28" s="114"/>
      <c r="J28" s="193">
        <v>66604</v>
      </c>
      <c r="K28" s="114">
        <f t="shared" si="2"/>
        <v>3.4689534106973639E-2</v>
      </c>
      <c r="L28" s="5">
        <f t="shared" si="4"/>
        <v>38412</v>
      </c>
    </row>
    <row r="29" spans="1:12" x14ac:dyDescent="0.15">
      <c r="A29" s="5">
        <v>38504</v>
      </c>
      <c r="B29" s="193">
        <v>331321</v>
      </c>
      <c r="C29" s="114">
        <f t="shared" si="0"/>
        <v>3.9904961284591992E-2</v>
      </c>
      <c r="D29" s="114">
        <f t="shared" si="1"/>
        <v>2.0754732515106129E-2</v>
      </c>
      <c r="E29" s="114">
        <f t="shared" si="1"/>
        <v>3.466875699837086E-2</v>
      </c>
      <c r="F29" s="115"/>
      <c r="G29" s="63">
        <v>264231</v>
      </c>
      <c r="H29" s="114">
        <f t="shared" si="3"/>
        <v>3.9424253271914053E-2</v>
      </c>
      <c r="I29" s="114"/>
      <c r="J29" s="193">
        <v>67051</v>
      </c>
      <c r="K29" s="114">
        <f t="shared" si="2"/>
        <v>4.1957389939550276E-2</v>
      </c>
      <c r="L29" s="5">
        <f t="shared" si="4"/>
        <v>38504</v>
      </c>
    </row>
    <row r="30" spans="1:12" x14ac:dyDescent="0.15">
      <c r="A30" s="5">
        <v>38596</v>
      </c>
      <c r="B30" s="193">
        <v>335285</v>
      </c>
      <c r="C30" s="114">
        <f t="shared" si="0"/>
        <v>3.9749803855898436E-2</v>
      </c>
      <c r="D30" s="114">
        <f t="shared" si="1"/>
        <v>2.0754732515106129E-2</v>
      </c>
      <c r="E30" s="114">
        <f t="shared" si="1"/>
        <v>3.466875699837086E-2</v>
      </c>
      <c r="F30" s="115"/>
      <c r="G30" s="63">
        <v>267170</v>
      </c>
      <c r="H30" s="114">
        <f t="shared" si="3"/>
        <v>3.8577859325315066E-2</v>
      </c>
      <c r="I30" s="114"/>
      <c r="J30" s="193">
        <v>68078</v>
      </c>
      <c r="K30" s="114">
        <f t="shared" si="2"/>
        <v>4.4509566258035808E-2</v>
      </c>
      <c r="L30" s="5">
        <f t="shared" si="4"/>
        <v>38596</v>
      </c>
    </row>
    <row r="31" spans="1:12" x14ac:dyDescent="0.15">
      <c r="A31" s="5">
        <v>38687</v>
      </c>
      <c r="B31" s="193">
        <v>336396</v>
      </c>
      <c r="C31" s="114">
        <f t="shared" si="0"/>
        <v>3.458074992618837E-2</v>
      </c>
      <c r="D31" s="114">
        <f t="shared" si="1"/>
        <v>2.0754732515106129E-2</v>
      </c>
      <c r="E31" s="114">
        <f t="shared" si="1"/>
        <v>3.466875699837086E-2</v>
      </c>
      <c r="F31" s="115"/>
      <c r="G31" s="63">
        <v>268023</v>
      </c>
      <c r="H31" s="114">
        <f t="shared" si="3"/>
        <v>3.3373559473641595E-2</v>
      </c>
      <c r="I31" s="114"/>
      <c r="J31" s="193">
        <v>68341</v>
      </c>
      <c r="K31" s="114">
        <f t="shared" si="2"/>
        <v>3.9533327248942839E-2</v>
      </c>
      <c r="L31" s="5">
        <f t="shared" si="4"/>
        <v>38687</v>
      </c>
    </row>
    <row r="32" spans="1:12" x14ac:dyDescent="0.15">
      <c r="A32" s="5">
        <v>38777</v>
      </c>
      <c r="B32" s="193">
        <v>341801</v>
      </c>
      <c r="C32" s="114">
        <f t="shared" si="0"/>
        <v>3.3336961188001474E-2</v>
      </c>
      <c r="D32" s="114">
        <f t="shared" si="1"/>
        <v>2.0754732515106129E-2</v>
      </c>
      <c r="E32" s="114">
        <f t="shared" si="1"/>
        <v>3.466875699837086E-2</v>
      </c>
      <c r="F32" s="115"/>
      <c r="G32" s="63">
        <v>272136</v>
      </c>
      <c r="H32" s="114">
        <f t="shared" si="3"/>
        <v>3.0318633389871577E-2</v>
      </c>
      <c r="I32" s="114"/>
      <c r="J32" s="193">
        <v>69635</v>
      </c>
      <c r="K32" s="114">
        <f t="shared" si="2"/>
        <v>4.5507777310672029E-2</v>
      </c>
      <c r="L32" s="5">
        <f t="shared" si="4"/>
        <v>38777</v>
      </c>
    </row>
    <row r="33" spans="1:13" x14ac:dyDescent="0.15">
      <c r="A33" s="5">
        <v>38869</v>
      </c>
      <c r="B33" s="193">
        <v>341821</v>
      </c>
      <c r="C33" s="114">
        <f t="shared" si="0"/>
        <v>3.1691320501869791E-2</v>
      </c>
      <c r="D33" s="114">
        <f t="shared" si="1"/>
        <v>2.0754732515106129E-2</v>
      </c>
      <c r="E33" s="114">
        <f t="shared" si="1"/>
        <v>3.466875699837086E-2</v>
      </c>
      <c r="F33" s="115"/>
      <c r="G33" s="63">
        <v>271825</v>
      </c>
      <c r="H33" s="114">
        <f t="shared" si="3"/>
        <v>2.874000401164133E-2</v>
      </c>
      <c r="I33" s="114"/>
      <c r="J33" s="193">
        <v>69970</v>
      </c>
      <c r="K33" s="114">
        <f t="shared" si="2"/>
        <v>4.3534026338160503E-2</v>
      </c>
      <c r="L33" s="5">
        <f t="shared" si="4"/>
        <v>38869</v>
      </c>
    </row>
    <row r="34" spans="1:13" x14ac:dyDescent="0.15">
      <c r="A34" s="5">
        <v>38961</v>
      </c>
      <c r="B34" s="193">
        <v>343884</v>
      </c>
      <c r="C34" s="114">
        <f t="shared" si="0"/>
        <v>2.564683776488659E-2</v>
      </c>
      <c r="D34" s="114">
        <f t="shared" si="1"/>
        <v>2.0754732515106129E-2</v>
      </c>
      <c r="E34" s="114">
        <f t="shared" si="1"/>
        <v>3.466875699837086E-2</v>
      </c>
      <c r="F34" s="115"/>
      <c r="G34" s="63">
        <v>273291</v>
      </c>
      <c r="H34" s="114">
        <f t="shared" si="3"/>
        <v>2.2910506419133884E-2</v>
      </c>
      <c r="I34" s="114"/>
      <c r="J34" s="193">
        <v>70567</v>
      </c>
      <c r="K34" s="114">
        <f t="shared" si="2"/>
        <v>3.6561003554746029E-2</v>
      </c>
      <c r="L34" s="5">
        <f t="shared" si="4"/>
        <v>38961</v>
      </c>
    </row>
    <row r="35" spans="1:13" x14ac:dyDescent="0.15">
      <c r="A35" s="5">
        <v>39052</v>
      </c>
      <c r="B35" s="193">
        <v>345415</v>
      </c>
      <c r="C35" s="114">
        <f t="shared" si="0"/>
        <v>2.6810663622635227E-2</v>
      </c>
      <c r="D35" s="114">
        <f t="shared" si="1"/>
        <v>2.0754732515106129E-2</v>
      </c>
      <c r="E35" s="114">
        <f t="shared" si="1"/>
        <v>3.466875699837086E-2</v>
      </c>
      <c r="F35" s="115"/>
      <c r="G35" s="63">
        <v>274487</v>
      </c>
      <c r="H35" s="114">
        <f t="shared" si="3"/>
        <v>2.4117333213940596E-2</v>
      </c>
      <c r="I35" s="114"/>
      <c r="J35" s="193">
        <v>70903</v>
      </c>
      <c r="K35" s="114">
        <f t="shared" si="2"/>
        <v>3.7488476902591418E-2</v>
      </c>
      <c r="L35" s="5">
        <f t="shared" si="4"/>
        <v>39052</v>
      </c>
    </row>
    <row r="36" spans="1:13" x14ac:dyDescent="0.15">
      <c r="A36" s="5">
        <v>39142</v>
      </c>
      <c r="B36" s="193">
        <v>352823</v>
      </c>
      <c r="C36" s="114">
        <f t="shared" si="0"/>
        <v>3.2246833683927195E-2</v>
      </c>
      <c r="D36" s="114">
        <f t="shared" si="1"/>
        <v>2.0754732515106129E-2</v>
      </c>
      <c r="E36" s="114">
        <f t="shared" si="1"/>
        <v>3.466875699837086E-2</v>
      </c>
      <c r="F36" s="115"/>
      <c r="G36" s="63">
        <v>280319</v>
      </c>
      <c r="H36" s="114">
        <f t="shared" si="3"/>
        <v>3.0069524061498664E-2</v>
      </c>
      <c r="I36" s="114"/>
      <c r="J36" s="193">
        <v>72482</v>
      </c>
      <c r="K36" s="114">
        <f t="shared" si="2"/>
        <v>4.0884612622962592E-2</v>
      </c>
      <c r="L36" s="5">
        <f t="shared" si="4"/>
        <v>39142</v>
      </c>
      <c r="M36" s="6"/>
    </row>
    <row r="37" spans="1:13" x14ac:dyDescent="0.15">
      <c r="A37" s="5">
        <v>39234</v>
      </c>
      <c r="B37" s="193">
        <v>354689</v>
      </c>
      <c r="C37" s="114">
        <f>(B37-B33)/B33</f>
        <v>3.764543430625971E-2</v>
      </c>
      <c r="D37" s="114">
        <f t="shared" si="1"/>
        <v>2.0754732515106129E-2</v>
      </c>
      <c r="E37" s="114">
        <f t="shared" si="1"/>
        <v>3.466875699837086E-2</v>
      </c>
      <c r="F37" s="115"/>
      <c r="G37" s="63">
        <v>281510</v>
      </c>
      <c r="H37" s="114">
        <f t="shared" si="3"/>
        <v>3.5629541065023453E-2</v>
      </c>
      <c r="I37" s="114"/>
      <c r="J37" s="193">
        <v>73159</v>
      </c>
      <c r="K37" s="114">
        <f t="shared" si="2"/>
        <v>4.5576675718164927E-2</v>
      </c>
      <c r="L37" s="5">
        <f t="shared" si="4"/>
        <v>39234</v>
      </c>
      <c r="M37" s="6"/>
    </row>
    <row r="38" spans="1:13" x14ac:dyDescent="0.15">
      <c r="A38" s="5">
        <v>39326</v>
      </c>
      <c r="B38" s="193">
        <v>356902</v>
      </c>
      <c r="C38" s="114">
        <f t="shared" si="0"/>
        <v>3.7855788579869959E-2</v>
      </c>
      <c r="D38" s="114">
        <f t="shared" si="1"/>
        <v>2.0754732515106129E-2</v>
      </c>
      <c r="E38" s="114">
        <f t="shared" si="1"/>
        <v>3.466875699837086E-2</v>
      </c>
      <c r="F38" s="115"/>
      <c r="G38" s="63">
        <v>282913</v>
      </c>
      <c r="H38" s="114">
        <f t="shared" si="3"/>
        <v>3.5207891953997754E-2</v>
      </c>
      <c r="I38" s="114"/>
      <c r="J38" s="193">
        <v>73970</v>
      </c>
      <c r="K38" s="114">
        <f t="shared" si="2"/>
        <v>4.8223673955248202E-2</v>
      </c>
      <c r="L38" s="5">
        <f t="shared" si="4"/>
        <v>39326</v>
      </c>
      <c r="M38" s="6"/>
    </row>
    <row r="39" spans="1:13" x14ac:dyDescent="0.15">
      <c r="A39" s="5">
        <v>39417</v>
      </c>
      <c r="B39" s="193">
        <v>358038</v>
      </c>
      <c r="C39" s="114">
        <f t="shared" si="0"/>
        <v>3.6544446535327069E-2</v>
      </c>
      <c r="D39" s="114">
        <f t="shared" si="1"/>
        <v>2.0754732515106129E-2</v>
      </c>
      <c r="E39" s="114">
        <f t="shared" si="1"/>
        <v>3.466875699837086E-2</v>
      </c>
      <c r="F39" s="115"/>
      <c r="G39" s="63">
        <v>283522</v>
      </c>
      <c r="H39" s="114">
        <f t="shared" si="3"/>
        <v>3.2915948660592304E-2</v>
      </c>
      <c r="I39" s="114"/>
      <c r="J39" s="193">
        <v>74499</v>
      </c>
      <c r="K39" s="114">
        <f t="shared" si="2"/>
        <v>5.0717176988279759E-2</v>
      </c>
      <c r="L39" s="5">
        <f t="shared" si="4"/>
        <v>39417</v>
      </c>
      <c r="M39" s="6"/>
    </row>
    <row r="40" spans="1:13" x14ac:dyDescent="0.15">
      <c r="A40" s="5">
        <v>39508</v>
      </c>
      <c r="B40" s="193">
        <v>364482</v>
      </c>
      <c r="C40" s="114">
        <f t="shared" si="0"/>
        <v>3.3044897866635677E-2</v>
      </c>
      <c r="D40" s="114">
        <f t="shared" si="1"/>
        <v>2.0754732515106129E-2</v>
      </c>
      <c r="E40" s="114">
        <f t="shared" si="1"/>
        <v>3.466875699837086E-2</v>
      </c>
      <c r="F40" s="115"/>
      <c r="G40" s="63">
        <v>288293</v>
      </c>
      <c r="H40" s="114">
        <f t="shared" si="3"/>
        <v>2.8446163121301091E-2</v>
      </c>
      <c r="I40" s="114"/>
      <c r="J40" s="193">
        <v>76171</v>
      </c>
      <c r="K40" s="114">
        <f t="shared" si="2"/>
        <v>5.0895394718688779E-2</v>
      </c>
      <c r="L40" s="5">
        <f t="shared" si="4"/>
        <v>39508</v>
      </c>
      <c r="M40" s="6"/>
    </row>
    <row r="41" spans="1:13" x14ac:dyDescent="0.15">
      <c r="A41" s="5">
        <v>39600</v>
      </c>
      <c r="B41" s="193">
        <v>370401</v>
      </c>
      <c r="C41" s="114">
        <f t="shared" si="0"/>
        <v>4.4297962440335056E-2</v>
      </c>
      <c r="D41" s="114">
        <f t="shared" si="1"/>
        <v>2.0754732515106129E-2</v>
      </c>
      <c r="E41" s="114">
        <f t="shared" si="1"/>
        <v>3.466875699837086E-2</v>
      </c>
      <c r="F41" s="115"/>
      <c r="G41" s="63">
        <v>292670</v>
      </c>
      <c r="H41" s="114">
        <f t="shared" si="3"/>
        <v>3.9643351923555115E-2</v>
      </c>
      <c r="I41" s="114"/>
      <c r="J41" s="193">
        <v>77714</v>
      </c>
      <c r="K41" s="114">
        <f t="shared" si="2"/>
        <v>6.2261649284435269E-2</v>
      </c>
      <c r="L41" s="5">
        <f t="shared" si="4"/>
        <v>39600</v>
      </c>
      <c r="M41" s="6"/>
    </row>
    <row r="42" spans="1:13" x14ac:dyDescent="0.15">
      <c r="A42" s="5">
        <v>39692</v>
      </c>
      <c r="B42" s="193">
        <v>376858</v>
      </c>
      <c r="C42" s="114">
        <f t="shared" si="0"/>
        <v>5.5914508744697423E-2</v>
      </c>
      <c r="D42" s="114">
        <f t="shared" si="1"/>
        <v>2.0754732515106129E-2</v>
      </c>
      <c r="E42" s="114">
        <f t="shared" si="1"/>
        <v>3.466875699837086E-2</v>
      </c>
      <c r="F42" s="115"/>
      <c r="G42" s="63">
        <v>297466</v>
      </c>
      <c r="H42" s="114">
        <f t="shared" si="3"/>
        <v>5.1439841930204691E-2</v>
      </c>
      <c r="I42" s="114"/>
      <c r="J42" s="193">
        <v>79375</v>
      </c>
      <c r="K42" s="114">
        <f t="shared" si="2"/>
        <v>7.3070163579829664E-2</v>
      </c>
      <c r="L42" s="5">
        <f t="shared" si="4"/>
        <v>39692</v>
      </c>
      <c r="M42" s="6"/>
    </row>
    <row r="43" spans="1:13" x14ac:dyDescent="0.15">
      <c r="A43" s="5">
        <v>39783</v>
      </c>
      <c r="B43" s="193">
        <v>382262</v>
      </c>
      <c r="C43" s="114">
        <f t="shared" si="0"/>
        <v>6.7657622933878531E-2</v>
      </c>
      <c r="D43" s="114">
        <f t="shared" si="1"/>
        <v>2.0754732515106129E-2</v>
      </c>
      <c r="E43" s="114">
        <f t="shared" si="1"/>
        <v>3.466875699837086E-2</v>
      </c>
      <c r="F43" s="115"/>
      <c r="G43" s="63">
        <v>301670</v>
      </c>
      <c r="H43" s="114">
        <f t="shared" si="3"/>
        <v>6.4009142147699302E-2</v>
      </c>
      <c r="I43" s="114"/>
      <c r="J43" s="193">
        <v>80573</v>
      </c>
      <c r="K43" s="114">
        <f t="shared" si="2"/>
        <v>8.1531295722090225E-2</v>
      </c>
      <c r="L43" s="5">
        <f t="shared" si="4"/>
        <v>39783</v>
      </c>
      <c r="M43" s="6"/>
    </row>
    <row r="44" spans="1:13" x14ac:dyDescent="0.15">
      <c r="A44" s="5">
        <v>39873</v>
      </c>
      <c r="B44" s="193">
        <v>390050</v>
      </c>
      <c r="C44" s="114">
        <f t="shared" si="0"/>
        <v>7.0148868805592596E-2</v>
      </c>
      <c r="D44" s="114">
        <f t="shared" si="1"/>
        <v>2.0754732515106129E-2</v>
      </c>
      <c r="E44" s="114">
        <f t="shared" si="1"/>
        <v>3.466875699837086E-2</v>
      </c>
      <c r="F44" s="115"/>
      <c r="G44" s="63">
        <v>307722</v>
      </c>
      <c r="H44" s="114">
        <f t="shared" si="3"/>
        <v>6.7393242291696298E-2</v>
      </c>
      <c r="I44" s="114"/>
      <c r="J44" s="193">
        <v>82309</v>
      </c>
      <c r="K44" s="114">
        <f t="shared" si="2"/>
        <v>8.0581848735082909E-2</v>
      </c>
      <c r="L44" s="5">
        <f t="shared" si="4"/>
        <v>39873</v>
      </c>
      <c r="M44" s="6"/>
    </row>
    <row r="45" spans="1:13" x14ac:dyDescent="0.15">
      <c r="A45" s="5">
        <v>39965</v>
      </c>
      <c r="B45" s="193">
        <v>392694</v>
      </c>
      <c r="C45" s="114">
        <f t="shared" si="0"/>
        <v>6.0186122607660347E-2</v>
      </c>
      <c r="D45" s="114">
        <f t="shared" si="1"/>
        <v>2.0754732515106129E-2</v>
      </c>
      <c r="E45" s="114">
        <f t="shared" si="1"/>
        <v>3.466875699837086E-2</v>
      </c>
      <c r="F45" s="115"/>
      <c r="G45" s="63">
        <v>309884</v>
      </c>
      <c r="H45" s="114">
        <f t="shared" si="3"/>
        <v>5.881709775515085E-2</v>
      </c>
      <c r="I45" s="114"/>
      <c r="J45" s="193">
        <v>82791</v>
      </c>
      <c r="K45" s="114">
        <f t="shared" si="2"/>
        <v>6.532928429883933E-2</v>
      </c>
      <c r="L45" s="5">
        <f t="shared" si="4"/>
        <v>39965</v>
      </c>
      <c r="M45" s="6"/>
    </row>
    <row r="46" spans="1:13" x14ac:dyDescent="0.15">
      <c r="A46" s="5">
        <v>40057</v>
      </c>
      <c r="B46" s="193">
        <v>397115</v>
      </c>
      <c r="C46" s="114">
        <f t="shared" si="0"/>
        <v>5.3752341730837608E-2</v>
      </c>
      <c r="D46" s="114">
        <f t="shared" si="1"/>
        <v>2.0754732515106129E-2</v>
      </c>
      <c r="E46" s="114">
        <f t="shared" si="1"/>
        <v>3.466875699837086E-2</v>
      </c>
      <c r="F46" s="115"/>
      <c r="G46" s="63">
        <v>313375</v>
      </c>
      <c r="H46" s="114">
        <f t="shared" si="3"/>
        <v>5.3481742451238122E-2</v>
      </c>
      <c r="I46" s="114"/>
      <c r="J46" s="193">
        <v>83720</v>
      </c>
      <c r="K46" s="114">
        <f t="shared" si="2"/>
        <v>5.4740157480314959E-2</v>
      </c>
      <c r="L46" s="5">
        <f t="shared" si="4"/>
        <v>40057</v>
      </c>
      <c r="M46" s="6"/>
    </row>
    <row r="47" spans="1:13" x14ac:dyDescent="0.15">
      <c r="A47" s="5">
        <v>40148</v>
      </c>
      <c r="B47" s="193">
        <v>400589</v>
      </c>
      <c r="C47" s="114">
        <f t="shared" si="0"/>
        <v>4.7943557036796751E-2</v>
      </c>
      <c r="D47" s="114">
        <f t="shared" si="1"/>
        <v>2.0754732515106129E-2</v>
      </c>
      <c r="E47" s="114">
        <f t="shared" si="1"/>
        <v>3.466875699837086E-2</v>
      </c>
      <c r="F47" s="115"/>
      <c r="G47" s="63">
        <v>316164</v>
      </c>
      <c r="H47" s="114">
        <f t="shared" si="3"/>
        <v>4.8045877946100046E-2</v>
      </c>
      <c r="I47" s="114"/>
      <c r="J47" s="193">
        <v>84403</v>
      </c>
      <c r="K47" s="114">
        <f t="shared" si="2"/>
        <v>4.7534533900934553E-2</v>
      </c>
      <c r="L47" s="5">
        <f t="shared" si="4"/>
        <v>40148</v>
      </c>
      <c r="M47" s="6"/>
    </row>
    <row r="48" spans="1:13" x14ac:dyDescent="0.15">
      <c r="A48" s="5">
        <v>40238</v>
      </c>
      <c r="B48" s="193">
        <v>406562</v>
      </c>
      <c r="C48" s="114">
        <f t="shared" si="0"/>
        <v>4.2333034226381232E-2</v>
      </c>
      <c r="D48" s="114">
        <f t="shared" si="1"/>
        <v>2.0754732515106129E-2</v>
      </c>
      <c r="E48" s="114">
        <f t="shared" si="1"/>
        <v>3.466875699837086E-2</v>
      </c>
      <c r="F48" s="115"/>
      <c r="G48" s="63">
        <v>320743</v>
      </c>
      <c r="H48" s="114">
        <f t="shared" si="3"/>
        <v>4.23141666829151E-2</v>
      </c>
      <c r="I48" s="114"/>
      <c r="J48" s="193">
        <v>85798</v>
      </c>
      <c r="K48" s="114">
        <f t="shared" si="2"/>
        <v>4.2389046155341455E-2</v>
      </c>
      <c r="L48" s="5">
        <f t="shared" si="4"/>
        <v>40238</v>
      </c>
      <c r="M48" s="190"/>
    </row>
    <row r="49" spans="1:14" x14ac:dyDescent="0.15">
      <c r="A49" s="5">
        <v>40330</v>
      </c>
      <c r="B49" s="193">
        <v>410345</v>
      </c>
      <c r="C49" s="114">
        <f t="shared" si="0"/>
        <v>4.4948484061381126E-2</v>
      </c>
      <c r="D49" s="114">
        <f t="shared" si="1"/>
        <v>2.0754732515106129E-2</v>
      </c>
      <c r="E49" s="114">
        <f t="shared" si="1"/>
        <v>3.466875699837086E-2</v>
      </c>
      <c r="F49" s="115"/>
      <c r="G49" s="63">
        <v>323599</v>
      </c>
      <c r="H49" s="114">
        <f t="shared" si="3"/>
        <v>4.4258496727807822E-2</v>
      </c>
      <c r="I49" s="114"/>
      <c r="J49" s="193">
        <v>86728</v>
      </c>
      <c r="K49" s="114">
        <f t="shared" si="2"/>
        <v>4.7553478035052117E-2</v>
      </c>
      <c r="L49" s="5">
        <f t="shared" si="4"/>
        <v>40330</v>
      </c>
      <c r="M49" s="190"/>
    </row>
    <row r="50" spans="1:14" ht="13.5" customHeight="1" x14ac:dyDescent="0.15">
      <c r="A50" s="5">
        <v>40422</v>
      </c>
      <c r="B50" s="193">
        <v>416042</v>
      </c>
      <c r="C50" s="114">
        <f>(B50-B46)/B46</f>
        <v>4.7661256814776579E-2</v>
      </c>
      <c r="D50" s="114">
        <f t="shared" si="1"/>
        <v>2.0754732515106129E-2</v>
      </c>
      <c r="E50" s="114">
        <f t="shared" si="1"/>
        <v>3.466875699837086E-2</v>
      </c>
      <c r="F50" s="115"/>
      <c r="G50" s="63">
        <v>328034</v>
      </c>
      <c r="H50" s="114">
        <f t="shared" si="3"/>
        <v>4.6777822098125248E-2</v>
      </c>
      <c r="I50" s="114"/>
      <c r="J50" s="193">
        <v>87990</v>
      </c>
      <c r="K50" s="114">
        <f t="shared" si="2"/>
        <v>5.1003344481605352E-2</v>
      </c>
      <c r="L50" s="5">
        <f t="shared" si="4"/>
        <v>40422</v>
      </c>
      <c r="M50" s="190"/>
    </row>
    <row r="51" spans="1:14" x14ac:dyDescent="0.15">
      <c r="A51" s="5">
        <v>40513</v>
      </c>
      <c r="B51" s="193">
        <v>421595</v>
      </c>
      <c r="C51" s="114">
        <f t="shared" si="0"/>
        <v>5.2437785361055846E-2</v>
      </c>
      <c r="D51" s="114">
        <f t="shared" si="1"/>
        <v>2.0754732515106129E-2</v>
      </c>
      <c r="E51" s="114">
        <f t="shared" si="1"/>
        <v>3.466875699837086E-2</v>
      </c>
      <c r="F51" s="115"/>
      <c r="G51" s="63">
        <v>332495</v>
      </c>
      <c r="H51" s="114">
        <f t="shared" si="3"/>
        <v>5.1653572196708041E-2</v>
      </c>
      <c r="I51" s="114"/>
      <c r="J51" s="193">
        <v>89083</v>
      </c>
      <c r="K51" s="114">
        <f t="shared" si="2"/>
        <v>5.5448266056893715E-2</v>
      </c>
      <c r="L51" s="5">
        <f t="shared" si="4"/>
        <v>40513</v>
      </c>
      <c r="M51" s="190"/>
    </row>
    <row r="52" spans="1:14" x14ac:dyDescent="0.15">
      <c r="A52" s="5">
        <v>40603</v>
      </c>
      <c r="B52" s="193">
        <v>429819</v>
      </c>
      <c r="C52" s="114">
        <f t="shared" si="0"/>
        <v>5.7204067276331774E-2</v>
      </c>
      <c r="D52" s="114">
        <f t="shared" si="1"/>
        <v>2.0754732515106129E-2</v>
      </c>
      <c r="E52" s="114">
        <f t="shared" si="1"/>
        <v>3.466875699837086E-2</v>
      </c>
      <c r="F52" s="115"/>
      <c r="G52" s="63">
        <v>339186</v>
      </c>
      <c r="H52" s="114">
        <f t="shared" si="3"/>
        <v>5.7500865178663291E-2</v>
      </c>
      <c r="I52" s="114"/>
      <c r="J52" s="193">
        <v>90615</v>
      </c>
      <c r="K52" s="114">
        <f t="shared" si="2"/>
        <v>5.6143499848481319E-2</v>
      </c>
      <c r="L52" s="5">
        <f t="shared" si="4"/>
        <v>40603</v>
      </c>
      <c r="M52" s="190"/>
    </row>
    <row r="53" spans="1:14" x14ac:dyDescent="0.15">
      <c r="A53" s="5">
        <v>40695</v>
      </c>
      <c r="B53" s="193">
        <v>434332</v>
      </c>
      <c r="C53" s="114">
        <f t="shared" si="0"/>
        <v>5.8455689724500118E-2</v>
      </c>
      <c r="D53" s="114">
        <f t="shared" si="1"/>
        <v>2.0754732515106129E-2</v>
      </c>
      <c r="E53" s="114">
        <f t="shared" si="1"/>
        <v>3.466875699837086E-2</v>
      </c>
      <c r="F53" s="115"/>
      <c r="G53" s="63">
        <v>342570</v>
      </c>
      <c r="H53" s="114">
        <f t="shared" si="3"/>
        <v>5.8625026653358017E-2</v>
      </c>
      <c r="I53" s="114"/>
      <c r="J53" s="193">
        <v>91744</v>
      </c>
      <c r="K53" s="114">
        <f t="shared" si="2"/>
        <v>5.7835992989576604E-2</v>
      </c>
      <c r="L53" s="5">
        <f t="shared" si="4"/>
        <v>40695</v>
      </c>
      <c r="M53" s="190"/>
    </row>
    <row r="54" spans="1:14" x14ac:dyDescent="0.15">
      <c r="A54" s="5">
        <v>40787</v>
      </c>
      <c r="B54" s="193">
        <v>442102</v>
      </c>
      <c r="C54" s="114">
        <f t="shared" si="0"/>
        <v>6.2637906749799299E-2</v>
      </c>
      <c r="D54" s="114">
        <f t="shared" si="1"/>
        <v>2.0754732515106129E-2</v>
      </c>
      <c r="E54" s="114">
        <f t="shared" si="1"/>
        <v>3.466875699837086E-2</v>
      </c>
      <c r="F54" s="115"/>
      <c r="G54" s="63">
        <v>348744</v>
      </c>
      <c r="H54" s="114">
        <f t="shared" si="3"/>
        <v>6.3133699555533884E-2</v>
      </c>
      <c r="I54" s="114"/>
      <c r="J54" s="193">
        <v>93340</v>
      </c>
      <c r="K54" s="114">
        <f t="shared" si="2"/>
        <v>6.0802363904989207E-2</v>
      </c>
      <c r="L54" s="5">
        <f t="shared" si="4"/>
        <v>40787</v>
      </c>
      <c r="M54" s="190"/>
    </row>
    <row r="55" spans="1:14" x14ac:dyDescent="0.15">
      <c r="A55" s="5">
        <v>40878</v>
      </c>
      <c r="B55" s="193">
        <v>448314</v>
      </c>
      <c r="C55" s="114">
        <f t="shared" si="0"/>
        <v>6.3375988804421302E-2</v>
      </c>
      <c r="D55" s="114">
        <f>D56</f>
        <v>2.0754732515106129E-2</v>
      </c>
      <c r="E55" s="114">
        <f t="shared" si="1"/>
        <v>3.466875699837086E-2</v>
      </c>
      <c r="F55" s="115"/>
      <c r="G55" s="63">
        <v>354088</v>
      </c>
      <c r="H55" s="114">
        <f>(G55-G51)/G51</f>
        <v>6.4942329959849027E-2</v>
      </c>
      <c r="I55" s="114"/>
      <c r="J55" s="193">
        <v>94212</v>
      </c>
      <c r="K55" s="114">
        <f>(J55-J51)/J51</f>
        <v>5.7575519459380581E-2</v>
      </c>
      <c r="L55" s="5">
        <f t="shared" si="4"/>
        <v>40878</v>
      </c>
      <c r="M55" s="190"/>
    </row>
    <row r="56" spans="1:14" x14ac:dyDescent="0.15">
      <c r="A56" s="5">
        <v>40969</v>
      </c>
      <c r="B56" s="193">
        <v>459926</v>
      </c>
      <c r="C56" s="114">
        <f t="shared" si="0"/>
        <v>7.0045763449265858E-2</v>
      </c>
      <c r="D56" s="114">
        <f t="shared" si="1"/>
        <v>2.0754732515106129E-2</v>
      </c>
      <c r="E56" s="114">
        <f t="shared" si="1"/>
        <v>3.466875699837086E-2</v>
      </c>
      <c r="G56" s="63">
        <v>363830</v>
      </c>
      <c r="H56" s="114">
        <f>(G56-G52)/G52</f>
        <v>7.2656300672787208E-2</v>
      </c>
      <c r="I56" s="114"/>
      <c r="J56" s="193">
        <v>96082</v>
      </c>
      <c r="K56" s="114">
        <f>(J56-J52)/J52</f>
        <v>6.0332174584781767E-2</v>
      </c>
      <c r="L56" s="5">
        <f t="shared" si="4"/>
        <v>40969</v>
      </c>
      <c r="M56" s="190"/>
    </row>
    <row r="57" spans="1:14" x14ac:dyDescent="0.15">
      <c r="A57" s="5">
        <v>41061</v>
      </c>
      <c r="B57" s="193">
        <v>464713</v>
      </c>
      <c r="C57" s="114">
        <f t="shared" si="0"/>
        <v>6.9948794931066552E-2</v>
      </c>
      <c r="D57" s="114">
        <f t="shared" si="1"/>
        <v>2.0754732515106129E-2</v>
      </c>
      <c r="E57" s="114">
        <f t="shared" si="1"/>
        <v>3.466875699837086E-2</v>
      </c>
      <c r="G57" s="63">
        <v>367605</v>
      </c>
      <c r="H57" s="114">
        <f>(G57-G53)/G53</f>
        <v>7.3079954461861815E-2</v>
      </c>
      <c r="I57" s="114"/>
      <c r="J57" s="193">
        <v>97093</v>
      </c>
      <c r="K57" s="114">
        <f>(J57-J53)/J53</f>
        <v>5.8303540286013256E-2</v>
      </c>
      <c r="L57" s="5">
        <f t="shared" si="4"/>
        <v>41061</v>
      </c>
      <c r="M57" s="190"/>
    </row>
    <row r="58" spans="1:14" x14ac:dyDescent="0.15">
      <c r="A58" s="5">
        <v>41153</v>
      </c>
      <c r="B58" s="193">
        <v>471883</v>
      </c>
      <c r="C58" s="114">
        <f t="shared" si="0"/>
        <v>6.7362282912088164E-2</v>
      </c>
      <c r="D58" s="114">
        <f t="shared" si="1"/>
        <v>2.0754732515106129E-2</v>
      </c>
      <c r="E58" s="114">
        <f>E59</f>
        <v>3.466875699837086E-2</v>
      </c>
      <c r="G58" s="63">
        <v>373674</v>
      </c>
      <c r="H58" s="114">
        <f>(G58-G54)/G54</f>
        <v>7.1485100818938815E-2</v>
      </c>
      <c r="I58" s="114"/>
      <c r="J58" s="193">
        <v>98190</v>
      </c>
      <c r="K58" s="114">
        <f>(J58-J54)/J54</f>
        <v>5.1960574244696807E-2</v>
      </c>
      <c r="L58" s="5">
        <f t="shared" si="4"/>
        <v>41153</v>
      </c>
      <c r="M58" s="190"/>
    </row>
    <row r="59" spans="1:14" x14ac:dyDescent="0.15">
      <c r="A59" s="5">
        <v>41244</v>
      </c>
      <c r="B59" s="193">
        <v>477283</v>
      </c>
      <c r="C59" s="114">
        <f t="shared" si="0"/>
        <v>6.4617656374773041E-2</v>
      </c>
      <c r="D59" s="114">
        <f t="shared" si="1"/>
        <v>2.0754732515106129E-2</v>
      </c>
      <c r="E59" s="114">
        <f t="shared" si="1"/>
        <v>3.466875699837086E-2</v>
      </c>
      <c r="G59" s="63">
        <v>378270</v>
      </c>
      <c r="H59" s="114">
        <f>(G59-G55)/G55</f>
        <v>6.8293757484015269E-2</v>
      </c>
      <c r="I59" s="114"/>
      <c r="J59" s="193">
        <v>98994</v>
      </c>
      <c r="K59" s="114">
        <f>(J59-J55)/J55</f>
        <v>5.0757865240096803E-2</v>
      </c>
      <c r="L59" s="5">
        <f t="shared" si="4"/>
        <v>41244</v>
      </c>
      <c r="M59" s="70"/>
    </row>
    <row r="60" spans="1:14" x14ac:dyDescent="0.15">
      <c r="A60" s="5">
        <v>41334</v>
      </c>
      <c r="B60" s="193">
        <v>487385</v>
      </c>
      <c r="C60" s="114">
        <f>(B60-B56)/B56</f>
        <v>5.9703082669820801E-2</v>
      </c>
      <c r="D60" s="114">
        <f t="shared" si="1"/>
        <v>2.0754732515106129E-2</v>
      </c>
      <c r="E60" s="114">
        <f t="shared" si="1"/>
        <v>3.466875699837086E-2</v>
      </c>
      <c r="G60" s="63">
        <v>386716</v>
      </c>
      <c r="H60" s="114">
        <f t="shared" ref="H60:H75" si="5">(G60-G56)/G56</f>
        <v>6.2903004150289973E-2</v>
      </c>
      <c r="I60" s="114"/>
      <c r="J60" s="193">
        <v>100649</v>
      </c>
      <c r="K60" s="114">
        <f t="shared" ref="K60:K90" si="6">(J60-J56)/J56</f>
        <v>4.7532316146624759E-2</v>
      </c>
      <c r="L60" s="5">
        <f t="shared" si="4"/>
        <v>41334</v>
      </c>
      <c r="M60" s="70"/>
    </row>
    <row r="61" spans="1:14" x14ac:dyDescent="0.15">
      <c r="A61" s="5">
        <v>41426</v>
      </c>
      <c r="B61" s="193">
        <v>490553</v>
      </c>
      <c r="C61" s="114">
        <f t="shared" ref="C61:C74" si="7">(B61-B57)/B57</f>
        <v>5.5604211631695259E-2</v>
      </c>
      <c r="D61" s="114">
        <f t="shared" si="1"/>
        <v>2.0754732515106129E-2</v>
      </c>
      <c r="E61" s="114">
        <f t="shared" si="1"/>
        <v>3.466875699837086E-2</v>
      </c>
      <c r="G61" s="63">
        <v>389608</v>
      </c>
      <c r="H61" s="114">
        <f t="shared" si="5"/>
        <v>5.9855007412848028E-2</v>
      </c>
      <c r="I61" s="114"/>
      <c r="J61" s="193">
        <v>100924</v>
      </c>
      <c r="K61" s="114">
        <f t="shared" si="6"/>
        <v>3.9457015438806094E-2</v>
      </c>
      <c r="L61" s="5">
        <f t="shared" si="4"/>
        <v>41426</v>
      </c>
      <c r="M61" s="70"/>
    </row>
    <row r="62" spans="1:14" x14ac:dyDescent="0.15">
      <c r="A62" s="5">
        <v>41518</v>
      </c>
      <c r="B62" s="193">
        <v>496481</v>
      </c>
      <c r="C62" s="114">
        <f t="shared" si="7"/>
        <v>5.2127328172449527E-2</v>
      </c>
      <c r="D62" s="114">
        <f t="shared" si="1"/>
        <v>2.0754732515106129E-2</v>
      </c>
      <c r="E62" s="114">
        <f t="shared" si="1"/>
        <v>3.466875699837086E-2</v>
      </c>
      <c r="G62" s="63">
        <v>394265</v>
      </c>
      <c r="H62" s="114">
        <f t="shared" si="5"/>
        <v>5.5104181719894882E-2</v>
      </c>
      <c r="I62" s="114"/>
      <c r="J62" s="193">
        <v>102197</v>
      </c>
      <c r="K62" s="114">
        <f t="shared" si="6"/>
        <v>4.0808636317343924E-2</v>
      </c>
      <c r="L62" s="5">
        <f t="shared" si="4"/>
        <v>41518</v>
      </c>
      <c r="M62" s="70"/>
      <c r="N62" s="115"/>
    </row>
    <row r="63" spans="1:14" x14ac:dyDescent="0.15">
      <c r="A63" s="5">
        <v>41609</v>
      </c>
      <c r="B63" s="193">
        <v>501444</v>
      </c>
      <c r="C63" s="114">
        <f t="shared" si="7"/>
        <v>5.0621958041665006E-2</v>
      </c>
      <c r="D63" s="114">
        <f t="shared" si="1"/>
        <v>2.0754732515106129E-2</v>
      </c>
      <c r="E63" s="114">
        <f t="shared" si="1"/>
        <v>3.466875699837086E-2</v>
      </c>
      <c r="G63" s="63">
        <v>398380</v>
      </c>
      <c r="H63" s="114">
        <f t="shared" si="5"/>
        <v>5.3163084569223043E-2</v>
      </c>
      <c r="I63" s="114"/>
      <c r="J63" s="193">
        <v>103045</v>
      </c>
      <c r="K63" s="114">
        <f t="shared" si="6"/>
        <v>4.0921672020526496E-2</v>
      </c>
      <c r="L63" s="5">
        <f t="shared" si="4"/>
        <v>41609</v>
      </c>
      <c r="M63" s="70"/>
      <c r="N63" s="115"/>
    </row>
    <row r="64" spans="1:14" x14ac:dyDescent="0.15">
      <c r="A64" s="5">
        <v>41699</v>
      </c>
      <c r="B64" s="193">
        <v>510894</v>
      </c>
      <c r="C64" s="114">
        <f t="shared" si="7"/>
        <v>4.8234968248920256E-2</v>
      </c>
      <c r="D64" s="114">
        <f t="shared" si="1"/>
        <v>2.0754732515106129E-2</v>
      </c>
      <c r="E64" s="114">
        <f t="shared" si="1"/>
        <v>3.466875699837086E-2</v>
      </c>
      <c r="G64" s="63">
        <v>406195</v>
      </c>
      <c r="H64" s="114">
        <f t="shared" si="5"/>
        <v>5.0370297582722205E-2</v>
      </c>
      <c r="I64" s="114"/>
      <c r="J64" s="193">
        <v>104682</v>
      </c>
      <c r="K64" s="114">
        <f t="shared" si="6"/>
        <v>4.0069946050134628E-2</v>
      </c>
      <c r="L64" s="5">
        <f t="shared" si="4"/>
        <v>41699</v>
      </c>
      <c r="M64" s="70"/>
      <c r="N64" s="115"/>
    </row>
    <row r="65" spans="1:14" x14ac:dyDescent="0.15">
      <c r="A65" s="5">
        <v>41791</v>
      </c>
      <c r="B65" s="193">
        <v>514073</v>
      </c>
      <c r="C65" s="114">
        <f t="shared" si="7"/>
        <v>4.794588963883617E-2</v>
      </c>
      <c r="D65" s="114">
        <f t="shared" si="1"/>
        <v>2.0754732515106129E-2</v>
      </c>
      <c r="E65" s="114">
        <f t="shared" si="1"/>
        <v>3.466875699837086E-2</v>
      </c>
      <c r="G65" s="63">
        <v>408630</v>
      </c>
      <c r="H65" s="114">
        <f t="shared" si="5"/>
        <v>4.8823432783721074E-2</v>
      </c>
      <c r="I65" s="114"/>
      <c r="J65" s="193">
        <v>105427</v>
      </c>
      <c r="K65" s="114">
        <f t="shared" si="6"/>
        <v>4.4617732154888824E-2</v>
      </c>
      <c r="L65" s="5">
        <f t="shared" si="4"/>
        <v>41791</v>
      </c>
      <c r="M65" s="70"/>
      <c r="N65" s="115"/>
    </row>
    <row r="66" spans="1:14" x14ac:dyDescent="0.15">
      <c r="A66" s="5">
        <v>41883</v>
      </c>
      <c r="B66" s="193">
        <v>519841</v>
      </c>
      <c r="C66" s="114">
        <f t="shared" si="7"/>
        <v>4.7051145965303812E-2</v>
      </c>
      <c r="D66" s="114">
        <f t="shared" si="1"/>
        <v>2.0754732515106129E-2</v>
      </c>
      <c r="E66" s="114">
        <f t="shared" si="1"/>
        <v>3.466875699837086E-2</v>
      </c>
      <c r="G66" s="63">
        <v>413189</v>
      </c>
      <c r="H66" s="114">
        <f t="shared" si="5"/>
        <v>4.799817381710271E-2</v>
      </c>
      <c r="I66" s="114"/>
      <c r="J66" s="193">
        <v>106637</v>
      </c>
      <c r="K66" s="114">
        <f t="shared" si="6"/>
        <v>4.3445502314157947E-2</v>
      </c>
      <c r="L66" s="5">
        <f t="shared" si="4"/>
        <v>41883</v>
      </c>
      <c r="M66" s="70"/>
      <c r="N66" s="115"/>
    </row>
    <row r="67" spans="1:14" x14ac:dyDescent="0.15">
      <c r="A67" s="5">
        <v>41974</v>
      </c>
      <c r="B67" s="193">
        <v>524966</v>
      </c>
      <c r="C67" s="114">
        <f t="shared" si="7"/>
        <v>4.6908528170643185E-2</v>
      </c>
      <c r="D67" s="114">
        <f t="shared" si="1"/>
        <v>2.0754732515106129E-2</v>
      </c>
      <c r="E67" s="114">
        <f t="shared" si="1"/>
        <v>3.466875699837086E-2</v>
      </c>
      <c r="G67" s="63">
        <v>417447</v>
      </c>
      <c r="H67" s="114">
        <f t="shared" si="5"/>
        <v>4.7861338420603444E-2</v>
      </c>
      <c r="I67" s="114"/>
      <c r="J67" s="193">
        <v>107505</v>
      </c>
      <c r="K67" s="114">
        <f t="shared" si="6"/>
        <v>4.3282061235382599E-2</v>
      </c>
      <c r="L67" s="5">
        <f t="shared" si="4"/>
        <v>41974</v>
      </c>
      <c r="M67" s="116"/>
      <c r="N67" s="115"/>
    </row>
    <row r="68" spans="1:14" x14ac:dyDescent="0.15">
      <c r="A68" s="5">
        <v>42064</v>
      </c>
      <c r="B68" s="193">
        <v>534309</v>
      </c>
      <c r="C68" s="114">
        <f t="shared" si="7"/>
        <v>4.5831424913974329E-2</v>
      </c>
      <c r="D68" s="114">
        <f t="shared" si="1"/>
        <v>2.0754732515106129E-2</v>
      </c>
      <c r="E68" s="114">
        <f t="shared" si="1"/>
        <v>3.466875699837086E-2</v>
      </c>
      <c r="G68" s="63">
        <v>425725</v>
      </c>
      <c r="H68" s="114">
        <f t="shared" si="5"/>
        <v>4.8080355494282301E-2</v>
      </c>
      <c r="I68" s="114"/>
      <c r="J68" s="193">
        <v>108569</v>
      </c>
      <c r="K68" s="114">
        <f t="shared" si="6"/>
        <v>3.7131503028218799E-2</v>
      </c>
      <c r="L68" s="5">
        <f t="shared" si="4"/>
        <v>42064</v>
      </c>
      <c r="M68" s="116"/>
      <c r="N68" s="115"/>
    </row>
    <row r="69" spans="1:14" x14ac:dyDescent="0.15">
      <c r="A69" s="5">
        <v>42156</v>
      </c>
      <c r="B69" s="193">
        <v>537953</v>
      </c>
      <c r="C69" s="114">
        <f t="shared" si="7"/>
        <v>4.6452546622755914E-2</v>
      </c>
      <c r="D69" s="114">
        <f t="shared" si="1"/>
        <v>2.0754732515106129E-2</v>
      </c>
      <c r="E69" s="114">
        <f t="shared" si="1"/>
        <v>3.466875699837086E-2</v>
      </c>
      <c r="G69" s="63">
        <v>428665</v>
      </c>
      <c r="H69" s="114">
        <f t="shared" si="5"/>
        <v>4.9029684555710544E-2</v>
      </c>
      <c r="J69" s="193">
        <v>109273</v>
      </c>
      <c r="K69" s="114">
        <f t="shared" si="6"/>
        <v>3.6480218539842735E-2</v>
      </c>
      <c r="L69" s="5">
        <f t="shared" si="4"/>
        <v>42156</v>
      </c>
      <c r="M69" s="116"/>
      <c r="N69" s="115"/>
    </row>
    <row r="70" spans="1:14" x14ac:dyDescent="0.15">
      <c r="A70" s="5">
        <v>42248</v>
      </c>
      <c r="B70" s="193">
        <v>543835</v>
      </c>
      <c r="C70" s="114">
        <f t="shared" si="7"/>
        <v>4.6156420905623066E-2</v>
      </c>
      <c r="D70" s="114">
        <f t="shared" si="1"/>
        <v>2.0754732515106129E-2</v>
      </c>
      <c r="E70" s="114">
        <f t="shared" si="1"/>
        <v>3.466875699837086E-2</v>
      </c>
      <c r="G70" s="63">
        <v>433486</v>
      </c>
      <c r="H70" s="114">
        <f t="shared" si="5"/>
        <v>4.9122798525614186E-2</v>
      </c>
      <c r="J70" s="193">
        <v>110334</v>
      </c>
      <c r="K70" s="114">
        <f t="shared" si="6"/>
        <v>3.4669017320442246E-2</v>
      </c>
      <c r="L70" s="5">
        <f t="shared" si="4"/>
        <v>42248</v>
      </c>
      <c r="M70" s="190"/>
      <c r="N70" s="115"/>
    </row>
    <row r="71" spans="1:14" x14ac:dyDescent="0.15">
      <c r="A71" s="5">
        <v>42339</v>
      </c>
      <c r="B71" s="193">
        <v>548116</v>
      </c>
      <c r="C71" s="114">
        <f t="shared" si="7"/>
        <v>4.4098093971800076E-2</v>
      </c>
      <c r="D71" s="114">
        <f t="shared" si="1"/>
        <v>2.0754732515106129E-2</v>
      </c>
      <c r="E71" s="114">
        <f>E72</f>
        <v>3.466875699837086E-2</v>
      </c>
      <c r="G71" s="63">
        <v>437846</v>
      </c>
      <c r="H71" s="114">
        <f t="shared" si="5"/>
        <v>4.8866083598636471E-2</v>
      </c>
      <c r="J71" s="193">
        <v>110255</v>
      </c>
      <c r="K71" s="114">
        <f t="shared" si="6"/>
        <v>2.5580205571833867E-2</v>
      </c>
      <c r="L71" s="5">
        <f t="shared" si="4"/>
        <v>42339</v>
      </c>
      <c r="M71" s="190"/>
      <c r="N71" s="115"/>
    </row>
    <row r="72" spans="1:14" x14ac:dyDescent="0.15">
      <c r="A72" s="5">
        <v>42430</v>
      </c>
      <c r="B72" s="193">
        <v>558819</v>
      </c>
      <c r="C72" s="114">
        <f t="shared" si="7"/>
        <v>4.5872332302094858E-2</v>
      </c>
      <c r="D72" s="114">
        <f t="shared" ref="D72:D95" si="8">D73</f>
        <v>2.0754732515106129E-2</v>
      </c>
      <c r="E72" s="114">
        <f t="shared" ref="E72:E86" si="9">E73</f>
        <v>3.466875699837086E-2</v>
      </c>
      <c r="F72" s="114"/>
      <c r="G72" s="63">
        <v>447138</v>
      </c>
      <c r="H72" s="114">
        <f t="shared" si="5"/>
        <v>5.0297727406189444E-2</v>
      </c>
      <c r="J72" s="193">
        <v>111664</v>
      </c>
      <c r="K72" s="114">
        <f t="shared" si="6"/>
        <v>2.8507216608792563E-2</v>
      </c>
      <c r="L72" s="5">
        <f t="shared" si="4"/>
        <v>42430</v>
      </c>
      <c r="M72" s="190"/>
      <c r="N72" s="115"/>
    </row>
    <row r="73" spans="1:14" x14ac:dyDescent="0.15">
      <c r="A73" s="5">
        <v>42522</v>
      </c>
      <c r="B73" s="193">
        <v>562247</v>
      </c>
      <c r="C73" s="114">
        <f t="shared" si="7"/>
        <v>4.5160079040362261E-2</v>
      </c>
      <c r="D73" s="114">
        <f t="shared" si="8"/>
        <v>2.0754732515106129E-2</v>
      </c>
      <c r="E73" s="114">
        <f t="shared" si="9"/>
        <v>3.466875699837086E-2</v>
      </c>
      <c r="F73" s="114"/>
      <c r="G73" s="63">
        <v>450051</v>
      </c>
      <c r="H73" s="114">
        <f t="shared" si="5"/>
        <v>4.9889774065995589E-2</v>
      </c>
      <c r="J73" s="193">
        <v>112179</v>
      </c>
      <c r="K73" s="114">
        <f t="shared" si="6"/>
        <v>2.6593943609125769E-2</v>
      </c>
      <c r="L73" s="5">
        <f t="shared" si="4"/>
        <v>42522</v>
      </c>
      <c r="M73" s="116"/>
      <c r="N73" s="115"/>
    </row>
    <row r="74" spans="1:14" x14ac:dyDescent="0.15">
      <c r="A74" s="5">
        <v>42614</v>
      </c>
      <c r="B74" s="193">
        <v>570049</v>
      </c>
      <c r="C74" s="114">
        <f t="shared" si="7"/>
        <v>4.820212012834775E-2</v>
      </c>
      <c r="D74" s="114">
        <f t="shared" si="8"/>
        <v>2.0754732515106129E-2</v>
      </c>
      <c r="E74" s="114">
        <f t="shared" si="9"/>
        <v>3.466875699837086E-2</v>
      </c>
      <c r="F74" s="114"/>
      <c r="G74" s="63">
        <v>456840</v>
      </c>
      <c r="H74" s="114">
        <f t="shared" si="5"/>
        <v>5.3874865624264683E-2</v>
      </c>
      <c r="J74" s="193">
        <v>113185</v>
      </c>
      <c r="K74" s="114">
        <f t="shared" si="6"/>
        <v>2.5839723022821615E-2</v>
      </c>
      <c r="L74" s="5">
        <f t="shared" si="4"/>
        <v>42614</v>
      </c>
      <c r="M74" s="116"/>
      <c r="N74" s="115"/>
    </row>
    <row r="75" spans="1:14" x14ac:dyDescent="0.15">
      <c r="A75" s="5">
        <v>42705</v>
      </c>
      <c r="B75" s="193">
        <v>575545</v>
      </c>
      <c r="C75" s="114">
        <f>(B75-B71)/B71</f>
        <v>5.0042326806734344E-2</v>
      </c>
      <c r="D75" s="114">
        <f t="shared" si="8"/>
        <v>2.0754732515106129E-2</v>
      </c>
      <c r="E75" s="114">
        <f t="shared" si="9"/>
        <v>3.466875699837086E-2</v>
      </c>
      <c r="F75" s="114"/>
      <c r="G75" s="63">
        <v>462124</v>
      </c>
      <c r="H75" s="114">
        <f t="shared" si="5"/>
        <v>5.5448719412761562E-2</v>
      </c>
      <c r="J75" s="193">
        <v>113392</v>
      </c>
      <c r="K75" s="114">
        <f t="shared" si="6"/>
        <v>2.8452224388916602E-2</v>
      </c>
      <c r="L75" s="5">
        <f t="shared" ref="L75:L95" si="10">A75</f>
        <v>42705</v>
      </c>
      <c r="M75" s="116"/>
      <c r="N75" s="115"/>
    </row>
    <row r="76" spans="1:14" x14ac:dyDescent="0.15">
      <c r="A76" s="5">
        <v>42795</v>
      </c>
      <c r="B76" s="193">
        <v>585666</v>
      </c>
      <c r="C76" s="114">
        <f t="shared" ref="C76:C87" si="11">(B76-B72)/B72</f>
        <v>4.8042389396208793E-2</v>
      </c>
      <c r="D76" s="114">
        <f t="shared" si="8"/>
        <v>2.0754732515106129E-2</v>
      </c>
      <c r="E76" s="114">
        <f t="shared" si="9"/>
        <v>3.466875699837086E-2</v>
      </c>
      <c r="F76" s="114"/>
      <c r="G76" s="63">
        <v>471051</v>
      </c>
      <c r="H76" s="114">
        <f>(G76-G72)/G72</f>
        <v>5.348013365001409E-2</v>
      </c>
      <c r="J76" s="193">
        <v>114587</v>
      </c>
      <c r="K76" s="114">
        <f t="shared" si="6"/>
        <v>2.6176744519272103E-2</v>
      </c>
      <c r="L76" s="5">
        <f t="shared" si="10"/>
        <v>42795</v>
      </c>
      <c r="M76" s="116"/>
      <c r="N76" s="115"/>
    </row>
    <row r="77" spans="1:14" x14ac:dyDescent="0.15">
      <c r="A77" s="5">
        <v>42887</v>
      </c>
      <c r="B77" s="193">
        <v>590008</v>
      </c>
      <c r="C77" s="114">
        <f t="shared" si="11"/>
        <v>4.9375096710164747E-2</v>
      </c>
      <c r="D77" s="114">
        <f t="shared" si="8"/>
        <v>2.0754732515106129E-2</v>
      </c>
      <c r="E77" s="114">
        <f t="shared" si="9"/>
        <v>3.466875699837086E-2</v>
      </c>
      <c r="F77" s="114"/>
      <c r="G77" s="63">
        <v>474863</v>
      </c>
      <c r="H77" s="114">
        <f t="shared" ref="H77:H84" si="12">(G77-G73)/G73</f>
        <v>5.5131529537763499E-2</v>
      </c>
      <c r="J77" s="193">
        <v>115119</v>
      </c>
      <c r="K77" s="114">
        <f t="shared" si="6"/>
        <v>2.6208113818094295E-2</v>
      </c>
      <c r="L77" s="5">
        <f t="shared" si="10"/>
        <v>42887</v>
      </c>
      <c r="M77" s="116"/>
      <c r="N77" s="115"/>
    </row>
    <row r="78" spans="1:14" x14ac:dyDescent="0.15">
      <c r="A78" s="5">
        <v>42979</v>
      </c>
      <c r="B78" s="193">
        <v>597008</v>
      </c>
      <c r="C78" s="114">
        <f t="shared" si="11"/>
        <v>4.7292425738839995E-2</v>
      </c>
      <c r="D78" s="114">
        <f t="shared" si="8"/>
        <v>2.0754732515106129E-2</v>
      </c>
      <c r="E78" s="114">
        <f t="shared" si="9"/>
        <v>3.466875699837086E-2</v>
      </c>
      <c r="F78" s="114"/>
      <c r="G78" s="63">
        <v>481116</v>
      </c>
      <c r="H78" s="114">
        <f t="shared" si="12"/>
        <v>5.3138954557394272E-2</v>
      </c>
      <c r="J78" s="193">
        <v>115868</v>
      </c>
      <c r="K78" s="114">
        <f t="shared" si="6"/>
        <v>2.370455449043601E-2</v>
      </c>
      <c r="L78" s="5">
        <f t="shared" si="10"/>
        <v>42979</v>
      </c>
      <c r="N78" s="115"/>
    </row>
    <row r="79" spans="1:14" x14ac:dyDescent="0.15">
      <c r="A79" s="5">
        <v>43070</v>
      </c>
      <c r="B79" s="193">
        <v>601558</v>
      </c>
      <c r="C79" s="114">
        <f t="shared" si="11"/>
        <v>4.5197160951793519E-2</v>
      </c>
      <c r="D79" s="114">
        <f t="shared" si="8"/>
        <v>2.0754732515106129E-2</v>
      </c>
      <c r="E79" s="114">
        <f t="shared" si="9"/>
        <v>3.466875699837086E-2</v>
      </c>
      <c r="F79" s="114"/>
      <c r="G79" s="63">
        <v>485452</v>
      </c>
      <c r="H79" s="114">
        <f t="shared" si="12"/>
        <v>5.0479957760254823E-2</v>
      </c>
      <c r="J79" s="193">
        <v>116080</v>
      </c>
      <c r="K79" s="114">
        <f t="shared" si="6"/>
        <v>2.3705376040637788E-2</v>
      </c>
      <c r="L79" s="5">
        <f t="shared" si="10"/>
        <v>43070</v>
      </c>
      <c r="N79" s="115"/>
    </row>
    <row r="80" spans="1:14" x14ac:dyDescent="0.15">
      <c r="A80" s="5">
        <v>43160</v>
      </c>
      <c r="B80" s="193">
        <v>608881</v>
      </c>
      <c r="C80" s="114">
        <f t="shared" si="11"/>
        <v>3.9638633623942654E-2</v>
      </c>
      <c r="D80" s="114">
        <f t="shared" si="8"/>
        <v>2.0754732515106129E-2</v>
      </c>
      <c r="E80" s="114">
        <f t="shared" si="9"/>
        <v>3.466875699837086E-2</v>
      </c>
      <c r="F80" s="114"/>
      <c r="G80" s="63">
        <v>492144</v>
      </c>
      <c r="H80" s="114">
        <f t="shared" si="12"/>
        <v>4.4778590853219717E-2</v>
      </c>
      <c r="J80" s="193">
        <v>116708</v>
      </c>
      <c r="K80" s="114">
        <f t="shared" si="6"/>
        <v>1.8509953136045101E-2</v>
      </c>
      <c r="L80" s="5">
        <f t="shared" si="10"/>
        <v>43160</v>
      </c>
      <c r="N80" s="115"/>
    </row>
    <row r="81" spans="1:14" x14ac:dyDescent="0.15">
      <c r="A81" s="5">
        <v>43252</v>
      </c>
      <c r="B81" s="193">
        <v>611178</v>
      </c>
      <c r="C81" s="114">
        <f t="shared" si="11"/>
        <v>3.5880869411940179E-2</v>
      </c>
      <c r="D81" s="114">
        <f t="shared" si="8"/>
        <v>2.0754732515106129E-2</v>
      </c>
      <c r="E81" s="114">
        <f t="shared" si="9"/>
        <v>3.466875699837086E-2</v>
      </c>
      <c r="F81" s="114"/>
      <c r="G81" s="63">
        <v>494312</v>
      </c>
      <c r="H81" s="114">
        <f t="shared" si="12"/>
        <v>4.0957076040879156E-2</v>
      </c>
      <c r="J81" s="193">
        <v>116839</v>
      </c>
      <c r="K81" s="114">
        <f t="shared" si="6"/>
        <v>1.4941060989063492E-2</v>
      </c>
      <c r="L81" s="5">
        <f t="shared" si="10"/>
        <v>43252</v>
      </c>
      <c r="N81" s="115"/>
    </row>
    <row r="82" spans="1:14" x14ac:dyDescent="0.15">
      <c r="A82" s="5">
        <v>43344</v>
      </c>
      <c r="B82" s="193">
        <v>616761</v>
      </c>
      <c r="C82" s="114">
        <f t="shared" si="11"/>
        <v>3.3086658805242142E-2</v>
      </c>
      <c r="D82" s="114">
        <f t="shared" si="8"/>
        <v>2.0754732515106129E-2</v>
      </c>
      <c r="E82" s="114">
        <f t="shared" si="9"/>
        <v>3.466875699837086E-2</v>
      </c>
      <c r="F82" s="114"/>
      <c r="G82" s="63">
        <v>499446</v>
      </c>
      <c r="H82" s="114">
        <f t="shared" si="12"/>
        <v>3.8098920010974487E-2</v>
      </c>
      <c r="J82" s="193">
        <v>117290</v>
      </c>
      <c r="K82" s="114">
        <f t="shared" si="6"/>
        <v>1.2272586046190493E-2</v>
      </c>
      <c r="L82" s="5">
        <f t="shared" si="10"/>
        <v>43344</v>
      </c>
      <c r="N82" s="115"/>
    </row>
    <row r="83" spans="1:14" x14ac:dyDescent="0.15">
      <c r="A83" s="5">
        <v>43435</v>
      </c>
      <c r="B83" s="193">
        <v>619307</v>
      </c>
      <c r="C83" s="114">
        <f t="shared" si="11"/>
        <v>2.9505051881946544E-2</v>
      </c>
      <c r="D83" s="114">
        <f t="shared" si="8"/>
        <v>2.0754732515106129E-2</v>
      </c>
      <c r="E83" s="114">
        <f t="shared" si="9"/>
        <v>3.466875699837086E-2</v>
      </c>
      <c r="F83" s="114"/>
      <c r="G83" s="63">
        <v>502293</v>
      </c>
      <c r="H83" s="114">
        <f t="shared" si="12"/>
        <v>3.4691380404241821E-2</v>
      </c>
      <c r="J83" s="193">
        <v>116989</v>
      </c>
      <c r="K83" s="114">
        <f t="shared" si="6"/>
        <v>7.8308063404548579E-3</v>
      </c>
      <c r="L83" s="5">
        <f t="shared" si="10"/>
        <v>43435</v>
      </c>
      <c r="N83" s="115"/>
    </row>
    <row r="84" spans="1:14" x14ac:dyDescent="0.15">
      <c r="A84" s="5">
        <v>43525</v>
      </c>
      <c r="B84" s="193">
        <v>627967</v>
      </c>
      <c r="C84" s="114">
        <f t="shared" si="11"/>
        <v>3.134602656348285E-2</v>
      </c>
      <c r="D84" s="114">
        <f t="shared" si="8"/>
        <v>2.0754732515106129E-2</v>
      </c>
      <c r="E84" s="114">
        <f t="shared" si="9"/>
        <v>3.466875699837086E-2</v>
      </c>
      <c r="F84" s="114"/>
      <c r="G84" s="63">
        <v>510377</v>
      </c>
      <c r="H84" s="114">
        <f t="shared" si="12"/>
        <v>3.70480997431646E-2</v>
      </c>
      <c r="J84" s="193">
        <v>117538</v>
      </c>
      <c r="K84" s="114">
        <f t="shared" si="6"/>
        <v>7.1117661171470675E-3</v>
      </c>
      <c r="L84" s="5">
        <f t="shared" si="10"/>
        <v>43525</v>
      </c>
      <c r="N84" s="115"/>
    </row>
    <row r="85" spans="1:14" x14ac:dyDescent="0.15">
      <c r="A85" s="5">
        <v>43617</v>
      </c>
      <c r="B85" s="193">
        <v>631859</v>
      </c>
      <c r="C85" s="114">
        <f t="shared" si="11"/>
        <v>3.3837932648099242E-2</v>
      </c>
      <c r="D85" s="114">
        <f t="shared" si="8"/>
        <v>2.0754732515106129E-2</v>
      </c>
      <c r="E85" s="114">
        <f t="shared" si="9"/>
        <v>3.466875699837086E-2</v>
      </c>
      <c r="F85" s="114"/>
      <c r="G85" s="63">
        <v>513829</v>
      </c>
      <c r="H85" s="114">
        <f>(G85-G81)/G81</f>
        <v>3.9483160433086799E-2</v>
      </c>
      <c r="J85" s="193">
        <v>117978</v>
      </c>
      <c r="K85" s="114">
        <f t="shared" si="6"/>
        <v>9.7484572788195719E-3</v>
      </c>
      <c r="L85" s="5">
        <f t="shared" si="10"/>
        <v>43617</v>
      </c>
      <c r="N85" s="115"/>
    </row>
    <row r="86" spans="1:14" x14ac:dyDescent="0.15">
      <c r="A86" s="5">
        <v>43709</v>
      </c>
      <c r="B86" s="193">
        <v>637933</v>
      </c>
      <c r="C86" s="114">
        <f t="shared" si="11"/>
        <v>3.4327721759320064E-2</v>
      </c>
      <c r="D86" s="114">
        <f t="shared" si="8"/>
        <v>2.0754732515106129E-2</v>
      </c>
      <c r="E86" s="114">
        <f t="shared" si="9"/>
        <v>3.466875699837086E-2</v>
      </c>
      <c r="F86" s="114"/>
      <c r="G86" s="63">
        <v>519343</v>
      </c>
      <c r="H86" s="114">
        <f t="shared" ref="H86:H90" si="13">(G86-G82)/G82</f>
        <v>3.9838140659851112E-2</v>
      </c>
      <c r="J86" s="193">
        <v>118538</v>
      </c>
      <c r="K86" s="114">
        <f t="shared" si="6"/>
        <v>1.0640293290135562E-2</v>
      </c>
      <c r="L86" s="5">
        <f t="shared" si="10"/>
        <v>43709</v>
      </c>
      <c r="N86" s="115"/>
    </row>
    <row r="87" spans="1:14" x14ac:dyDescent="0.15">
      <c r="A87" s="5">
        <v>43800</v>
      </c>
      <c r="B87" s="193">
        <v>640233</v>
      </c>
      <c r="C87" s="114">
        <f t="shared" si="11"/>
        <v>3.3789380711020542E-2</v>
      </c>
      <c r="D87" s="114">
        <f t="shared" si="8"/>
        <v>2.0754732515106129E-2</v>
      </c>
      <c r="E87" s="114">
        <f t="shared" ref="E87:E99" si="14">E88</f>
        <v>3.466875699837086E-2</v>
      </c>
      <c r="F87" s="114"/>
      <c r="G87" s="63">
        <v>521573</v>
      </c>
      <c r="H87" s="114">
        <f t="shared" si="13"/>
        <v>3.8383971108496437E-2</v>
      </c>
      <c r="J87" s="193">
        <v>118609</v>
      </c>
      <c r="K87" s="114">
        <f t="shared" si="6"/>
        <v>1.38474557437024E-2</v>
      </c>
      <c r="L87" s="5">
        <f t="shared" si="10"/>
        <v>43800</v>
      </c>
      <c r="N87" s="115"/>
    </row>
    <row r="88" spans="1:14" x14ac:dyDescent="0.15">
      <c r="A88" s="5">
        <v>43891</v>
      </c>
      <c r="B88" s="193">
        <v>645781</v>
      </c>
      <c r="C88" s="114">
        <f>(B88-B84)/B84</f>
        <v>2.8367732699329743E-2</v>
      </c>
      <c r="D88" s="114">
        <f t="shared" si="8"/>
        <v>2.0754732515106129E-2</v>
      </c>
      <c r="E88" s="114">
        <f t="shared" si="14"/>
        <v>3.466875699837086E-2</v>
      </c>
      <c r="F88" s="114"/>
      <c r="G88" s="63">
        <v>526093</v>
      </c>
      <c r="H88" s="114">
        <f t="shared" si="13"/>
        <v>3.0792923662312368E-2</v>
      </c>
      <c r="J88" s="193">
        <v>119643</v>
      </c>
      <c r="K88" s="114">
        <f t="shared" si="6"/>
        <v>1.7909101737310487E-2</v>
      </c>
      <c r="L88" s="5">
        <f t="shared" si="10"/>
        <v>43891</v>
      </c>
      <c r="N88" s="115"/>
    </row>
    <row r="89" spans="1:14" x14ac:dyDescent="0.15">
      <c r="A89" s="5">
        <v>43983</v>
      </c>
      <c r="B89" s="193">
        <v>643442</v>
      </c>
      <c r="C89" s="114">
        <f>(B89-B85)/B85</f>
        <v>1.8331621453520484E-2</v>
      </c>
      <c r="D89" s="114">
        <f t="shared" si="8"/>
        <v>2.0754732515106129E-2</v>
      </c>
      <c r="E89" s="114">
        <f t="shared" si="14"/>
        <v>3.466875699837086E-2</v>
      </c>
      <c r="F89" s="114"/>
      <c r="G89" s="63">
        <v>522655</v>
      </c>
      <c r="H89" s="114">
        <f t="shared" si="13"/>
        <v>1.7176920726545211E-2</v>
      </c>
      <c r="J89" s="193">
        <v>120746</v>
      </c>
      <c r="K89" s="114">
        <f t="shared" si="6"/>
        <v>2.3462001390089679E-2</v>
      </c>
      <c r="L89" s="5">
        <f t="shared" si="10"/>
        <v>43983</v>
      </c>
      <c r="N89" s="115"/>
    </row>
    <row r="90" spans="1:14" x14ac:dyDescent="0.15">
      <c r="A90" s="5">
        <v>44075</v>
      </c>
      <c r="B90" s="193">
        <v>638756</v>
      </c>
      <c r="C90" s="114">
        <f t="shared" ref="C90:C95" si="15">(B90-B86)/B86</f>
        <v>1.2901041331926707E-3</v>
      </c>
      <c r="D90" s="114">
        <f t="shared" si="8"/>
        <v>2.0754732515106129E-2</v>
      </c>
      <c r="E90" s="114">
        <f t="shared" si="14"/>
        <v>3.466875699837086E-2</v>
      </c>
      <c r="F90" s="114"/>
      <c r="G90" s="63">
        <v>516219</v>
      </c>
      <c r="H90" s="114">
        <f t="shared" si="13"/>
        <v>-6.0152923982801348E-3</v>
      </c>
      <c r="J90" s="193">
        <v>122497</v>
      </c>
      <c r="K90" s="114">
        <f t="shared" si="6"/>
        <v>3.3398572609627294E-2</v>
      </c>
      <c r="L90" s="5">
        <f t="shared" si="10"/>
        <v>44075</v>
      </c>
      <c r="N90" s="115"/>
    </row>
    <row r="91" spans="1:14" x14ac:dyDescent="0.15">
      <c r="A91" s="5">
        <v>44166</v>
      </c>
      <c r="B91" s="193">
        <v>642709</v>
      </c>
      <c r="C91" s="114">
        <f t="shared" si="15"/>
        <v>3.867342045786456E-3</v>
      </c>
      <c r="D91" s="114">
        <f t="shared" si="8"/>
        <v>2.0754732515106129E-2</v>
      </c>
      <c r="E91" s="114">
        <f t="shared" si="14"/>
        <v>3.466875699837086E-2</v>
      </c>
      <c r="F91" s="114"/>
      <c r="G91" s="63">
        <v>519529</v>
      </c>
      <c r="H91" s="114">
        <f>(G91-G87)/G87</f>
        <v>-3.9189145143632819E-3</v>
      </c>
      <c r="J91" s="193">
        <v>123141</v>
      </c>
      <c r="K91" s="114">
        <f>(J91-J87)/J87</f>
        <v>3.8209579374246475E-2</v>
      </c>
      <c r="L91" s="5">
        <f t="shared" si="10"/>
        <v>44166</v>
      </c>
      <c r="N91" s="115"/>
    </row>
    <row r="92" spans="1:14" x14ac:dyDescent="0.15">
      <c r="A92" s="5">
        <v>44256</v>
      </c>
      <c r="B92" s="193">
        <v>645884</v>
      </c>
      <c r="C92" s="114">
        <f t="shared" si="15"/>
        <v>1.5949679535322346E-4</v>
      </c>
      <c r="D92" s="114">
        <f t="shared" si="8"/>
        <v>2.0754732515106129E-2</v>
      </c>
      <c r="E92" s="114">
        <f t="shared" si="14"/>
        <v>3.466875699837086E-2</v>
      </c>
      <c r="F92" s="114"/>
      <c r="G92" s="63">
        <v>522318</v>
      </c>
      <c r="H92" s="114">
        <f t="shared" ref="H92:H93" si="16">(G92-G88)/G88</f>
        <v>-7.1755374049835294E-3</v>
      </c>
      <c r="J92" s="193">
        <v>123532</v>
      </c>
      <c r="K92" s="114">
        <f t="shared" ref="K92:K95" si="17">(J92-J88)/J88</f>
        <v>3.2505035814882607E-2</v>
      </c>
      <c r="L92" s="5">
        <f t="shared" si="10"/>
        <v>44256</v>
      </c>
      <c r="N92" s="115"/>
    </row>
    <row r="93" spans="1:14" x14ac:dyDescent="0.15">
      <c r="A93" s="5">
        <v>44348</v>
      </c>
      <c r="B93" s="193">
        <v>646441</v>
      </c>
      <c r="C93" s="114">
        <f t="shared" si="15"/>
        <v>4.6608707544735966E-3</v>
      </c>
      <c r="D93" s="114">
        <f t="shared" si="8"/>
        <v>2.0754732515106129E-2</v>
      </c>
      <c r="E93" s="114">
        <f t="shared" si="14"/>
        <v>3.466875699837086E-2</v>
      </c>
      <c r="F93" s="114"/>
      <c r="G93" s="63">
        <v>523375</v>
      </c>
      <c r="H93" s="114">
        <f t="shared" si="16"/>
        <v>1.3775817700012437E-3</v>
      </c>
      <c r="J93" s="193">
        <v>123035</v>
      </c>
      <c r="K93" s="114">
        <f t="shared" si="17"/>
        <v>1.8957149719245357E-2</v>
      </c>
      <c r="L93" s="5">
        <f t="shared" si="10"/>
        <v>44348</v>
      </c>
      <c r="N93" s="115"/>
    </row>
    <row r="94" spans="1:14" x14ac:dyDescent="0.15">
      <c r="A94" s="5">
        <v>44440</v>
      </c>
      <c r="B94" s="193">
        <v>643665</v>
      </c>
      <c r="C94" s="114">
        <f t="shared" si="15"/>
        <v>7.6852507060599044E-3</v>
      </c>
      <c r="D94" s="114">
        <f t="shared" si="8"/>
        <v>2.0754732515106129E-2</v>
      </c>
      <c r="E94" s="114">
        <f t="shared" si="14"/>
        <v>3.466875699837086E-2</v>
      </c>
      <c r="F94" s="114"/>
      <c r="G94" s="63">
        <v>521139</v>
      </c>
      <c r="H94" s="114">
        <f>(G94-G90)/G90</f>
        <v>9.530838655686831E-3</v>
      </c>
      <c r="J94" s="194">
        <v>122497</v>
      </c>
      <c r="K94" s="114">
        <f t="shared" si="17"/>
        <v>0</v>
      </c>
      <c r="L94" s="5">
        <f t="shared" si="10"/>
        <v>44440</v>
      </c>
      <c r="N94" s="115"/>
    </row>
    <row r="95" spans="1:14" x14ac:dyDescent="0.15">
      <c r="A95" s="5">
        <v>44531</v>
      </c>
      <c r="B95" s="193">
        <v>648392</v>
      </c>
      <c r="C95" s="114">
        <f t="shared" si="15"/>
        <v>8.842259871886032E-3</v>
      </c>
      <c r="D95" s="114">
        <f t="shared" si="8"/>
        <v>2.0754732515106129E-2</v>
      </c>
      <c r="E95" s="114">
        <f t="shared" si="14"/>
        <v>3.466875699837086E-2</v>
      </c>
      <c r="F95" s="114"/>
      <c r="G95" s="63">
        <v>526223</v>
      </c>
      <c r="H95" s="114">
        <f t="shared" ref="H95:H101" si="18">(G95-G91)/G91</f>
        <v>1.2884747530936675E-2</v>
      </c>
      <c r="J95" s="194">
        <v>122141</v>
      </c>
      <c r="K95" s="114">
        <f t="shared" si="17"/>
        <v>-8.1207721230134554E-3</v>
      </c>
      <c r="L95" s="5">
        <f t="shared" si="10"/>
        <v>44531</v>
      </c>
      <c r="N95" s="115"/>
    </row>
    <row r="96" spans="1:14" x14ac:dyDescent="0.15">
      <c r="A96" s="5">
        <v>44621</v>
      </c>
      <c r="B96" s="194">
        <v>657149</v>
      </c>
      <c r="C96" s="114">
        <f t="shared" ref="C96:C101" si="19">(B96-B92)/B92</f>
        <v>1.7441212353921137E-2</v>
      </c>
      <c r="D96" s="114">
        <f>D97</f>
        <v>2.0754732515106129E-2</v>
      </c>
      <c r="E96" s="114">
        <f t="shared" si="14"/>
        <v>3.466875699837086E-2</v>
      </c>
      <c r="F96" s="114"/>
      <c r="G96" s="63">
        <v>535173</v>
      </c>
      <c r="H96" s="114">
        <f t="shared" si="18"/>
        <v>2.4611443603322115E-2</v>
      </c>
      <c r="J96" s="194">
        <v>121952</v>
      </c>
      <c r="K96" s="114">
        <f t="shared" ref="K96:K101" si="20">(J96-J92)/J92</f>
        <v>-1.2790208205161416E-2</v>
      </c>
      <c r="L96" s="5">
        <f t="shared" ref="L96:L101" si="21">A96</f>
        <v>44621</v>
      </c>
      <c r="N96" s="115"/>
    </row>
    <row r="97" spans="1:14" x14ac:dyDescent="0.15">
      <c r="A97" s="5">
        <v>44713</v>
      </c>
      <c r="B97" s="194">
        <v>659431</v>
      </c>
      <c r="C97" s="114">
        <f t="shared" si="19"/>
        <v>2.009464127430036E-2</v>
      </c>
      <c r="D97" s="114">
        <f t="shared" ref="D97:D100" si="22">D98</f>
        <v>2.0754732515106129E-2</v>
      </c>
      <c r="E97" s="114">
        <f t="shared" si="14"/>
        <v>3.466875699837086E-2</v>
      </c>
      <c r="F97" s="114"/>
      <c r="G97" s="63">
        <v>537907</v>
      </c>
      <c r="H97" s="114">
        <f t="shared" si="18"/>
        <v>2.7765942202053976E-2</v>
      </c>
      <c r="J97" s="194">
        <v>121500</v>
      </c>
      <c r="K97" s="114">
        <f t="shared" si="20"/>
        <v>-1.2476124679969114E-2</v>
      </c>
      <c r="L97" s="5">
        <f t="shared" si="21"/>
        <v>44713</v>
      </c>
      <c r="N97" s="115"/>
    </row>
    <row r="98" spans="1:14" x14ac:dyDescent="0.15">
      <c r="A98" s="5">
        <v>44805</v>
      </c>
      <c r="B98" s="193">
        <v>666795</v>
      </c>
      <c r="C98" s="114">
        <f t="shared" si="19"/>
        <v>3.5934841882034912E-2</v>
      </c>
      <c r="D98" s="114">
        <f t="shared" si="22"/>
        <v>2.0754732515106129E-2</v>
      </c>
      <c r="E98" s="114">
        <f t="shared" si="14"/>
        <v>3.466875699837086E-2</v>
      </c>
      <c r="F98" s="114"/>
      <c r="G98" s="63">
        <v>544959</v>
      </c>
      <c r="H98" s="114">
        <f t="shared" si="18"/>
        <v>4.5707575138302835E-2</v>
      </c>
      <c r="J98" s="194">
        <v>121812</v>
      </c>
      <c r="K98" s="114">
        <f t="shared" si="20"/>
        <v>-5.5919736809881054E-3</v>
      </c>
      <c r="L98" s="5">
        <f t="shared" si="21"/>
        <v>44805</v>
      </c>
      <c r="N98" s="115"/>
    </row>
    <row r="99" spans="1:14" x14ac:dyDescent="0.15">
      <c r="A99" s="5">
        <v>44896</v>
      </c>
      <c r="B99" s="193">
        <v>669261</v>
      </c>
      <c r="C99" s="114">
        <f t="shared" si="19"/>
        <v>3.2185776505570703E-2</v>
      </c>
      <c r="D99" s="114">
        <f t="shared" si="22"/>
        <v>2.0754732515106129E-2</v>
      </c>
      <c r="E99" s="114">
        <f t="shared" si="14"/>
        <v>3.466875699837086E-2</v>
      </c>
      <c r="F99" s="114"/>
      <c r="G99" s="63">
        <v>547824</v>
      </c>
      <c r="H99" s="114">
        <f t="shared" si="18"/>
        <v>4.1049136962846552E-2</v>
      </c>
      <c r="J99" s="194">
        <v>121414</v>
      </c>
      <c r="K99" s="114">
        <f t="shared" si="20"/>
        <v>-5.9521372839587035E-3</v>
      </c>
      <c r="L99" s="5">
        <f t="shared" si="21"/>
        <v>44896</v>
      </c>
      <c r="N99" s="115"/>
    </row>
    <row r="100" spans="1:14" x14ac:dyDescent="0.15">
      <c r="A100" s="5">
        <v>44986</v>
      </c>
      <c r="B100" s="193">
        <v>674406</v>
      </c>
      <c r="C100" s="114">
        <f t="shared" si="19"/>
        <v>2.6260406696198276E-2</v>
      </c>
      <c r="D100" s="114">
        <f t="shared" si="22"/>
        <v>2.0754732515106129E-2</v>
      </c>
      <c r="E100" s="114">
        <f>AVERAGE(C61:C100)</f>
        <v>3.466875699837086E-2</v>
      </c>
      <c r="F100" s="114"/>
      <c r="G100" s="63">
        <v>552646</v>
      </c>
      <c r="H100" s="114">
        <f t="shared" si="18"/>
        <v>3.2649255474397995E-2</v>
      </c>
      <c r="J100" s="194">
        <v>121739</v>
      </c>
      <c r="K100" s="114">
        <f t="shared" si="20"/>
        <v>-1.7465888218315402E-3</v>
      </c>
      <c r="L100" s="5">
        <f t="shared" si="21"/>
        <v>44986</v>
      </c>
      <c r="N100" s="115"/>
    </row>
    <row r="101" spans="1:14" x14ac:dyDescent="0.15">
      <c r="A101" s="5">
        <v>45078</v>
      </c>
      <c r="B101" s="194">
        <v>668716</v>
      </c>
      <c r="C101" s="114">
        <f t="shared" si="19"/>
        <v>1.4080320761383677E-2</v>
      </c>
      <c r="D101" s="114">
        <f>AVERAGE(C82:C101)</f>
        <v>2.0754732515106129E-2</v>
      </c>
      <c r="E101" s="114">
        <f>AVERAGE(C62:C101)</f>
        <v>3.3630659726613069E-2</v>
      </c>
      <c r="G101" s="111">
        <v>547681</v>
      </c>
      <c r="H101" s="114">
        <f t="shared" si="18"/>
        <v>1.8170427229985853E-2</v>
      </c>
      <c r="J101" s="111">
        <v>121015</v>
      </c>
      <c r="K101" s="114">
        <f t="shared" si="20"/>
        <v>-3.9917695473251028E-3</v>
      </c>
      <c r="L101" s="5">
        <f t="shared" si="21"/>
        <v>45078</v>
      </c>
      <c r="N101" s="115"/>
    </row>
    <row r="102" spans="1:14" x14ac:dyDescent="0.15">
      <c r="N102" s="115"/>
    </row>
    <row r="103" spans="1:14" x14ac:dyDescent="0.15">
      <c r="N103" s="115"/>
    </row>
    <row r="104" spans="1:14" x14ac:dyDescent="0.15">
      <c r="N104" s="115"/>
    </row>
    <row r="105" spans="1:14" x14ac:dyDescent="0.15">
      <c r="N105" s="115"/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H26"/>
  <sheetViews>
    <sheetView zoomScale="120" zoomScaleNormal="120" workbookViewId="0">
      <pane ySplit="2" topLeftCell="A3" activePane="bottomLeft" state="frozen"/>
      <selection pane="bottomLeft" activeCell="A3" sqref="A3"/>
    </sheetView>
  </sheetViews>
  <sheetFormatPr baseColWidth="10" defaultColWidth="8" defaultRowHeight="11" x14ac:dyDescent="0.15"/>
  <cols>
    <col min="1" max="1" width="8" style="2"/>
    <col min="2" max="2" width="18.19921875" style="2" customWidth="1"/>
    <col min="3" max="3" width="19.796875" style="2" customWidth="1"/>
    <col min="4" max="4" width="8" style="2"/>
    <col min="5" max="5" width="14.19921875" style="2" customWidth="1"/>
    <col min="6" max="6" width="8.19921875" style="2" bestFit="1" customWidth="1"/>
    <col min="7" max="16384" width="8" style="2"/>
  </cols>
  <sheetData>
    <row r="1" spans="1:8" ht="30" customHeight="1" x14ac:dyDescent="0.15">
      <c r="A1" s="217" t="s">
        <v>431</v>
      </c>
      <c r="C1" s="28"/>
      <c r="D1" s="28"/>
      <c r="E1" s="211" t="s">
        <v>359</v>
      </c>
    </row>
    <row r="2" spans="1:8" ht="66" customHeight="1" x14ac:dyDescent="0.15">
      <c r="A2" s="33" t="s">
        <v>408</v>
      </c>
      <c r="B2" s="32" t="s">
        <v>413</v>
      </c>
      <c r="C2" s="32" t="s">
        <v>414</v>
      </c>
      <c r="D2" s="28"/>
      <c r="E2" s="28"/>
    </row>
    <row r="3" spans="1:8" ht="13" x14ac:dyDescent="0.15">
      <c r="A3" s="5">
        <v>43252</v>
      </c>
      <c r="B3" s="61">
        <v>6562.0707311072056</v>
      </c>
      <c r="C3" s="192">
        <v>0.30516719712389923</v>
      </c>
      <c r="D3" s="28"/>
      <c r="E3" s="61"/>
      <c r="F3" s="230"/>
      <c r="H3" s="14"/>
    </row>
    <row r="4" spans="1:8" ht="13" x14ac:dyDescent="0.15">
      <c r="A4" s="5">
        <v>43344</v>
      </c>
      <c r="B4" s="61">
        <v>6380.8049960526314</v>
      </c>
      <c r="C4" s="192">
        <v>0.2995107572978663</v>
      </c>
      <c r="D4" s="28"/>
      <c r="E4" s="61"/>
      <c r="F4" s="230"/>
      <c r="H4" s="14"/>
    </row>
    <row r="5" spans="1:8" ht="13" x14ac:dyDescent="0.15">
      <c r="A5" s="5">
        <v>43435</v>
      </c>
      <c r="B5" s="61">
        <v>5473.2172735602098</v>
      </c>
      <c r="C5" s="192">
        <v>0.28978541892901677</v>
      </c>
      <c r="D5" s="28"/>
      <c r="E5" s="61"/>
      <c r="F5" s="230"/>
      <c r="H5" s="14"/>
    </row>
    <row r="6" spans="1:8" ht="13" x14ac:dyDescent="0.15">
      <c r="A6" s="5">
        <v>43525</v>
      </c>
      <c r="B6" s="61">
        <v>4651.3457785527462</v>
      </c>
      <c r="C6" s="192">
        <v>0.28206347984742591</v>
      </c>
      <c r="D6" s="28"/>
      <c r="E6" s="61"/>
      <c r="F6" s="230"/>
      <c r="H6" s="14"/>
    </row>
    <row r="7" spans="1:8" ht="13" x14ac:dyDescent="0.15">
      <c r="A7" s="5">
        <v>43617</v>
      </c>
      <c r="B7" s="61">
        <v>4873.6562484822207</v>
      </c>
      <c r="C7" s="192">
        <v>0.28323794549355119</v>
      </c>
      <c r="D7" s="28"/>
      <c r="E7" s="61"/>
      <c r="F7" s="230"/>
      <c r="H7" s="14"/>
    </row>
    <row r="8" spans="1:8" ht="13" x14ac:dyDescent="0.15">
      <c r="A8" s="5">
        <v>43709</v>
      </c>
      <c r="B8" s="61">
        <v>5491.467902070749</v>
      </c>
      <c r="C8" s="192">
        <v>0.28619264279646883</v>
      </c>
      <c r="D8" s="28"/>
      <c r="E8" s="61"/>
      <c r="F8" s="230"/>
      <c r="H8" s="14"/>
    </row>
    <row r="9" spans="1:8" ht="13" x14ac:dyDescent="0.15">
      <c r="A9" s="5">
        <v>43800</v>
      </c>
      <c r="B9" s="61">
        <v>5713.7932621899045</v>
      </c>
      <c r="C9" s="192">
        <v>0.27765631978170868</v>
      </c>
      <c r="D9" s="28"/>
      <c r="E9" s="61"/>
      <c r="F9" s="230"/>
      <c r="H9" s="14"/>
    </row>
    <row r="10" spans="1:8" ht="13" x14ac:dyDescent="0.15">
      <c r="A10" s="5">
        <v>43891</v>
      </c>
      <c r="B10" s="61">
        <v>5267.4816213921904</v>
      </c>
      <c r="C10" s="192">
        <v>0.27160520057860665</v>
      </c>
      <c r="D10" s="28"/>
      <c r="E10" s="61"/>
      <c r="F10" s="230"/>
      <c r="H10" s="14"/>
    </row>
    <row r="11" spans="1:8" ht="13" x14ac:dyDescent="0.15">
      <c r="A11" s="5">
        <v>43983</v>
      </c>
      <c r="B11" s="61">
        <v>5031.3445384615379</v>
      </c>
      <c r="C11" s="192">
        <v>0.26487504050499816</v>
      </c>
      <c r="D11" s="28"/>
      <c r="E11" s="61"/>
      <c r="F11" s="230"/>
      <c r="H11" s="14"/>
    </row>
    <row r="12" spans="1:8" ht="13" x14ac:dyDescent="0.15">
      <c r="A12" s="5">
        <v>44075</v>
      </c>
      <c r="B12" s="61">
        <v>4780.1263958868885</v>
      </c>
      <c r="C12" s="192">
        <v>0.24508369514993122</v>
      </c>
      <c r="D12" s="28"/>
      <c r="E12" s="61"/>
      <c r="F12" s="230"/>
      <c r="H12" s="14"/>
    </row>
    <row r="13" spans="1:8" ht="13" x14ac:dyDescent="0.15">
      <c r="A13" s="5">
        <v>44166</v>
      </c>
      <c r="B13" s="61">
        <v>4789.7411883445948</v>
      </c>
      <c r="C13" s="192">
        <v>0.21980011166704902</v>
      </c>
      <c r="D13" s="28"/>
      <c r="E13" s="61"/>
      <c r="F13" s="230"/>
      <c r="H13" s="14"/>
    </row>
    <row r="14" spans="1:8" ht="13" x14ac:dyDescent="0.15">
      <c r="A14" s="5">
        <v>44256</v>
      </c>
      <c r="B14" s="61">
        <v>6113.9323131313131</v>
      </c>
      <c r="C14" s="192">
        <v>0.2309498695297823</v>
      </c>
      <c r="D14" s="28"/>
      <c r="E14" s="61"/>
      <c r="F14" s="230"/>
      <c r="H14" s="14"/>
    </row>
    <row r="15" spans="1:8" ht="13" x14ac:dyDescent="0.15">
      <c r="A15" s="5">
        <v>44348</v>
      </c>
      <c r="B15" s="61">
        <v>8156.3277695214101</v>
      </c>
      <c r="C15" s="192">
        <v>0.26478787757534533</v>
      </c>
      <c r="D15" s="28"/>
      <c r="E15" s="61"/>
      <c r="F15" s="230"/>
      <c r="H15" s="14"/>
    </row>
    <row r="16" spans="1:8" ht="13" x14ac:dyDescent="0.15">
      <c r="A16" s="5">
        <v>44440</v>
      </c>
      <c r="B16" s="61">
        <v>8879.4212510407997</v>
      </c>
      <c r="C16" s="192">
        <v>0.29102365461335167</v>
      </c>
      <c r="D16" s="28"/>
      <c r="E16" s="61"/>
      <c r="F16" s="230"/>
      <c r="H16" s="14"/>
    </row>
    <row r="17" spans="1:8" ht="13" x14ac:dyDescent="0.15">
      <c r="A17" s="5">
        <v>44531</v>
      </c>
      <c r="B17" s="61">
        <v>9025.8960716639194</v>
      </c>
      <c r="C17" s="192">
        <v>0.30099823532950837</v>
      </c>
      <c r="D17" s="28"/>
      <c r="E17" s="61"/>
      <c r="F17" s="230"/>
      <c r="H17" s="14"/>
    </row>
    <row r="18" spans="1:8" ht="13" x14ac:dyDescent="0.15">
      <c r="A18" s="5">
        <v>44621</v>
      </c>
      <c r="B18" s="61">
        <v>9181.6244842995147</v>
      </c>
      <c r="C18" s="192">
        <v>0.31250863907276005</v>
      </c>
      <c r="D18" s="28"/>
      <c r="E18" s="61"/>
      <c r="F18" s="230"/>
      <c r="H18" s="14"/>
    </row>
    <row r="19" spans="1:8" x14ac:dyDescent="0.15">
      <c r="A19" s="5">
        <v>44713</v>
      </c>
      <c r="B19" s="61">
        <v>9205.5891396360748</v>
      </c>
      <c r="C19" s="192">
        <v>0.3216396350975449</v>
      </c>
      <c r="D19"/>
      <c r="E19" s="61"/>
      <c r="F19" s="230"/>
      <c r="H19" s="14"/>
    </row>
    <row r="20" spans="1:8" ht="13" x14ac:dyDescent="0.15">
      <c r="A20" s="5">
        <v>44805</v>
      </c>
      <c r="B20" s="61">
        <v>8084.9968848837216</v>
      </c>
      <c r="C20" s="192">
        <v>0.31629619034874035</v>
      </c>
      <c r="D20" s="29"/>
      <c r="E20" s="61"/>
      <c r="F20" s="230"/>
      <c r="H20" s="14"/>
    </row>
    <row r="21" spans="1:8" ht="13" x14ac:dyDescent="0.15">
      <c r="A21" s="5">
        <v>44896</v>
      </c>
      <c r="B21" s="61">
        <v>6621.0862643020573</v>
      </c>
      <c r="C21" s="192">
        <v>0.31413585866646854</v>
      </c>
      <c r="D21" s="29"/>
      <c r="E21" s="61"/>
      <c r="F21" s="230"/>
      <c r="H21" s="14"/>
    </row>
    <row r="22" spans="1:8" ht="13" x14ac:dyDescent="0.15">
      <c r="A22" s="5">
        <v>44986</v>
      </c>
      <c r="B22" s="61">
        <v>5756.0905263752838</v>
      </c>
      <c r="C22" s="192">
        <v>0.31132377186461457</v>
      </c>
      <c r="D22" s="29"/>
      <c r="F22" s="230"/>
      <c r="H22" s="14"/>
    </row>
    <row r="23" spans="1:8" ht="13" x14ac:dyDescent="0.15">
      <c r="A23" s="5">
        <v>45078</v>
      </c>
      <c r="B23" s="61">
        <v>6406.9690999999993</v>
      </c>
      <c r="C23" s="192">
        <v>0.31844284524761146</v>
      </c>
      <c r="D23" s="29"/>
      <c r="F23" s="230"/>
      <c r="H23" s="14"/>
    </row>
    <row r="24" spans="1:8" ht="13" x14ac:dyDescent="0.15">
      <c r="A24" s="5"/>
      <c r="B24" s="27"/>
      <c r="C24" s="54"/>
      <c r="D24" s="29"/>
      <c r="E24"/>
    </row>
    <row r="25" spans="1:8" ht="13" x14ac:dyDescent="0.15">
      <c r="B25" s="191">
        <f>B23/B22-1</f>
        <v>0.1130765005592409</v>
      </c>
      <c r="C25" s="227" t="s">
        <v>417</v>
      </c>
      <c r="D25" s="29"/>
      <c r="E25"/>
    </row>
    <row r="26" spans="1:8" ht="13" x14ac:dyDescent="0.15">
      <c r="A26" s="228"/>
      <c r="B26" s="191">
        <f>B23/B19-1</f>
        <v>-0.30401313779975125</v>
      </c>
      <c r="C26" s="227" t="s">
        <v>418</v>
      </c>
      <c r="D26" s="29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292"/>
  <sheetViews>
    <sheetView zoomScale="120" zoomScaleNormal="120" workbookViewId="0">
      <pane ySplit="3" topLeftCell="A262" activePane="bottomLeft" state="frozen"/>
      <selection pane="bottomLeft" activeCell="A289" sqref="A289"/>
    </sheetView>
  </sheetViews>
  <sheetFormatPr baseColWidth="10" defaultColWidth="8" defaultRowHeight="11" x14ac:dyDescent="0.15"/>
  <cols>
    <col min="1" max="1" width="8" style="2"/>
    <col min="2" max="2" width="8.19921875" style="2" bestFit="1" customWidth="1"/>
    <col min="3" max="3" width="10.59765625" style="2" customWidth="1"/>
    <col min="4" max="4" width="4.59765625" style="2" customWidth="1"/>
    <col min="5" max="5" width="8.19921875" style="2" bestFit="1" customWidth="1"/>
    <col min="6" max="6" width="9.796875" customWidth="1"/>
    <col min="7" max="7" width="14.796875" customWidth="1"/>
    <col min="8" max="16384" width="8" style="2"/>
  </cols>
  <sheetData>
    <row r="1" spans="1:7" s="213" customFormat="1" ht="30" customHeight="1" x14ac:dyDescent="0.15">
      <c r="A1" s="216" t="s">
        <v>432</v>
      </c>
      <c r="D1" s="212"/>
      <c r="F1" s="214"/>
      <c r="G1" s="211" t="s">
        <v>359</v>
      </c>
    </row>
    <row r="2" spans="1:7" ht="36" customHeight="1" x14ac:dyDescent="0.15">
      <c r="B2" s="238" t="s">
        <v>361</v>
      </c>
      <c r="C2" s="238"/>
      <c r="D2" s="10"/>
      <c r="E2" s="239" t="s">
        <v>362</v>
      </c>
      <c r="F2" s="239"/>
      <c r="G2" s="10"/>
    </row>
    <row r="3" spans="1:7" ht="41.25" customHeight="1" x14ac:dyDescent="0.15">
      <c r="A3" s="30" t="s">
        <v>407</v>
      </c>
      <c r="B3" s="30" t="s">
        <v>295</v>
      </c>
      <c r="C3" s="31" t="s">
        <v>293</v>
      </c>
      <c r="D3" s="31"/>
      <c r="E3" s="30" t="s">
        <v>295</v>
      </c>
      <c r="F3" s="31" t="s">
        <v>293</v>
      </c>
      <c r="G3" s="31"/>
    </row>
    <row r="4" spans="1:7" x14ac:dyDescent="0.15">
      <c r="A4" s="1">
        <v>36404</v>
      </c>
      <c r="B4" s="54">
        <f>C4/100</f>
        <v>4.0756999999999995E-2</v>
      </c>
      <c r="C4" s="202">
        <v>4.0756999999999994</v>
      </c>
      <c r="D4" s="22"/>
      <c r="E4" s="201"/>
      <c r="F4" s="7">
        <v>4.5</v>
      </c>
      <c r="G4" s="7"/>
    </row>
    <row r="5" spans="1:7" x14ac:dyDescent="0.15">
      <c r="A5" s="1">
        <v>36434</v>
      </c>
      <c r="B5" s="54">
        <f t="shared" ref="B5:B68" si="0">C5/100</f>
        <v>4.0854000000000001E-2</v>
      </c>
      <c r="C5" s="202">
        <v>4.0853999999999999</v>
      </c>
      <c r="D5" s="22"/>
      <c r="E5" s="201"/>
      <c r="F5" s="7"/>
      <c r="G5" s="7"/>
    </row>
    <row r="6" spans="1:7" x14ac:dyDescent="0.15">
      <c r="A6" s="1">
        <v>36465</v>
      </c>
      <c r="B6" s="54">
        <f t="shared" si="0"/>
        <v>4.0628666666666674E-2</v>
      </c>
      <c r="C6" s="202">
        <v>4.0628666666666673</v>
      </c>
      <c r="D6" s="22"/>
      <c r="E6" s="201"/>
      <c r="F6" s="7"/>
      <c r="G6" s="7"/>
    </row>
    <row r="7" spans="1:7" x14ac:dyDescent="0.15">
      <c r="A7" s="1">
        <v>36495</v>
      </c>
      <c r="B7" s="54">
        <f t="shared" si="0"/>
        <v>4.0393666666666668E-2</v>
      </c>
      <c r="C7" s="202">
        <v>4.039366666666667</v>
      </c>
      <c r="D7" s="22"/>
      <c r="E7" s="201"/>
      <c r="F7" s="7">
        <v>3.4</v>
      </c>
      <c r="G7" s="7"/>
    </row>
    <row r="8" spans="1:7" x14ac:dyDescent="0.15">
      <c r="A8" s="1">
        <v>36526</v>
      </c>
      <c r="B8" s="54">
        <f t="shared" si="0"/>
        <v>4.0197333333333335E-2</v>
      </c>
      <c r="C8" s="202">
        <v>4.0197333333333338</v>
      </c>
      <c r="D8" s="22"/>
      <c r="E8" s="201"/>
      <c r="F8" s="7"/>
      <c r="G8" s="7"/>
    </row>
    <row r="9" spans="1:7" x14ac:dyDescent="0.15">
      <c r="A9" s="1">
        <v>36557</v>
      </c>
      <c r="B9" s="54">
        <f t="shared" si="0"/>
        <v>3.9909666666666656E-2</v>
      </c>
      <c r="C9" s="202">
        <v>3.9909666666666657</v>
      </c>
      <c r="D9" s="22"/>
      <c r="E9" s="201"/>
      <c r="F9" s="7"/>
      <c r="G9" s="7"/>
    </row>
    <row r="10" spans="1:7" x14ac:dyDescent="0.15">
      <c r="A10" s="1">
        <v>36586</v>
      </c>
      <c r="B10" s="54">
        <f t="shared" si="0"/>
        <v>3.938033333333333E-2</v>
      </c>
      <c r="C10" s="202">
        <v>3.9380333333333328</v>
      </c>
      <c r="D10" s="22"/>
      <c r="E10" s="201"/>
      <c r="F10" s="7">
        <v>2.8</v>
      </c>
      <c r="G10" s="7"/>
    </row>
    <row r="11" spans="1:7" x14ac:dyDescent="0.15">
      <c r="A11" s="1">
        <v>36617</v>
      </c>
      <c r="B11" s="54">
        <f t="shared" si="0"/>
        <v>3.8509999999999996E-2</v>
      </c>
      <c r="C11" s="202">
        <v>3.8509999999999995</v>
      </c>
      <c r="D11" s="22"/>
      <c r="E11" s="201"/>
      <c r="F11" s="7"/>
      <c r="G11" s="7"/>
    </row>
    <row r="12" spans="1:7" x14ac:dyDescent="0.15">
      <c r="A12" s="1">
        <v>36647</v>
      </c>
      <c r="B12" s="54">
        <f t="shared" si="0"/>
        <v>3.7363E-2</v>
      </c>
      <c r="C12" s="202">
        <v>3.7363</v>
      </c>
      <c r="D12" s="22"/>
      <c r="E12" s="201"/>
      <c r="F12" s="7"/>
      <c r="G12" s="7"/>
    </row>
    <row r="13" spans="1:7" x14ac:dyDescent="0.15">
      <c r="A13" s="1">
        <v>36678</v>
      </c>
      <c r="B13" s="54">
        <f t="shared" si="0"/>
        <v>3.6205333333333332E-2</v>
      </c>
      <c r="C13" s="202">
        <v>3.6205333333333329</v>
      </c>
      <c r="D13" s="22"/>
      <c r="E13" s="201"/>
      <c r="F13" s="7">
        <v>3.2</v>
      </c>
      <c r="G13" s="7"/>
    </row>
    <row r="14" spans="1:7" x14ac:dyDescent="0.15">
      <c r="A14" s="1">
        <v>36708</v>
      </c>
      <c r="B14" s="54">
        <f t="shared" si="0"/>
        <v>3.5332666666666665E-2</v>
      </c>
      <c r="C14" s="202">
        <v>3.5332666666666666</v>
      </c>
      <c r="D14" s="22"/>
      <c r="E14" s="201"/>
      <c r="F14" s="7"/>
      <c r="G14" s="7"/>
    </row>
    <row r="15" spans="1:7" x14ac:dyDescent="0.15">
      <c r="A15" s="1">
        <v>36739</v>
      </c>
      <c r="B15" s="54">
        <f t="shared" si="0"/>
        <v>3.4906666666666669E-2</v>
      </c>
      <c r="C15" s="202">
        <v>3.4906666666666668</v>
      </c>
      <c r="D15" s="22"/>
      <c r="E15" s="201"/>
      <c r="F15" s="7"/>
      <c r="G15" s="7"/>
    </row>
    <row r="16" spans="1:7" x14ac:dyDescent="0.15">
      <c r="A16" s="1">
        <v>36770</v>
      </c>
      <c r="B16" s="54">
        <f t="shared" si="0"/>
        <v>3.4849333333333329E-2</v>
      </c>
      <c r="C16" s="202">
        <v>3.4849333333333332</v>
      </c>
      <c r="D16" s="22"/>
      <c r="E16" s="201"/>
      <c r="F16" s="7"/>
      <c r="G16" s="7"/>
    </row>
    <row r="17" spans="1:7" x14ac:dyDescent="0.15">
      <c r="A17" s="1">
        <v>36800</v>
      </c>
      <c r="B17" s="54">
        <f t="shared" si="0"/>
        <v>3.4879999999999994E-2</v>
      </c>
      <c r="C17" s="202">
        <v>3.4879999999999995</v>
      </c>
      <c r="D17" s="22"/>
      <c r="E17" s="201"/>
      <c r="F17" s="7"/>
      <c r="G17" s="7"/>
    </row>
    <row r="18" spans="1:7" x14ac:dyDescent="0.15">
      <c r="A18" s="1">
        <v>36831</v>
      </c>
      <c r="B18" s="54">
        <f t="shared" si="0"/>
        <v>3.4737999999999998E-2</v>
      </c>
      <c r="C18" s="202">
        <v>3.4737999999999998</v>
      </c>
      <c r="D18" s="22"/>
      <c r="E18" s="201"/>
      <c r="F18" s="7"/>
      <c r="G18" s="7"/>
    </row>
    <row r="19" spans="1:7" x14ac:dyDescent="0.15">
      <c r="A19" s="1">
        <v>36861</v>
      </c>
      <c r="B19" s="54">
        <f t="shared" si="0"/>
        <v>3.4397333333333335E-2</v>
      </c>
      <c r="C19" s="202">
        <v>3.4397333333333333</v>
      </c>
      <c r="D19" s="22"/>
      <c r="E19" s="201"/>
      <c r="F19" s="7">
        <v>5.3</v>
      </c>
      <c r="G19" s="7"/>
    </row>
    <row r="20" spans="1:7" x14ac:dyDescent="0.15">
      <c r="A20" s="1">
        <v>36892</v>
      </c>
      <c r="B20" s="54">
        <f t="shared" si="0"/>
        <v>3.4009333333333336E-2</v>
      </c>
      <c r="C20" s="202">
        <v>3.4009333333333336</v>
      </c>
      <c r="D20" s="22"/>
      <c r="E20" s="201"/>
      <c r="F20" s="7"/>
      <c r="G20" s="7"/>
    </row>
    <row r="21" spans="1:7" x14ac:dyDescent="0.15">
      <c r="A21" s="1">
        <v>36923</v>
      </c>
      <c r="B21" s="54">
        <f t="shared" si="0"/>
        <v>3.3833333333333326E-2</v>
      </c>
      <c r="C21" s="202">
        <v>3.3833333333333329</v>
      </c>
      <c r="D21" s="22"/>
      <c r="E21" s="201"/>
      <c r="F21" s="7"/>
      <c r="G21" s="7"/>
    </row>
    <row r="22" spans="1:7" x14ac:dyDescent="0.15">
      <c r="A22" s="1">
        <v>36951</v>
      </c>
      <c r="B22" s="54">
        <f t="shared" si="0"/>
        <v>3.4130000000000001E-2</v>
      </c>
      <c r="C22" s="202">
        <v>3.4130000000000003</v>
      </c>
      <c r="D22" s="22"/>
      <c r="E22" s="201"/>
      <c r="F22" s="7">
        <v>2.6</v>
      </c>
      <c r="G22" s="7"/>
    </row>
    <row r="23" spans="1:7" x14ac:dyDescent="0.15">
      <c r="A23" s="1">
        <v>36982</v>
      </c>
      <c r="B23" s="54">
        <f t="shared" si="0"/>
        <v>3.5186666666666665E-2</v>
      </c>
      <c r="C23" s="202">
        <v>3.5186666666666664</v>
      </c>
      <c r="D23" s="22"/>
      <c r="E23" s="201"/>
      <c r="F23" s="7"/>
      <c r="G23" s="7"/>
    </row>
    <row r="24" spans="1:7" x14ac:dyDescent="0.15">
      <c r="A24" s="1">
        <v>37012</v>
      </c>
      <c r="B24" s="54">
        <f t="shared" si="0"/>
        <v>3.7122000000000002E-2</v>
      </c>
      <c r="C24" s="202">
        <v>3.7122000000000002</v>
      </c>
      <c r="D24" s="22"/>
      <c r="E24" s="201"/>
      <c r="F24" s="7"/>
      <c r="G24" s="7"/>
    </row>
    <row r="25" spans="1:7" x14ac:dyDescent="0.15">
      <c r="A25" s="1">
        <v>37043</v>
      </c>
      <c r="B25" s="54">
        <f t="shared" si="0"/>
        <v>3.9753333333333328E-2</v>
      </c>
      <c r="C25" s="202">
        <v>3.9753333333333329</v>
      </c>
      <c r="D25" s="22"/>
      <c r="E25" s="201"/>
      <c r="F25" s="7" t="s">
        <v>294</v>
      </c>
      <c r="G25" s="7"/>
    </row>
    <row r="26" spans="1:7" x14ac:dyDescent="0.15">
      <c r="A26" s="1">
        <v>37073</v>
      </c>
      <c r="B26" s="54">
        <f t="shared" si="0"/>
        <v>4.2699000000000001E-2</v>
      </c>
      <c r="C26" s="202">
        <v>4.2698999999999998</v>
      </c>
      <c r="D26" s="22"/>
      <c r="E26" s="201"/>
      <c r="F26" s="7"/>
      <c r="G26" s="7"/>
    </row>
    <row r="27" spans="1:7" x14ac:dyDescent="0.15">
      <c r="A27" s="1">
        <v>37104</v>
      </c>
      <c r="B27" s="54">
        <f t="shared" si="0"/>
        <v>4.5444666666666675E-2</v>
      </c>
      <c r="C27" s="202">
        <v>4.5444666666666675</v>
      </c>
      <c r="D27" s="22"/>
      <c r="E27" s="201"/>
      <c r="F27" s="7"/>
      <c r="G27" s="7"/>
    </row>
    <row r="28" spans="1:7" x14ac:dyDescent="0.15">
      <c r="A28" s="1">
        <v>37135</v>
      </c>
      <c r="B28" s="54">
        <f t="shared" si="0"/>
        <v>4.745566666666666E-2</v>
      </c>
      <c r="C28" s="202">
        <v>4.745566666666666</v>
      </c>
      <c r="D28" s="22"/>
      <c r="E28" s="201"/>
      <c r="F28" s="7">
        <v>2.2000000000000002</v>
      </c>
      <c r="G28" s="7"/>
    </row>
    <row r="29" spans="1:7" x14ac:dyDescent="0.15">
      <c r="A29" s="1">
        <v>37165</v>
      </c>
      <c r="B29" s="54">
        <f t="shared" si="0"/>
        <v>4.8194333333333325E-2</v>
      </c>
      <c r="C29" s="202">
        <v>4.8194333333333326</v>
      </c>
      <c r="D29" s="22"/>
      <c r="E29" s="201"/>
      <c r="F29" s="7"/>
      <c r="G29" s="7"/>
    </row>
    <row r="30" spans="1:7" x14ac:dyDescent="0.15">
      <c r="A30" s="1">
        <v>37196</v>
      </c>
      <c r="B30" s="54">
        <f t="shared" si="0"/>
        <v>4.7379333333333336E-2</v>
      </c>
      <c r="C30" s="7">
        <v>4.7379333333333333</v>
      </c>
      <c r="D30" s="7"/>
      <c r="E30" s="201"/>
      <c r="F30" s="7"/>
      <c r="G30" s="7"/>
    </row>
    <row r="31" spans="1:7" x14ac:dyDescent="0.15">
      <c r="A31" s="1">
        <v>37226</v>
      </c>
      <c r="B31" s="54">
        <f t="shared" si="0"/>
        <v>4.5154333333333331E-2</v>
      </c>
      <c r="C31" s="7">
        <v>4.5154333333333332</v>
      </c>
      <c r="D31" s="7"/>
      <c r="E31" s="201"/>
      <c r="F31" s="7"/>
      <c r="G31" s="7"/>
    </row>
    <row r="32" spans="1:7" x14ac:dyDescent="0.15">
      <c r="A32" s="1">
        <v>37257</v>
      </c>
      <c r="B32" s="54">
        <f t="shared" si="0"/>
        <v>4.2108666666666669E-2</v>
      </c>
      <c r="C32" s="7">
        <v>4.210866666666667</v>
      </c>
      <c r="D32" s="7"/>
      <c r="E32" s="201"/>
      <c r="F32" s="7"/>
      <c r="G32" s="7"/>
    </row>
    <row r="33" spans="1:7" x14ac:dyDescent="0.15">
      <c r="A33" s="1">
        <v>37288</v>
      </c>
      <c r="B33" s="54">
        <f t="shared" si="0"/>
        <v>3.9073999999999998E-2</v>
      </c>
      <c r="C33" s="7">
        <v>3.9074</v>
      </c>
      <c r="D33" s="7"/>
      <c r="E33" s="201"/>
      <c r="F33" s="7"/>
      <c r="G33" s="7"/>
    </row>
    <row r="34" spans="1:7" x14ac:dyDescent="0.15">
      <c r="A34" s="1">
        <v>37316</v>
      </c>
      <c r="B34" s="54">
        <f t="shared" si="0"/>
        <v>3.6824999999999997E-2</v>
      </c>
      <c r="C34" s="7">
        <v>3.6824999999999997</v>
      </c>
      <c r="D34" s="7"/>
      <c r="E34" s="201"/>
      <c r="F34" s="7">
        <v>1.7</v>
      </c>
      <c r="G34" s="7"/>
    </row>
    <row r="35" spans="1:7" x14ac:dyDescent="0.15">
      <c r="A35" s="1">
        <v>37347</v>
      </c>
      <c r="B35" s="54">
        <f t="shared" si="0"/>
        <v>3.6022666666666668E-2</v>
      </c>
      <c r="C35" s="7">
        <v>3.6022666666666665</v>
      </c>
      <c r="D35" s="7"/>
      <c r="E35" s="201"/>
      <c r="F35" s="7"/>
      <c r="G35" s="7"/>
    </row>
    <row r="36" spans="1:7" x14ac:dyDescent="0.15">
      <c r="A36" s="1">
        <v>37377</v>
      </c>
      <c r="B36" s="54">
        <f t="shared" si="0"/>
        <v>3.683366666666666E-2</v>
      </c>
      <c r="C36" s="7">
        <v>3.6833666666666662</v>
      </c>
      <c r="D36" s="7"/>
      <c r="E36" s="201"/>
      <c r="F36" s="7"/>
      <c r="G36" s="7"/>
    </row>
    <row r="37" spans="1:7" x14ac:dyDescent="0.15">
      <c r="A37" s="1">
        <v>37408</v>
      </c>
      <c r="B37" s="54">
        <f t="shared" si="0"/>
        <v>3.8638666666666661E-2</v>
      </c>
      <c r="C37" s="7">
        <v>3.8638666666666661</v>
      </c>
      <c r="D37" s="7"/>
      <c r="E37" s="201"/>
      <c r="F37" s="7">
        <v>3.3</v>
      </c>
      <c r="G37" s="7"/>
    </row>
    <row r="38" spans="1:7" x14ac:dyDescent="0.15">
      <c r="A38" s="1">
        <v>37438</v>
      </c>
      <c r="B38" s="54">
        <f t="shared" si="0"/>
        <v>4.049733333333333E-2</v>
      </c>
      <c r="C38" s="7">
        <v>4.0497333333333332</v>
      </c>
      <c r="D38" s="7"/>
      <c r="E38" s="201"/>
      <c r="F38" s="7"/>
      <c r="G38" s="7"/>
    </row>
    <row r="39" spans="1:7" x14ac:dyDescent="0.15">
      <c r="A39" s="1">
        <v>37469</v>
      </c>
      <c r="B39" s="54">
        <f t="shared" si="0"/>
        <v>4.1629333333333331E-2</v>
      </c>
      <c r="C39" s="7">
        <v>4.1629333333333332</v>
      </c>
      <c r="D39" s="7"/>
      <c r="E39" s="201"/>
      <c r="F39" s="7"/>
      <c r="G39" s="7"/>
    </row>
    <row r="40" spans="1:7" x14ac:dyDescent="0.15">
      <c r="A40" s="1">
        <v>37500</v>
      </c>
      <c r="B40" s="54">
        <f t="shared" si="0"/>
        <v>4.1870999999999992E-2</v>
      </c>
      <c r="C40" s="7">
        <v>4.1870999999999992</v>
      </c>
      <c r="D40" s="7"/>
      <c r="E40" s="54">
        <f t="shared" ref="E40:E103" si="1">F40/100</f>
        <v>1.8395999999999999E-2</v>
      </c>
      <c r="F40" s="7">
        <v>1.8395999999999999</v>
      </c>
      <c r="G40" s="7"/>
    </row>
    <row r="41" spans="1:7" x14ac:dyDescent="0.15">
      <c r="A41" s="1">
        <v>37530</v>
      </c>
      <c r="B41" s="54">
        <f t="shared" si="0"/>
        <v>4.1393999999999986E-2</v>
      </c>
      <c r="C41" s="7">
        <v>4.1393999999999984</v>
      </c>
      <c r="D41" s="7"/>
      <c r="E41" s="54">
        <f t="shared" si="1"/>
        <v>2.0888999999999998E-2</v>
      </c>
      <c r="F41" s="7">
        <v>2.0888999999999998</v>
      </c>
      <c r="G41" s="7"/>
    </row>
    <row r="42" spans="1:7" x14ac:dyDescent="0.15">
      <c r="A42" s="1">
        <v>37561</v>
      </c>
      <c r="B42" s="54">
        <f t="shared" si="0"/>
        <v>4.0607333333333336E-2</v>
      </c>
      <c r="C42" s="7">
        <v>4.0607333333333333</v>
      </c>
      <c r="D42" s="7"/>
      <c r="E42" s="54">
        <f t="shared" si="1"/>
        <v>2.2027999999999999E-2</v>
      </c>
      <c r="F42" s="7">
        <v>2.2027999999999999</v>
      </c>
      <c r="G42" s="7"/>
    </row>
    <row r="43" spans="1:7" x14ac:dyDescent="0.15">
      <c r="A43" s="1">
        <v>37591</v>
      </c>
      <c r="B43" s="54">
        <f t="shared" si="0"/>
        <v>3.9823333333333336E-2</v>
      </c>
      <c r="C43" s="7">
        <v>3.9823333333333335</v>
      </c>
      <c r="D43" s="7"/>
      <c r="E43" s="54">
        <f t="shared" si="1"/>
        <v>2.2098E-2</v>
      </c>
      <c r="F43" s="7">
        <v>2.2098</v>
      </c>
      <c r="G43" s="7"/>
    </row>
    <row r="44" spans="1:7" x14ac:dyDescent="0.15">
      <c r="A44" s="1">
        <v>37622</v>
      </c>
      <c r="B44" s="54">
        <f t="shared" si="0"/>
        <v>3.9292999999999995E-2</v>
      </c>
      <c r="C44" s="7">
        <v>3.9292999999999996</v>
      </c>
      <c r="D44" s="7"/>
      <c r="E44" s="54">
        <f t="shared" si="1"/>
        <v>2.1211000000000001E-2</v>
      </c>
      <c r="F44" s="7">
        <v>2.1211000000000002</v>
      </c>
      <c r="G44" s="7"/>
    </row>
    <row r="45" spans="1:7" x14ac:dyDescent="0.15">
      <c r="A45" s="1">
        <v>37653</v>
      </c>
      <c r="B45" s="54">
        <f t="shared" si="0"/>
        <v>3.9102666666666661E-2</v>
      </c>
      <c r="C45" s="7">
        <v>3.9102666666666663</v>
      </c>
      <c r="D45" s="7"/>
      <c r="E45" s="54">
        <f t="shared" si="1"/>
        <v>1.9819000000000003E-2</v>
      </c>
      <c r="F45" s="7">
        <v>1.9819000000000004</v>
      </c>
      <c r="G45" s="7"/>
    </row>
    <row r="46" spans="1:7" x14ac:dyDescent="0.15">
      <c r="A46" s="1">
        <v>37681</v>
      </c>
      <c r="B46" s="54">
        <f t="shared" si="0"/>
        <v>3.9040999999999999E-2</v>
      </c>
      <c r="C46" s="7">
        <v>3.9041000000000001</v>
      </c>
      <c r="D46" s="7"/>
      <c r="E46" s="54">
        <f t="shared" si="1"/>
        <v>1.9675999999999999E-2</v>
      </c>
      <c r="F46" s="7">
        <v>1.9676</v>
      </c>
      <c r="G46" s="7"/>
    </row>
    <row r="47" spans="1:7" x14ac:dyDescent="0.15">
      <c r="A47" s="1">
        <v>37712</v>
      </c>
      <c r="B47" s="54">
        <f t="shared" si="0"/>
        <v>3.8810999999999998E-2</v>
      </c>
      <c r="C47" s="7">
        <v>3.8811</v>
      </c>
      <c r="D47" s="7"/>
      <c r="E47" s="54">
        <f t="shared" si="1"/>
        <v>2.0750999999999999E-2</v>
      </c>
      <c r="F47" s="7">
        <v>2.0750999999999999</v>
      </c>
      <c r="G47" s="7"/>
    </row>
    <row r="48" spans="1:7" x14ac:dyDescent="0.15">
      <c r="A48" s="1">
        <v>37742</v>
      </c>
      <c r="B48" s="54">
        <f t="shared" si="0"/>
        <v>3.8329000000000002E-2</v>
      </c>
      <c r="C48" s="7">
        <v>3.8329</v>
      </c>
      <c r="D48" s="7"/>
      <c r="E48" s="54">
        <f t="shared" si="1"/>
        <v>2.1991999999999998E-2</v>
      </c>
      <c r="F48" s="7">
        <v>2.1991999999999998</v>
      </c>
      <c r="G48" s="7"/>
    </row>
    <row r="49" spans="1:7" x14ac:dyDescent="0.15">
      <c r="A49" s="1">
        <v>37773</v>
      </c>
      <c r="B49" s="54">
        <f t="shared" si="0"/>
        <v>3.7828999999999995E-2</v>
      </c>
      <c r="C49" s="7">
        <v>3.7828999999999993</v>
      </c>
      <c r="D49" s="7"/>
      <c r="E49" s="54">
        <f t="shared" si="1"/>
        <v>2.3132000000000007E-2</v>
      </c>
      <c r="F49" s="7">
        <v>2.3132000000000006</v>
      </c>
      <c r="G49" s="7"/>
    </row>
    <row r="50" spans="1:7" x14ac:dyDescent="0.15">
      <c r="A50" s="1">
        <v>37803</v>
      </c>
      <c r="B50" s="54">
        <f t="shared" si="0"/>
        <v>3.7469999999999996E-2</v>
      </c>
      <c r="C50" s="7">
        <v>3.7469999999999999</v>
      </c>
      <c r="D50" s="7"/>
      <c r="E50" s="54">
        <f t="shared" si="1"/>
        <v>2.3738000000000002E-2</v>
      </c>
      <c r="F50" s="7">
        <v>2.3738000000000001</v>
      </c>
      <c r="G50" s="7"/>
    </row>
    <row r="51" spans="1:7" x14ac:dyDescent="0.15">
      <c r="A51" s="1">
        <v>37834</v>
      </c>
      <c r="B51" s="54">
        <f t="shared" si="0"/>
        <v>3.7267999999999996E-2</v>
      </c>
      <c r="C51" s="7">
        <v>3.7267999999999994</v>
      </c>
      <c r="D51" s="7"/>
      <c r="E51" s="54">
        <f t="shared" si="1"/>
        <v>2.3727999999999999E-2</v>
      </c>
      <c r="F51" s="7">
        <v>2.3727999999999998</v>
      </c>
      <c r="G51" s="7"/>
    </row>
    <row r="52" spans="1:7" x14ac:dyDescent="0.15">
      <c r="A52" s="1">
        <v>37865</v>
      </c>
      <c r="B52" s="54">
        <f t="shared" si="0"/>
        <v>3.7325999999999998E-2</v>
      </c>
      <c r="C52" s="7">
        <v>3.7326000000000001</v>
      </c>
      <c r="D52" s="7"/>
      <c r="E52" s="54">
        <f t="shared" si="1"/>
        <v>2.3162000000000002E-2</v>
      </c>
      <c r="F52" s="7">
        <v>2.3162000000000003</v>
      </c>
      <c r="G52" s="7"/>
    </row>
    <row r="53" spans="1:7" x14ac:dyDescent="0.15">
      <c r="A53" s="1">
        <v>37895</v>
      </c>
      <c r="B53" s="54">
        <f t="shared" si="0"/>
        <v>3.7568000000000004E-2</v>
      </c>
      <c r="C53" s="7">
        <v>3.7568000000000001</v>
      </c>
      <c r="D53" s="7"/>
      <c r="E53" s="54">
        <f t="shared" si="1"/>
        <v>2.2572000000000005E-2</v>
      </c>
      <c r="F53" s="7">
        <v>2.2572000000000005</v>
      </c>
      <c r="G53" s="7"/>
    </row>
    <row r="54" spans="1:7" x14ac:dyDescent="0.15">
      <c r="A54" s="1">
        <v>37926</v>
      </c>
      <c r="B54" s="54">
        <f t="shared" si="0"/>
        <v>3.7906000000000002E-2</v>
      </c>
      <c r="C54" s="7">
        <v>3.7906</v>
      </c>
      <c r="D54" s="7"/>
      <c r="E54" s="54">
        <f t="shared" si="1"/>
        <v>2.2350000000000002E-2</v>
      </c>
      <c r="F54" s="7">
        <v>2.2350000000000003</v>
      </c>
      <c r="G54" s="7"/>
    </row>
    <row r="55" spans="1:7" x14ac:dyDescent="0.15">
      <c r="A55" s="1">
        <v>37956</v>
      </c>
      <c r="B55" s="54">
        <f t="shared" si="0"/>
        <v>3.8027000000000005E-2</v>
      </c>
      <c r="C55" s="7">
        <v>3.8027000000000002</v>
      </c>
      <c r="D55" s="7"/>
      <c r="E55" s="54">
        <f t="shared" si="1"/>
        <v>2.2599000000000001E-2</v>
      </c>
      <c r="F55" s="7">
        <v>2.2599</v>
      </c>
      <c r="G55" s="7"/>
    </row>
    <row r="56" spans="1:7" x14ac:dyDescent="0.15">
      <c r="A56" s="1">
        <v>37987</v>
      </c>
      <c r="B56" s="54">
        <f t="shared" si="0"/>
        <v>3.7751E-2</v>
      </c>
      <c r="C56" s="7">
        <v>3.7751000000000001</v>
      </c>
      <c r="D56" s="7"/>
      <c r="E56" s="54">
        <f t="shared" si="1"/>
        <v>2.3294000000000002E-2</v>
      </c>
      <c r="F56" s="7">
        <v>2.3294000000000001</v>
      </c>
      <c r="G56" s="7"/>
    </row>
    <row r="57" spans="1:7" x14ac:dyDescent="0.15">
      <c r="A57" s="1">
        <v>38018</v>
      </c>
      <c r="B57" s="54">
        <f t="shared" si="0"/>
        <v>3.7118999999999992E-2</v>
      </c>
      <c r="C57" s="7">
        <v>3.7118999999999995</v>
      </c>
      <c r="D57" s="7"/>
      <c r="E57" s="54">
        <f t="shared" si="1"/>
        <v>2.4210000000000002E-2</v>
      </c>
      <c r="F57" s="7">
        <v>2.4210000000000003</v>
      </c>
      <c r="G57" s="7"/>
    </row>
    <row r="58" spans="1:7" x14ac:dyDescent="0.15">
      <c r="A58" s="1">
        <v>38047</v>
      </c>
      <c r="B58" s="54">
        <f t="shared" si="0"/>
        <v>3.6308999999999994E-2</v>
      </c>
      <c r="C58" s="7">
        <v>3.6308999999999996</v>
      </c>
      <c r="D58" s="7"/>
      <c r="E58" s="54">
        <f t="shared" si="1"/>
        <v>2.5174999999999999E-2</v>
      </c>
      <c r="F58" s="7">
        <v>2.5175000000000001</v>
      </c>
      <c r="G58" s="7"/>
    </row>
    <row r="59" spans="1:7" x14ac:dyDescent="0.15">
      <c r="A59" s="1">
        <v>38078</v>
      </c>
      <c r="B59" s="54">
        <f t="shared" si="0"/>
        <v>3.5733000000000008E-2</v>
      </c>
      <c r="C59" s="7">
        <v>3.5733000000000006</v>
      </c>
      <c r="D59" s="7"/>
      <c r="E59" s="54">
        <f t="shared" si="1"/>
        <v>2.5901999999999998E-2</v>
      </c>
      <c r="F59" s="7">
        <v>2.5901999999999998</v>
      </c>
      <c r="G59" s="7"/>
    </row>
    <row r="60" spans="1:7" x14ac:dyDescent="0.15">
      <c r="A60" s="1">
        <v>38108</v>
      </c>
      <c r="B60" s="54">
        <f t="shared" si="0"/>
        <v>3.5457000000000002E-2</v>
      </c>
      <c r="C60" s="7">
        <v>3.5457000000000001</v>
      </c>
      <c r="D60" s="7"/>
      <c r="E60" s="54">
        <f t="shared" si="1"/>
        <v>2.6225000000000002E-2</v>
      </c>
      <c r="F60" s="7">
        <v>2.6225000000000001</v>
      </c>
      <c r="G60" s="7"/>
    </row>
    <row r="61" spans="1:7" x14ac:dyDescent="0.15">
      <c r="A61" s="1">
        <v>38139</v>
      </c>
      <c r="B61" s="54">
        <f t="shared" si="0"/>
        <v>3.5210999999999999E-2</v>
      </c>
      <c r="C61" s="7">
        <v>3.5210999999999997</v>
      </c>
      <c r="D61" s="7"/>
      <c r="E61" s="54">
        <f t="shared" si="1"/>
        <v>2.6123000000000004E-2</v>
      </c>
      <c r="F61" s="7">
        <v>2.6123000000000003</v>
      </c>
      <c r="G61" s="7"/>
    </row>
    <row r="62" spans="1:7" x14ac:dyDescent="0.15">
      <c r="A62" s="1">
        <v>38169</v>
      </c>
      <c r="B62" s="54">
        <f t="shared" si="0"/>
        <v>3.4879E-2</v>
      </c>
      <c r="C62" s="7">
        <v>3.4878999999999998</v>
      </c>
      <c r="D62" s="7"/>
      <c r="E62" s="54">
        <f t="shared" si="1"/>
        <v>2.5604000000000002E-2</v>
      </c>
      <c r="F62" s="7">
        <v>2.5604</v>
      </c>
      <c r="G62" s="7"/>
    </row>
    <row r="63" spans="1:7" x14ac:dyDescent="0.15">
      <c r="A63" s="1">
        <v>38200</v>
      </c>
      <c r="B63" s="54">
        <f t="shared" si="0"/>
        <v>3.4583207520687741E-2</v>
      </c>
      <c r="C63" s="7">
        <v>3.458320752068774</v>
      </c>
      <c r="D63" s="7"/>
      <c r="E63" s="54">
        <f t="shared" si="1"/>
        <v>2.4670660378841466E-2</v>
      </c>
      <c r="F63" s="7">
        <v>2.4670660378841465</v>
      </c>
      <c r="G63" s="7"/>
    </row>
    <row r="64" spans="1:7" x14ac:dyDescent="0.15">
      <c r="A64" s="1">
        <v>38231</v>
      </c>
      <c r="B64" s="54">
        <f t="shared" si="0"/>
        <v>3.4372042662066143E-2</v>
      </c>
      <c r="C64" s="7">
        <v>3.437204266206614</v>
      </c>
      <c r="D64" s="7"/>
      <c r="E64" s="54">
        <f t="shared" si="1"/>
        <v>2.3246815295134792E-2</v>
      </c>
      <c r="F64" s="7">
        <v>2.3246815295134793</v>
      </c>
      <c r="G64" s="7"/>
    </row>
    <row r="65" spans="1:7" x14ac:dyDescent="0.15">
      <c r="A65" s="1">
        <v>38261</v>
      </c>
      <c r="B65" s="54">
        <f t="shared" si="0"/>
        <v>3.4118999999999997E-2</v>
      </c>
      <c r="C65" s="7">
        <v>3.4118999999999997</v>
      </c>
      <c r="D65" s="7"/>
      <c r="E65" s="54">
        <f t="shared" si="1"/>
        <v>2.1645999999999995E-2</v>
      </c>
      <c r="F65" s="7">
        <v>2.1645999999999996</v>
      </c>
      <c r="G65" s="7"/>
    </row>
    <row r="66" spans="1:7" x14ac:dyDescent="0.15">
      <c r="A66" s="1">
        <v>38292</v>
      </c>
      <c r="B66" s="54">
        <f t="shared" si="0"/>
        <v>3.3527846184632039E-2</v>
      </c>
      <c r="C66" s="7">
        <v>3.352784618463204</v>
      </c>
      <c r="D66" s="7"/>
      <c r="E66" s="54">
        <f t="shared" si="1"/>
        <v>2.0164257564652024E-2</v>
      </c>
      <c r="F66" s="7">
        <v>2.0164257564652024</v>
      </c>
      <c r="G66" s="7"/>
    </row>
    <row r="67" spans="1:7" x14ac:dyDescent="0.15">
      <c r="A67" s="1">
        <v>38322</v>
      </c>
      <c r="B67" s="54">
        <f t="shared" si="0"/>
        <v>3.2317395805826037E-2</v>
      </c>
      <c r="C67" s="7">
        <v>3.2317395805826039</v>
      </c>
      <c r="D67" s="7"/>
      <c r="E67" s="54">
        <f t="shared" si="1"/>
        <v>1.9372628715760908E-2</v>
      </c>
      <c r="F67" s="7">
        <v>1.9372628715760907</v>
      </c>
      <c r="G67" s="7"/>
    </row>
    <row r="68" spans="1:7" x14ac:dyDescent="0.15">
      <c r="A68" s="1">
        <v>38353</v>
      </c>
      <c r="B68" s="54">
        <f t="shared" si="0"/>
        <v>3.0570987818974795E-2</v>
      </c>
      <c r="C68" s="7">
        <v>3.0570987818974795</v>
      </c>
      <c r="D68" s="7"/>
      <c r="E68" s="54">
        <f t="shared" si="1"/>
        <v>1.9472419385032781E-2</v>
      </c>
      <c r="F68" s="7">
        <v>1.947241938503278</v>
      </c>
      <c r="G68" s="7"/>
    </row>
    <row r="69" spans="1:7" x14ac:dyDescent="0.15">
      <c r="A69" s="1">
        <v>38384</v>
      </c>
      <c r="B69" s="54">
        <f t="shared" ref="B69:B106" si="2">C69/100</f>
        <v>2.8510057972979203E-2</v>
      </c>
      <c r="C69" s="7">
        <v>2.8510057972979204</v>
      </c>
      <c r="D69" s="7"/>
      <c r="E69" s="54">
        <f t="shared" si="1"/>
        <v>2.0284078492505839E-2</v>
      </c>
      <c r="F69" s="7">
        <v>2.0284078492505837</v>
      </c>
      <c r="G69" s="7"/>
    </row>
    <row r="70" spans="1:7" x14ac:dyDescent="0.15">
      <c r="A70" s="1">
        <v>38412</v>
      </c>
      <c r="B70" s="54">
        <f t="shared" si="2"/>
        <v>2.652334398218768E-2</v>
      </c>
      <c r="C70" s="7">
        <v>2.6523343982187679</v>
      </c>
      <c r="D70" s="7"/>
      <c r="E70" s="54">
        <f t="shared" si="1"/>
        <v>2.1677539229048571E-2</v>
      </c>
      <c r="F70" s="7">
        <v>2.1677539229048572</v>
      </c>
      <c r="G70" s="7"/>
    </row>
    <row r="71" spans="1:7" x14ac:dyDescent="0.15">
      <c r="A71" s="1">
        <v>38443</v>
      </c>
      <c r="B71" s="54">
        <f t="shared" si="2"/>
        <v>2.4953656233943446E-2</v>
      </c>
      <c r="C71" s="7">
        <v>2.4953656233943446</v>
      </c>
      <c r="D71" s="7"/>
      <c r="E71" s="54">
        <f t="shared" si="1"/>
        <v>2.3259668118281313E-2</v>
      </c>
      <c r="F71" s="7">
        <v>2.3259668118281311</v>
      </c>
      <c r="G71" s="7"/>
    </row>
    <row r="72" spans="1:7" x14ac:dyDescent="0.15">
      <c r="A72" s="1">
        <v>38473</v>
      </c>
      <c r="B72" s="54">
        <f t="shared" si="2"/>
        <v>2.400755654056292E-2</v>
      </c>
      <c r="C72" s="7">
        <v>2.400755654056292</v>
      </c>
      <c r="D72" s="7"/>
      <c r="E72" s="54">
        <f t="shared" si="1"/>
        <v>2.461665368246202E-2</v>
      </c>
      <c r="F72" s="7">
        <v>2.461665368246202</v>
      </c>
      <c r="G72" s="7"/>
    </row>
    <row r="73" spans="1:7" x14ac:dyDescent="0.15">
      <c r="A73" s="1">
        <v>38504</v>
      </c>
      <c r="B73" s="54">
        <f t="shared" si="2"/>
        <v>2.3737265871883226E-2</v>
      </c>
      <c r="C73" s="7">
        <v>2.3737265871883224</v>
      </c>
      <c r="D73" s="7"/>
      <c r="E73" s="54">
        <f t="shared" si="1"/>
        <v>2.5543198284986329E-2</v>
      </c>
      <c r="F73" s="7">
        <v>2.5543198284986328</v>
      </c>
      <c r="G73" s="7"/>
    </row>
    <row r="74" spans="1:7" x14ac:dyDescent="0.15">
      <c r="A74" s="1">
        <v>38534</v>
      </c>
      <c r="B74" s="54">
        <f t="shared" si="2"/>
        <v>2.3668033327677036E-2</v>
      </c>
      <c r="C74" s="7">
        <v>2.3668033327677036</v>
      </c>
      <c r="D74" s="7"/>
      <c r="E74" s="54">
        <f t="shared" si="1"/>
        <v>2.5901938119941327E-2</v>
      </c>
      <c r="F74" s="7">
        <v>2.5901938119941326</v>
      </c>
      <c r="G74" s="7"/>
    </row>
    <row r="75" spans="1:7" x14ac:dyDescent="0.15">
      <c r="A75" s="1">
        <v>38565</v>
      </c>
      <c r="B75" s="54">
        <f t="shared" si="2"/>
        <v>2.3308249460559899E-2</v>
      </c>
      <c r="C75" s="7">
        <v>2.3308249460559898</v>
      </c>
      <c r="D75" s="7"/>
      <c r="E75" s="54">
        <f t="shared" si="1"/>
        <v>2.5917770021542875E-2</v>
      </c>
      <c r="F75" s="7">
        <v>2.5917770021542874</v>
      </c>
      <c r="G75" s="7"/>
    </row>
    <row r="76" spans="1:7" x14ac:dyDescent="0.15">
      <c r="A76" s="1">
        <v>38596</v>
      </c>
      <c r="B76" s="54">
        <f t="shared" si="2"/>
        <v>2.2621167499447422E-2</v>
      </c>
      <c r="C76" s="7">
        <v>2.2621167499447421</v>
      </c>
      <c r="D76" s="7"/>
      <c r="E76" s="54">
        <f t="shared" si="1"/>
        <v>2.5776506091030427E-2</v>
      </c>
      <c r="F76" s="7">
        <v>2.5776506091030429</v>
      </c>
      <c r="G76" s="7"/>
    </row>
    <row r="77" spans="1:7" x14ac:dyDescent="0.15">
      <c r="A77" s="1">
        <v>38626</v>
      </c>
      <c r="B77" s="54">
        <f t="shared" si="2"/>
        <v>2.1780314655000906E-2</v>
      </c>
      <c r="C77" s="7">
        <v>2.1780314655000907</v>
      </c>
      <c r="D77" s="7"/>
      <c r="E77" s="54">
        <f t="shared" si="1"/>
        <v>2.5572023262575218E-2</v>
      </c>
      <c r="F77" s="7">
        <v>2.5572023262575216</v>
      </c>
      <c r="G77" s="7"/>
    </row>
    <row r="78" spans="1:7" x14ac:dyDescent="0.15">
      <c r="A78" s="1">
        <v>38657</v>
      </c>
      <c r="B78" s="54">
        <f t="shared" si="2"/>
        <v>2.0938122617337122E-2</v>
      </c>
      <c r="C78" s="7">
        <v>2.0938122617337123</v>
      </c>
      <c r="D78" s="7"/>
      <c r="E78" s="54">
        <f t="shared" si="1"/>
        <v>2.5275542489659152E-2</v>
      </c>
      <c r="F78" s="7">
        <v>2.5275542489659153</v>
      </c>
      <c r="G78" s="7"/>
    </row>
    <row r="79" spans="1:7" x14ac:dyDescent="0.15">
      <c r="A79" s="1">
        <v>38687</v>
      </c>
      <c r="B79" s="54">
        <f t="shared" si="2"/>
        <v>2.0115197136628144E-2</v>
      </c>
      <c r="C79" s="7">
        <v>2.0115197136628145</v>
      </c>
      <c r="D79" s="7"/>
      <c r="E79" s="54">
        <f t="shared" si="1"/>
        <v>2.4953047792389257E-2</v>
      </c>
      <c r="F79" s="7">
        <v>2.4953047792389258</v>
      </c>
      <c r="G79" s="7"/>
    </row>
    <row r="80" spans="1:7" x14ac:dyDescent="0.15">
      <c r="A80" s="1">
        <v>38718</v>
      </c>
      <c r="B80" s="54">
        <f t="shared" si="2"/>
        <v>1.9288610043398203E-2</v>
      </c>
      <c r="C80" s="7">
        <v>1.9288610043398202</v>
      </c>
      <c r="D80" s="7"/>
      <c r="E80" s="54">
        <f t="shared" si="1"/>
        <v>2.453971512536993E-2</v>
      </c>
      <c r="F80" s="7">
        <v>2.453971512536993</v>
      </c>
      <c r="G80" s="7"/>
    </row>
    <row r="81" spans="1:7" x14ac:dyDescent="0.15">
      <c r="A81" s="1">
        <v>38749</v>
      </c>
      <c r="B81" s="54">
        <f t="shared" si="2"/>
        <v>1.8478031225776115E-2</v>
      </c>
      <c r="C81" s="7">
        <v>1.8478031225776115</v>
      </c>
      <c r="D81" s="7"/>
      <c r="E81" s="54">
        <f t="shared" si="1"/>
        <v>2.4063213892309837E-2</v>
      </c>
      <c r="F81" s="7">
        <v>2.4063213892309836</v>
      </c>
      <c r="G81" s="7"/>
    </row>
    <row r="82" spans="1:7" x14ac:dyDescent="0.15">
      <c r="A82" s="1">
        <v>38777</v>
      </c>
      <c r="B82" s="54">
        <f t="shared" si="2"/>
        <v>1.7800373411169596E-2</v>
      </c>
      <c r="C82" s="7">
        <v>1.7800373411169597</v>
      </c>
      <c r="D82" s="7"/>
      <c r="E82" s="54">
        <f t="shared" si="1"/>
        <v>2.3883954704725291E-2</v>
      </c>
      <c r="F82" s="7">
        <v>2.388395470472529</v>
      </c>
      <c r="G82" s="7"/>
    </row>
    <row r="83" spans="1:7" x14ac:dyDescent="0.15">
      <c r="A83" s="1">
        <v>38808</v>
      </c>
      <c r="B83" s="54">
        <f t="shared" si="2"/>
        <v>1.7313635224179069E-2</v>
      </c>
      <c r="C83" s="7">
        <v>1.7313635224179069</v>
      </c>
      <c r="D83" s="7"/>
      <c r="E83" s="54">
        <f t="shared" si="1"/>
        <v>2.4118278921997246E-2</v>
      </c>
      <c r="F83" s="7">
        <v>2.4118278921997245</v>
      </c>
      <c r="G83" s="7"/>
    </row>
    <row r="84" spans="1:7" x14ac:dyDescent="0.15">
      <c r="A84" s="1">
        <v>38838</v>
      </c>
      <c r="B84" s="54">
        <f t="shared" si="2"/>
        <v>1.6998785551950012E-2</v>
      </c>
      <c r="C84" s="7">
        <v>1.6998785551950011</v>
      </c>
      <c r="D84" s="7"/>
      <c r="E84" s="54">
        <f t="shared" si="1"/>
        <v>2.4499447252136083E-2</v>
      </c>
      <c r="F84" s="7">
        <v>2.4499447252136082</v>
      </c>
      <c r="G84" s="7"/>
    </row>
    <row r="85" spans="1:7" x14ac:dyDescent="0.15">
      <c r="A85" s="1">
        <v>38869</v>
      </c>
      <c r="B85" s="54">
        <f t="shared" si="2"/>
        <v>1.6640238081094102E-2</v>
      </c>
      <c r="C85" s="7">
        <v>1.6640238081094103</v>
      </c>
      <c r="D85" s="7"/>
      <c r="E85" s="54">
        <f t="shared" si="1"/>
        <v>2.4676917017882341E-2</v>
      </c>
      <c r="F85" s="7">
        <v>2.467691701788234</v>
      </c>
      <c r="G85" s="7"/>
    </row>
    <row r="86" spans="1:7" x14ac:dyDescent="0.15">
      <c r="A86" s="1">
        <v>38899</v>
      </c>
      <c r="B86" s="54">
        <f t="shared" si="2"/>
        <v>1.6261063844784131E-2</v>
      </c>
      <c r="C86" s="7">
        <v>1.6261063844784129</v>
      </c>
      <c r="D86" s="7"/>
      <c r="E86" s="54">
        <f t="shared" si="1"/>
        <v>2.516672290070765E-2</v>
      </c>
      <c r="F86" s="7">
        <v>2.516672290070765</v>
      </c>
      <c r="G86" s="7"/>
    </row>
    <row r="87" spans="1:7" x14ac:dyDescent="0.15">
      <c r="A87" s="1">
        <v>38930</v>
      </c>
      <c r="B87" s="54">
        <f t="shared" si="2"/>
        <v>1.5919347129467694E-2</v>
      </c>
      <c r="C87" s="7">
        <v>1.5919347129467694</v>
      </c>
      <c r="D87" s="7"/>
      <c r="E87" s="54">
        <f t="shared" si="1"/>
        <v>2.6394072690437718E-2</v>
      </c>
      <c r="F87" s="7">
        <v>2.639407269043772</v>
      </c>
      <c r="G87" s="7"/>
    </row>
    <row r="88" spans="1:7" x14ac:dyDescent="0.15">
      <c r="A88" s="1">
        <v>38961</v>
      </c>
      <c r="B88" s="54">
        <f t="shared" si="2"/>
        <v>1.5595165988062027E-2</v>
      </c>
      <c r="C88" s="7">
        <v>1.5595165988062027</v>
      </c>
      <c r="D88" s="7"/>
      <c r="E88" s="54">
        <f t="shared" si="1"/>
        <v>2.8089153446806674E-2</v>
      </c>
      <c r="F88" s="7">
        <v>2.8089153446806674</v>
      </c>
      <c r="G88" s="7"/>
    </row>
    <row r="89" spans="1:7" x14ac:dyDescent="0.15">
      <c r="A89" s="1">
        <v>38991</v>
      </c>
      <c r="B89" s="54">
        <f t="shared" si="2"/>
        <v>1.5133932544825555E-2</v>
      </c>
      <c r="C89" s="7">
        <v>1.5133932544825555</v>
      </c>
      <c r="D89" s="7"/>
      <c r="E89" s="54">
        <f t="shared" si="1"/>
        <v>2.956579907659183E-2</v>
      </c>
      <c r="F89" s="7">
        <v>2.956579907659183</v>
      </c>
      <c r="G89" s="7"/>
    </row>
    <row r="90" spans="1:7" x14ac:dyDescent="0.15">
      <c r="A90" s="1">
        <v>39022</v>
      </c>
      <c r="B90" s="54">
        <f t="shared" si="2"/>
        <v>1.4512335753577315E-2</v>
      </c>
      <c r="C90" s="7">
        <v>1.4512335753577315</v>
      </c>
      <c r="D90" s="7"/>
      <c r="E90" s="54">
        <f t="shared" si="1"/>
        <v>3.0335283803395251E-2</v>
      </c>
      <c r="F90" s="7">
        <v>3.0335283803395252</v>
      </c>
      <c r="G90" s="7"/>
    </row>
    <row r="91" spans="1:7" x14ac:dyDescent="0.15">
      <c r="A91" s="1">
        <v>39052</v>
      </c>
      <c r="B91" s="54">
        <f t="shared" si="2"/>
        <v>1.3829308242436878E-2</v>
      </c>
      <c r="C91" s="7">
        <v>1.3829308242436877</v>
      </c>
      <c r="D91" s="13"/>
      <c r="E91" s="54">
        <f t="shared" si="1"/>
        <v>3.0133529502673503E-2</v>
      </c>
      <c r="F91" s="7">
        <v>3.0133529502673504</v>
      </c>
      <c r="G91" s="13"/>
    </row>
    <row r="92" spans="1:7" x14ac:dyDescent="0.15">
      <c r="A92" s="1">
        <v>39083</v>
      </c>
      <c r="B92" s="54">
        <f t="shared" si="2"/>
        <v>1.319967840307556E-2</v>
      </c>
      <c r="C92" s="7">
        <v>1.3199678403075561</v>
      </c>
      <c r="D92" s="13"/>
      <c r="E92" s="54">
        <f t="shared" si="1"/>
        <v>2.8942374157161912E-2</v>
      </c>
      <c r="F92" s="7">
        <v>2.8942374157161912</v>
      </c>
      <c r="G92" s="13"/>
    </row>
    <row r="93" spans="1:7" x14ac:dyDescent="0.15">
      <c r="A93" s="1">
        <v>39114</v>
      </c>
      <c r="B93" s="54">
        <f t="shared" si="2"/>
        <v>1.2819603416210711E-2</v>
      </c>
      <c r="C93" s="7">
        <v>1.281960341621071</v>
      </c>
      <c r="D93" s="13"/>
      <c r="E93" s="54">
        <f t="shared" si="1"/>
        <v>2.7090214421008892E-2</v>
      </c>
      <c r="F93" s="7">
        <v>2.7090214421008891</v>
      </c>
      <c r="G93" s="13"/>
    </row>
    <row r="94" spans="1:7" x14ac:dyDescent="0.15">
      <c r="A94" s="1">
        <v>39142</v>
      </c>
      <c r="B94" s="54">
        <f t="shared" si="2"/>
        <v>1.2866341861964906E-2</v>
      </c>
      <c r="C94" s="7">
        <v>1.2866341861964905</v>
      </c>
      <c r="D94" s="13"/>
      <c r="E94" s="54">
        <f t="shared" si="1"/>
        <v>2.5194784318326065E-2</v>
      </c>
      <c r="F94" s="7">
        <v>2.5194784318326064</v>
      </c>
      <c r="G94" s="13"/>
    </row>
    <row r="95" spans="1:7" x14ac:dyDescent="0.15">
      <c r="A95" s="1">
        <v>39173</v>
      </c>
      <c r="B95" s="54">
        <f t="shared" si="2"/>
        <v>1.3178222960247945E-2</v>
      </c>
      <c r="C95" s="7">
        <v>1.3178222960247945</v>
      </c>
      <c r="D95" s="13"/>
      <c r="E95" s="54">
        <f t="shared" si="1"/>
        <v>2.4044648243773347E-2</v>
      </c>
      <c r="F95" s="7">
        <v>2.4044648243773348</v>
      </c>
      <c r="G95" s="13"/>
    </row>
    <row r="96" spans="1:7" x14ac:dyDescent="0.15">
      <c r="A96" s="1">
        <v>39203</v>
      </c>
      <c r="B96" s="54">
        <f t="shared" si="2"/>
        <v>1.3688434251710815E-2</v>
      </c>
      <c r="C96" s="7">
        <v>1.3688434251710815</v>
      </c>
      <c r="D96" s="13"/>
      <c r="E96" s="54">
        <f t="shared" si="1"/>
        <v>2.4036108312705116E-2</v>
      </c>
      <c r="F96" s="7">
        <v>2.4036108312705116</v>
      </c>
      <c r="G96" s="13"/>
    </row>
    <row r="97" spans="1:7" x14ac:dyDescent="0.15">
      <c r="A97" s="1">
        <v>39234</v>
      </c>
      <c r="B97" s="54">
        <f t="shared" si="2"/>
        <v>1.4162818334149469E-2</v>
      </c>
      <c r="C97" s="7">
        <v>1.416281833414947</v>
      </c>
      <c r="D97" s="13"/>
      <c r="E97" s="54">
        <f t="shared" si="1"/>
        <v>2.4638474842122216E-2</v>
      </c>
      <c r="F97" s="7">
        <v>2.4638474842122218</v>
      </c>
      <c r="G97" s="13"/>
    </row>
    <row r="98" spans="1:7" x14ac:dyDescent="0.15">
      <c r="A98" s="1">
        <v>39264</v>
      </c>
      <c r="B98" s="54">
        <f t="shared" si="2"/>
        <v>1.4381653826692764E-2</v>
      </c>
      <c r="C98" s="7">
        <v>1.4381653826692764</v>
      </c>
      <c r="D98" s="13"/>
      <c r="E98" s="54">
        <f t="shared" si="1"/>
        <v>2.4923037193382437E-2</v>
      </c>
      <c r="F98" s="7">
        <v>2.4923037193382438</v>
      </c>
      <c r="G98" s="13"/>
    </row>
    <row r="99" spans="1:7" x14ac:dyDescent="0.15">
      <c r="A99" s="1">
        <v>39295</v>
      </c>
      <c r="B99" s="54">
        <f t="shared" si="2"/>
        <v>1.4381553452320521E-2</v>
      </c>
      <c r="C99" s="7">
        <v>1.4381553452320521</v>
      </c>
      <c r="D99" s="13"/>
      <c r="E99" s="54">
        <f t="shared" si="1"/>
        <v>2.4383714932243575E-2</v>
      </c>
      <c r="F99" s="7">
        <v>2.4383714932243574</v>
      </c>
      <c r="G99" s="13"/>
    </row>
    <row r="100" spans="1:7" x14ac:dyDescent="0.15">
      <c r="A100" s="1">
        <v>39326</v>
      </c>
      <c r="B100" s="54">
        <f t="shared" si="2"/>
        <v>1.4368651746363785E-2</v>
      </c>
      <c r="C100" s="7">
        <v>1.4368651746363785</v>
      </c>
      <c r="D100" s="13"/>
      <c r="E100" s="54">
        <f t="shared" si="1"/>
        <v>2.3312673744667733E-2</v>
      </c>
      <c r="F100" s="7">
        <v>2.3312673744667731</v>
      </c>
      <c r="G100" s="13"/>
    </row>
    <row r="101" spans="1:7" x14ac:dyDescent="0.15">
      <c r="A101" s="1">
        <v>39356</v>
      </c>
      <c r="B101" s="54">
        <f t="shared" si="2"/>
        <v>1.4265075810386316E-2</v>
      </c>
      <c r="C101" s="7">
        <v>1.4265075810386316</v>
      </c>
      <c r="D101" s="13"/>
      <c r="E101" s="54">
        <f t="shared" si="1"/>
        <v>2.2187908950078241E-2</v>
      </c>
      <c r="F101" s="7">
        <v>2.2187908950078241</v>
      </c>
      <c r="G101" s="13"/>
    </row>
    <row r="102" spans="1:7" x14ac:dyDescent="0.15">
      <c r="A102" s="1">
        <v>39387</v>
      </c>
      <c r="B102" s="54">
        <f t="shared" si="2"/>
        <v>1.3923601399670107E-2</v>
      </c>
      <c r="C102" s="7">
        <v>1.3923601399670107</v>
      </c>
      <c r="D102" s="13"/>
      <c r="E102" s="54">
        <f t="shared" si="1"/>
        <v>2.1255687069227869E-2</v>
      </c>
      <c r="F102" s="7">
        <v>2.1255687069227869</v>
      </c>
      <c r="G102" s="13"/>
    </row>
    <row r="103" spans="1:7" x14ac:dyDescent="0.15">
      <c r="A103" s="1">
        <v>39417</v>
      </c>
      <c r="B103" s="54">
        <f t="shared" si="2"/>
        <v>1.325115326774187E-2</v>
      </c>
      <c r="C103" s="7">
        <v>1.3251153267741871</v>
      </c>
      <c r="D103" s="13"/>
      <c r="E103" s="54">
        <f t="shared" si="1"/>
        <v>2.0632133268345943E-2</v>
      </c>
      <c r="F103" s="7">
        <v>2.0632133268345942</v>
      </c>
      <c r="G103" s="13"/>
    </row>
    <row r="104" spans="1:7" x14ac:dyDescent="0.15">
      <c r="A104" s="1">
        <v>39448</v>
      </c>
      <c r="B104" s="54">
        <f t="shared" si="2"/>
        <v>1.2255163837187026E-2</v>
      </c>
      <c r="C104" s="7">
        <v>1.2255163837187026</v>
      </c>
      <c r="D104" s="13"/>
      <c r="E104" s="54">
        <f t="shared" ref="E104:E106" si="3">F104/100</f>
        <v>2.0560645708465723E-2</v>
      </c>
      <c r="F104" s="7">
        <v>2.0560645708465723</v>
      </c>
      <c r="G104" s="13"/>
    </row>
    <row r="105" spans="1:7" x14ac:dyDescent="0.15">
      <c r="A105" s="1">
        <v>39479</v>
      </c>
      <c r="B105" s="54">
        <f t="shared" si="2"/>
        <v>1.1098329009229781E-2</v>
      </c>
      <c r="C105" s="7">
        <v>1.1098329009229781</v>
      </c>
      <c r="D105" s="13"/>
      <c r="E105" s="54">
        <f t="shared" si="3"/>
        <v>2.0954289946653583E-2</v>
      </c>
      <c r="F105" s="7">
        <v>2.0954289946653581</v>
      </c>
      <c r="G105" s="13"/>
    </row>
    <row r="106" spans="1:7" x14ac:dyDescent="0.15">
      <c r="A106" s="1">
        <v>39508</v>
      </c>
      <c r="B106" s="54">
        <f t="shared" si="2"/>
        <v>1.0173831614908034E-2</v>
      </c>
      <c r="C106" s="7">
        <v>1.0173831614908033</v>
      </c>
      <c r="D106" s="13"/>
      <c r="E106" s="54">
        <f t="shared" si="3"/>
        <v>2.1527518726856279E-2</v>
      </c>
      <c r="F106" s="7">
        <v>2.1527518726856281</v>
      </c>
      <c r="G106" s="13"/>
    </row>
    <row r="107" spans="1:7" x14ac:dyDescent="0.15">
      <c r="A107" s="1">
        <v>39539</v>
      </c>
      <c r="B107" s="54">
        <f>C107/100</f>
        <v>9.8446395228243225E-3</v>
      </c>
      <c r="C107" s="7">
        <v>0.98446395228243233</v>
      </c>
      <c r="D107" s="13"/>
      <c r="E107" s="54">
        <f>F107/100</f>
        <v>2.2066394016160128E-2</v>
      </c>
      <c r="F107" s="7">
        <v>2.2066394016160129</v>
      </c>
      <c r="G107" s="13"/>
    </row>
    <row r="108" spans="1:7" x14ac:dyDescent="0.15">
      <c r="A108" s="1">
        <v>39569</v>
      </c>
      <c r="B108" s="54">
        <f>C108/100</f>
        <v>1.0172092249332269E-2</v>
      </c>
      <c r="C108" s="7">
        <v>1.017209224933227</v>
      </c>
      <c r="D108" s="13"/>
      <c r="E108" s="54">
        <f>F108/100</f>
        <v>2.2208654085665174E-2</v>
      </c>
      <c r="F108" s="7">
        <v>2.2208654085665174</v>
      </c>
      <c r="G108" s="13"/>
    </row>
    <row r="109" spans="1:7" x14ac:dyDescent="0.15">
      <c r="A109" s="1">
        <v>39600</v>
      </c>
      <c r="B109" s="54">
        <f>C109/100</f>
        <v>1.0873395208658527E-2</v>
      </c>
      <c r="C109" s="7">
        <v>1.0873395208658527</v>
      </c>
      <c r="D109" s="13"/>
      <c r="E109" s="54">
        <f>F109/100</f>
        <v>2.1807543715826511E-2</v>
      </c>
      <c r="F109" s="7">
        <v>2.1807543715826512</v>
      </c>
      <c r="G109" s="13"/>
    </row>
    <row r="110" spans="1:7" x14ac:dyDescent="0.15">
      <c r="A110" s="1">
        <v>39630</v>
      </c>
      <c r="B110" s="54">
        <f>C110/100</f>
        <v>1.1609944501750669E-2</v>
      </c>
      <c r="C110" s="7">
        <v>1.1609944501750669</v>
      </c>
      <c r="D110" s="13"/>
      <c r="E110" s="54">
        <f>F110/100</f>
        <v>2.0853003041381143E-2</v>
      </c>
      <c r="F110" s="7">
        <v>2.0853003041381144</v>
      </c>
      <c r="G110" s="13"/>
    </row>
    <row r="111" spans="1:7" x14ac:dyDescent="0.15">
      <c r="A111" s="1">
        <v>39661</v>
      </c>
      <c r="B111" s="54">
        <f>C111/100</f>
        <v>1.1990178220645535E-2</v>
      </c>
      <c r="C111" s="7">
        <v>1.1990178220645535</v>
      </c>
      <c r="D111" s="13"/>
      <c r="E111" s="54">
        <f>F111/100</f>
        <v>1.9746512015382679E-2</v>
      </c>
      <c r="F111" s="7">
        <v>1.9746512015382678</v>
      </c>
      <c r="G111" s="13"/>
    </row>
    <row r="112" spans="1:7" x14ac:dyDescent="0.15">
      <c r="A112" s="1">
        <v>39692</v>
      </c>
      <c r="B112" s="54">
        <f t="shared" ref="B112:B130" si="4">C112/100</f>
        <v>1.2055893268660215E-2</v>
      </c>
      <c r="C112" s="7">
        <v>1.2055893268660216</v>
      </c>
      <c r="D112" s="13"/>
      <c r="E112" s="54">
        <f t="shared" ref="E112:E141" si="5">F112/100</f>
        <v>1.8589082431167903E-2</v>
      </c>
      <c r="F112" s="7">
        <v>1.8589082431167903</v>
      </c>
      <c r="G112" s="13"/>
    </row>
    <row r="113" spans="1:7" x14ac:dyDescent="0.15">
      <c r="A113" s="1">
        <v>39722</v>
      </c>
      <c r="B113" s="54">
        <f t="shared" si="4"/>
        <v>1.2072462843782947E-2</v>
      </c>
      <c r="C113" s="7">
        <v>1.2072462843782947</v>
      </c>
      <c r="D113" s="13"/>
      <c r="E113" s="54">
        <f t="shared" si="5"/>
        <v>1.745447158405343E-2</v>
      </c>
      <c r="F113" s="7">
        <v>1.7454471584053428</v>
      </c>
      <c r="G113" s="13"/>
    </row>
    <row r="114" spans="1:7" x14ac:dyDescent="0.15">
      <c r="A114" s="1">
        <v>39753</v>
      </c>
      <c r="B114" s="54">
        <f t="shared" si="4"/>
        <v>1.2201239644132564E-2</v>
      </c>
      <c r="C114" s="7">
        <v>1.2201239644132564</v>
      </c>
      <c r="D114" s="13"/>
      <c r="E114" s="54">
        <f t="shared" si="5"/>
        <v>1.6666224420678971E-2</v>
      </c>
      <c r="F114" s="7">
        <v>1.666622442067897</v>
      </c>
      <c r="G114" s="13"/>
    </row>
    <row r="115" spans="1:7" x14ac:dyDescent="0.15">
      <c r="A115" s="1">
        <v>39783</v>
      </c>
      <c r="B115" s="54">
        <f t="shared" si="4"/>
        <v>1.2498601433137847E-2</v>
      </c>
      <c r="C115" s="7">
        <v>1.2498601433137846</v>
      </c>
      <c r="D115" s="13"/>
      <c r="E115" s="54">
        <f t="shared" si="5"/>
        <v>1.6573505097196291E-2</v>
      </c>
      <c r="F115" s="7">
        <v>1.6573505097196291</v>
      </c>
      <c r="G115" s="13"/>
    </row>
    <row r="116" spans="1:7" x14ac:dyDescent="0.15">
      <c r="A116" s="1">
        <v>39814</v>
      </c>
      <c r="B116" s="54">
        <f t="shared" si="4"/>
        <v>1.2991942156432559E-2</v>
      </c>
      <c r="C116" s="7">
        <v>1.2991942156432559</v>
      </c>
      <c r="D116" s="13"/>
      <c r="E116" s="54">
        <f t="shared" si="5"/>
        <v>1.6990384497041836E-2</v>
      </c>
      <c r="F116" s="7">
        <v>1.6990384497041837</v>
      </c>
      <c r="G116" s="13"/>
    </row>
    <row r="117" spans="1:7" x14ac:dyDescent="0.15">
      <c r="A117" s="1">
        <v>39845</v>
      </c>
      <c r="B117" s="54">
        <f t="shared" si="4"/>
        <v>1.3490665305232741E-2</v>
      </c>
      <c r="C117" s="7">
        <v>1.3490665305232741</v>
      </c>
      <c r="D117" s="13"/>
      <c r="E117" s="54">
        <f t="shared" si="5"/>
        <v>1.7620892319524784E-2</v>
      </c>
      <c r="F117" s="7">
        <v>1.7620892319524786</v>
      </c>
      <c r="G117" s="13"/>
    </row>
    <row r="118" spans="1:7" x14ac:dyDescent="0.15">
      <c r="A118" s="1">
        <v>39873</v>
      </c>
      <c r="B118" s="54">
        <f t="shared" si="4"/>
        <v>1.3756805136415116E-2</v>
      </c>
      <c r="C118" s="7">
        <v>1.3756805136415116</v>
      </c>
      <c r="D118" s="13"/>
      <c r="E118" s="54">
        <f t="shared" si="5"/>
        <v>1.7992827690598727E-2</v>
      </c>
      <c r="F118" s="7">
        <v>1.7992827690598727</v>
      </c>
      <c r="G118" s="13"/>
    </row>
    <row r="119" spans="1:7" x14ac:dyDescent="0.15">
      <c r="A119" s="1">
        <v>39904</v>
      </c>
      <c r="B119" s="54">
        <f t="shared" si="4"/>
        <v>1.373520695851883E-2</v>
      </c>
      <c r="C119" s="7">
        <v>1.3735206958518831</v>
      </c>
      <c r="D119" s="13"/>
      <c r="E119" s="54">
        <f t="shared" si="5"/>
        <v>1.7705602178450741E-2</v>
      </c>
      <c r="F119" s="7">
        <v>1.7705602178450741</v>
      </c>
      <c r="G119" s="13"/>
    </row>
    <row r="120" spans="1:7" x14ac:dyDescent="0.15">
      <c r="A120" s="1">
        <v>39934</v>
      </c>
      <c r="B120" s="54">
        <f t="shared" si="4"/>
        <v>1.3546687622372188E-2</v>
      </c>
      <c r="C120" s="7">
        <v>1.3546687622372189</v>
      </c>
      <c r="D120" s="13"/>
      <c r="E120" s="54">
        <f t="shared" si="5"/>
        <v>1.6706582969428497E-2</v>
      </c>
      <c r="F120" s="7">
        <v>1.6706582969428496</v>
      </c>
      <c r="G120" s="13"/>
    </row>
    <row r="121" spans="1:7" x14ac:dyDescent="0.15">
      <c r="A121" s="1">
        <v>39965</v>
      </c>
      <c r="B121" s="54">
        <f t="shared" si="4"/>
        <v>1.331714216486931E-2</v>
      </c>
      <c r="C121" s="7">
        <v>1.3317142164869309</v>
      </c>
      <c r="D121" s="13"/>
      <c r="E121" s="54">
        <f t="shared" si="5"/>
        <v>1.5030512429657755E-2</v>
      </c>
      <c r="F121" s="7">
        <v>1.5030512429657754</v>
      </c>
      <c r="G121" s="13"/>
    </row>
    <row r="122" spans="1:7" x14ac:dyDescent="0.15">
      <c r="A122" s="1">
        <v>39995</v>
      </c>
      <c r="B122" s="54">
        <f t="shared" si="4"/>
        <v>1.3246415195799272E-2</v>
      </c>
      <c r="C122" s="7">
        <v>1.3246415195799273</v>
      </c>
      <c r="D122" s="13"/>
      <c r="E122" s="54">
        <f t="shared" si="5"/>
        <v>1.2956601970107387E-2</v>
      </c>
      <c r="F122" s="7">
        <v>1.2956601970107386</v>
      </c>
      <c r="G122" s="13"/>
    </row>
    <row r="123" spans="1:7" x14ac:dyDescent="0.15">
      <c r="A123" s="1">
        <v>40026</v>
      </c>
      <c r="B123" s="54">
        <f t="shared" si="4"/>
        <v>1.3377719538978823E-2</v>
      </c>
      <c r="C123" s="7">
        <v>1.3377719538978823</v>
      </c>
      <c r="D123" s="13"/>
      <c r="E123" s="54">
        <f t="shared" si="5"/>
        <v>1.1165935512526252E-2</v>
      </c>
      <c r="F123" s="7">
        <v>1.1165935512526253</v>
      </c>
      <c r="G123" s="13"/>
    </row>
    <row r="124" spans="1:7" x14ac:dyDescent="0.15">
      <c r="A124" s="1">
        <v>40057</v>
      </c>
      <c r="B124" s="54">
        <f t="shared" si="4"/>
        <v>1.3711696273430935E-2</v>
      </c>
      <c r="C124" s="7">
        <v>1.3711696273430936</v>
      </c>
      <c r="D124" s="13"/>
      <c r="E124" s="54">
        <f t="shared" si="5"/>
        <v>1.0081539648340571E-2</v>
      </c>
      <c r="F124" s="7">
        <v>1.0081539648340572</v>
      </c>
      <c r="G124" s="13"/>
    </row>
    <row r="125" spans="1:7" x14ac:dyDescent="0.15">
      <c r="A125" s="1">
        <v>40087</v>
      </c>
      <c r="B125" s="54">
        <f t="shared" si="4"/>
        <v>1.4177749111761929E-2</v>
      </c>
      <c r="C125" s="7">
        <v>1.417774911176193</v>
      </c>
      <c r="D125" s="13"/>
      <c r="E125" s="54">
        <f t="shared" si="5"/>
        <v>9.7146960551970796E-3</v>
      </c>
      <c r="F125" s="7">
        <v>0.97146960551970796</v>
      </c>
      <c r="G125" s="13"/>
    </row>
    <row r="126" spans="1:7" x14ac:dyDescent="0.15">
      <c r="A126" s="1">
        <v>40118</v>
      </c>
      <c r="B126" s="54">
        <f t="shared" si="4"/>
        <v>1.4655961891961911E-2</v>
      </c>
      <c r="C126" s="7">
        <v>1.4655961891961911</v>
      </c>
      <c r="D126" s="13"/>
      <c r="E126" s="54">
        <f t="shared" si="5"/>
        <v>9.7727179207116686E-3</v>
      </c>
      <c r="F126" s="7">
        <v>0.97727179207116688</v>
      </c>
      <c r="G126" s="13"/>
    </row>
    <row r="127" spans="1:7" x14ac:dyDescent="0.15">
      <c r="A127" s="1">
        <v>40148</v>
      </c>
      <c r="B127" s="54">
        <f t="shared" si="4"/>
        <v>1.5107009795654502E-2</v>
      </c>
      <c r="C127" s="7">
        <v>1.5107009795654502</v>
      </c>
      <c r="D127" s="13"/>
      <c r="E127" s="54">
        <f t="shared" si="5"/>
        <v>1.0041266979854569E-2</v>
      </c>
      <c r="F127" s="7">
        <v>1.0041266979854568</v>
      </c>
      <c r="G127" s="13"/>
    </row>
    <row r="128" spans="1:7" x14ac:dyDescent="0.15">
      <c r="A128" s="1">
        <v>40179</v>
      </c>
      <c r="B128" s="54">
        <f t="shared" si="4"/>
        <v>1.5450238474373346E-2</v>
      </c>
      <c r="C128" s="7">
        <v>1.5450238474373346</v>
      </c>
      <c r="D128" s="13"/>
      <c r="E128" s="54">
        <f t="shared" si="5"/>
        <v>1.0498233635681049E-2</v>
      </c>
      <c r="F128" s="7">
        <v>1.0498233635681049</v>
      </c>
      <c r="G128" s="13"/>
    </row>
    <row r="129" spans="1:7" x14ac:dyDescent="0.15">
      <c r="A129" s="1">
        <v>40210</v>
      </c>
      <c r="B129" s="54">
        <f t="shared" si="4"/>
        <v>1.5660969495109093E-2</v>
      </c>
      <c r="C129" s="7">
        <v>1.5660969495109094</v>
      </c>
      <c r="D129" s="13"/>
      <c r="E129" s="54">
        <f t="shared" si="5"/>
        <v>1.085704404195907E-2</v>
      </c>
      <c r="F129" s="7">
        <v>1.085704404195907</v>
      </c>
      <c r="G129" s="13"/>
    </row>
    <row r="130" spans="1:7" x14ac:dyDescent="0.15">
      <c r="A130" s="1">
        <v>40238</v>
      </c>
      <c r="B130" s="54">
        <f t="shared" si="4"/>
        <v>1.5868031828951745E-2</v>
      </c>
      <c r="C130" s="7">
        <v>1.5868031828951745</v>
      </c>
      <c r="D130" s="13"/>
      <c r="E130" s="54">
        <f t="shared" si="5"/>
        <v>1.102274633194418E-2</v>
      </c>
      <c r="F130" s="7">
        <v>1.102274633194418</v>
      </c>
      <c r="G130" s="13"/>
    </row>
    <row r="131" spans="1:7" x14ac:dyDescent="0.15">
      <c r="A131" s="1">
        <v>40269</v>
      </c>
      <c r="B131" s="54">
        <f>C131/100</f>
        <v>1.6099138569557758E-2</v>
      </c>
      <c r="C131" s="7">
        <v>1.6099138569557756</v>
      </c>
      <c r="D131" s="13"/>
      <c r="E131" s="54">
        <f t="shared" si="5"/>
        <v>1.0957566708453867E-2</v>
      </c>
      <c r="F131" s="7">
        <v>1.0957566708453867</v>
      </c>
      <c r="G131" s="13"/>
    </row>
    <row r="132" spans="1:7" x14ac:dyDescent="0.15">
      <c r="A132" s="1">
        <v>40299</v>
      </c>
      <c r="B132" s="54">
        <f t="shared" ref="B132:B195" si="6">C132/100</f>
        <v>1.6223879296126051E-2</v>
      </c>
      <c r="C132" s="7">
        <v>1.6223879296126049</v>
      </c>
      <c r="D132" s="13"/>
      <c r="E132" s="54">
        <f t="shared" si="5"/>
        <v>1.0620468432198129E-2</v>
      </c>
      <c r="F132" s="7">
        <v>1.0620468432198129</v>
      </c>
      <c r="G132" s="13"/>
    </row>
    <row r="133" spans="1:7" x14ac:dyDescent="0.15">
      <c r="A133" s="1">
        <v>40330</v>
      </c>
      <c r="B133" s="54">
        <f t="shared" si="6"/>
        <v>1.6015042648262881E-2</v>
      </c>
      <c r="C133" s="7">
        <v>1.6015042648262883</v>
      </c>
      <c r="D133" s="13"/>
      <c r="E133" s="54">
        <f t="shared" si="5"/>
        <v>1.0144583061801094E-2</v>
      </c>
      <c r="F133" s="7">
        <v>1.0144583061801093</v>
      </c>
      <c r="G133" s="13"/>
    </row>
    <row r="134" spans="1:7" x14ac:dyDescent="0.15">
      <c r="A134" s="1">
        <v>40360</v>
      </c>
      <c r="B134" s="54">
        <f t="shared" si="6"/>
        <v>1.5636685073054366E-2</v>
      </c>
      <c r="C134" s="7">
        <v>1.5636685073054366</v>
      </c>
      <c r="D134" s="13"/>
      <c r="E134" s="54">
        <f t="shared" si="5"/>
        <v>9.6586111925321336E-3</v>
      </c>
      <c r="F134" s="7">
        <v>0.96586111925321338</v>
      </c>
      <c r="G134" s="13"/>
    </row>
    <row r="135" spans="1:7" x14ac:dyDescent="0.15">
      <c r="A135" s="1">
        <v>40391</v>
      </c>
      <c r="B135" s="54">
        <f t="shared" si="6"/>
        <v>1.5498247188442877E-2</v>
      </c>
      <c r="C135" s="7">
        <v>1.5498247188442877</v>
      </c>
      <c r="D135" s="13"/>
      <c r="E135" s="54">
        <f t="shared" si="5"/>
        <v>9.2551768065686664E-3</v>
      </c>
      <c r="F135" s="7">
        <v>0.92551768065686668</v>
      </c>
      <c r="G135" s="13"/>
    </row>
    <row r="136" spans="1:7" x14ac:dyDescent="0.15">
      <c r="A136" s="1">
        <v>40422</v>
      </c>
      <c r="B136" s="54">
        <f t="shared" si="6"/>
        <v>1.5834410539039868E-2</v>
      </c>
      <c r="C136" s="7">
        <v>1.5834410539039869</v>
      </c>
      <c r="D136" s="13"/>
      <c r="E136" s="54">
        <f t="shared" si="5"/>
        <v>9.1725258420081168E-3</v>
      </c>
      <c r="F136" s="7">
        <v>0.91725258420081168</v>
      </c>
      <c r="G136" s="13"/>
    </row>
    <row r="137" spans="1:7" x14ac:dyDescent="0.15">
      <c r="A137" s="9">
        <v>40452</v>
      </c>
      <c r="B137" s="54">
        <f t="shared" si="6"/>
        <v>1.6583065183567839E-2</v>
      </c>
      <c r="C137" s="7">
        <v>1.6583065183567838</v>
      </c>
      <c r="D137" s="13"/>
      <c r="E137" s="54">
        <f t="shared" si="5"/>
        <v>9.5605439452583693E-3</v>
      </c>
      <c r="F137" s="7">
        <v>0.95605439452583685</v>
      </c>
      <c r="G137" s="13"/>
    </row>
    <row r="138" spans="1:7" x14ac:dyDescent="0.15">
      <c r="A138" s="9">
        <v>40483</v>
      </c>
      <c r="B138" s="54">
        <f t="shared" si="6"/>
        <v>1.7545417376089206E-2</v>
      </c>
      <c r="C138" s="7">
        <v>1.7545417376089205</v>
      </c>
      <c r="D138" s="13"/>
      <c r="E138" s="54">
        <f t="shared" si="5"/>
        <v>1.0281622714776674E-2</v>
      </c>
      <c r="F138" s="7">
        <v>1.0281622714776675</v>
      </c>
      <c r="G138" s="13"/>
    </row>
    <row r="139" spans="1:7" x14ac:dyDescent="0.15">
      <c r="A139" s="9">
        <v>40513</v>
      </c>
      <c r="B139" s="54">
        <f t="shared" si="6"/>
        <v>1.825035004482755E-2</v>
      </c>
      <c r="C139" s="7">
        <v>1.825035004482755</v>
      </c>
      <c r="D139" s="13"/>
      <c r="E139" s="54">
        <f t="shared" si="5"/>
        <v>1.1042521092523032E-2</v>
      </c>
      <c r="F139" s="7">
        <v>1.1042521092523032</v>
      </c>
      <c r="G139" s="13"/>
    </row>
    <row r="140" spans="1:7" x14ac:dyDescent="0.15">
      <c r="A140" s="9">
        <v>40544</v>
      </c>
      <c r="B140" s="54">
        <f t="shared" si="6"/>
        <v>1.8378536721011144E-2</v>
      </c>
      <c r="C140" s="7">
        <v>1.8378536721011143</v>
      </c>
      <c r="D140" s="13"/>
      <c r="E140" s="54">
        <f t="shared" si="5"/>
        <v>1.1691841874606821E-2</v>
      </c>
      <c r="F140" s="7">
        <v>1.1691841874606821</v>
      </c>
      <c r="G140" s="13"/>
    </row>
    <row r="141" spans="1:7" x14ac:dyDescent="0.15">
      <c r="A141" s="9">
        <v>40575</v>
      </c>
      <c r="B141" s="54">
        <f t="shared" si="6"/>
        <v>1.8126603219905401E-2</v>
      </c>
      <c r="C141" s="7">
        <v>1.8126603219905402</v>
      </c>
      <c r="D141" s="13"/>
      <c r="E141" s="54">
        <f t="shared" si="5"/>
        <v>1.2172314065579551E-2</v>
      </c>
      <c r="F141" s="7">
        <v>1.217231406557955</v>
      </c>
      <c r="G141" s="13"/>
    </row>
    <row r="142" spans="1:7" x14ac:dyDescent="0.15">
      <c r="A142" s="9">
        <v>40603</v>
      </c>
      <c r="B142" s="54">
        <f t="shared" si="6"/>
        <v>1.7849118266896037E-2</v>
      </c>
      <c r="C142" s="7">
        <v>1.7849118266896036</v>
      </c>
      <c r="D142" s="13"/>
      <c r="E142" s="54">
        <f>F142/100</f>
        <v>1.2665303043608576E-2</v>
      </c>
      <c r="F142" s="7">
        <v>1.2665303043608576</v>
      </c>
      <c r="G142" s="13"/>
    </row>
    <row r="143" spans="1:7" x14ac:dyDescent="0.15">
      <c r="A143" s="9">
        <v>40634</v>
      </c>
      <c r="B143" s="54">
        <f t="shared" si="6"/>
        <v>1.7892478539720556E-2</v>
      </c>
      <c r="C143" s="7">
        <v>1.7892478539720555</v>
      </c>
      <c r="D143" s="13"/>
      <c r="E143" s="54">
        <f t="shared" ref="E143:E207" si="7">F143/100</f>
        <v>1.3335468461225117E-2</v>
      </c>
      <c r="F143" s="7">
        <v>1.3335468461225117</v>
      </c>
      <c r="G143" s="13"/>
    </row>
    <row r="144" spans="1:7" x14ac:dyDescent="0.15">
      <c r="A144" s="1">
        <v>40664</v>
      </c>
      <c r="B144" s="54">
        <f t="shared" si="6"/>
        <v>1.8833374297390189E-2</v>
      </c>
      <c r="C144" s="7">
        <v>1.8833374297390189</v>
      </c>
      <c r="D144" s="13"/>
      <c r="E144" s="54">
        <f t="shared" si="7"/>
        <v>1.4281755454016999E-2</v>
      </c>
      <c r="F144" s="7">
        <v>1.4281755454017</v>
      </c>
      <c r="G144" s="13"/>
    </row>
    <row r="145" spans="1:7" x14ac:dyDescent="0.15">
      <c r="A145" s="1">
        <v>40695</v>
      </c>
      <c r="B145" s="54">
        <f t="shared" si="6"/>
        <v>2.07482865704109E-2</v>
      </c>
      <c r="C145" s="7">
        <v>2.0748286570410901</v>
      </c>
      <c r="D145" s="13"/>
      <c r="E145" s="54">
        <f t="shared" si="7"/>
        <v>1.5256410343192875E-2</v>
      </c>
      <c r="F145" s="7">
        <v>1.5256410343192874</v>
      </c>
      <c r="G145" s="13"/>
    </row>
    <row r="146" spans="1:7" x14ac:dyDescent="0.15">
      <c r="A146" s="9">
        <v>40725</v>
      </c>
      <c r="B146" s="54">
        <f t="shared" si="6"/>
        <v>2.2912968043711485E-2</v>
      </c>
      <c r="C146" s="7">
        <v>2.2912968043711484</v>
      </c>
      <c r="D146" s="13"/>
      <c r="E146" s="54">
        <f t="shared" si="7"/>
        <v>1.5951364267343667E-2</v>
      </c>
      <c r="F146" s="7">
        <v>1.5951364267343666</v>
      </c>
      <c r="G146" s="13"/>
    </row>
    <row r="147" spans="1:7" x14ac:dyDescent="0.15">
      <c r="A147" s="9">
        <v>40756</v>
      </c>
      <c r="B147" s="54">
        <f t="shared" si="6"/>
        <v>2.4453625149548613E-2</v>
      </c>
      <c r="C147" s="7">
        <v>2.4453625149548612</v>
      </c>
      <c r="D147" s="13"/>
      <c r="E147" s="54">
        <f t="shared" si="7"/>
        <v>1.6176648370632707E-2</v>
      </c>
      <c r="F147" s="7">
        <v>1.6176648370632707</v>
      </c>
      <c r="G147" s="13"/>
    </row>
    <row r="148" spans="1:7" x14ac:dyDescent="0.15">
      <c r="A148" s="1">
        <v>40787</v>
      </c>
      <c r="B148" s="54">
        <f t="shared" si="6"/>
        <v>2.5085737336030575E-2</v>
      </c>
      <c r="C148" s="7">
        <v>2.5085737336030576</v>
      </c>
      <c r="D148" s="13"/>
      <c r="E148" s="54">
        <f t="shared" si="7"/>
        <v>1.5765869306619943E-2</v>
      </c>
      <c r="F148" s="7">
        <v>1.5765869306619942</v>
      </c>
      <c r="G148" s="13"/>
    </row>
    <row r="149" spans="1:7" x14ac:dyDescent="0.15">
      <c r="A149" s="9">
        <v>40817</v>
      </c>
      <c r="B149" s="54">
        <f t="shared" si="6"/>
        <v>2.486250643946368E-2</v>
      </c>
      <c r="C149" s="7">
        <v>2.4862506439463679</v>
      </c>
      <c r="D149" s="13"/>
      <c r="E149" s="54">
        <f t="shared" si="7"/>
        <v>1.4788627504761445E-2</v>
      </c>
      <c r="F149" s="7">
        <v>1.4788627504761445</v>
      </c>
      <c r="G149" s="13"/>
    </row>
    <row r="150" spans="1:7" x14ac:dyDescent="0.15">
      <c r="A150" s="9">
        <v>40848</v>
      </c>
      <c r="B150" s="54">
        <f t="shared" si="6"/>
        <v>2.4122183980238892E-2</v>
      </c>
      <c r="C150" s="7">
        <v>2.4122183980238892</v>
      </c>
      <c r="D150" s="13"/>
      <c r="E150" s="54">
        <f t="shared" si="7"/>
        <v>1.3846014416791681E-2</v>
      </c>
      <c r="F150" s="7">
        <v>1.3846014416791681</v>
      </c>
      <c r="G150" s="13"/>
    </row>
    <row r="151" spans="1:7" x14ac:dyDescent="0.15">
      <c r="A151" s="9">
        <v>40878</v>
      </c>
      <c r="B151" s="54">
        <f t="shared" si="6"/>
        <v>2.3395732756523877E-2</v>
      </c>
      <c r="C151" s="7">
        <v>2.3395732756523877</v>
      </c>
      <c r="D151" s="13"/>
      <c r="E151" s="54">
        <f t="shared" si="7"/>
        <v>1.3397504001852419E-2</v>
      </c>
      <c r="F151" s="7">
        <v>1.3397504001852418</v>
      </c>
      <c r="G151" s="13"/>
    </row>
    <row r="152" spans="1:7" x14ac:dyDescent="0.15">
      <c r="A152" s="9">
        <v>40909</v>
      </c>
      <c r="B152" s="54">
        <f t="shared" si="6"/>
        <v>2.2910201133944971E-2</v>
      </c>
      <c r="C152" s="7">
        <v>2.291020113394497</v>
      </c>
      <c r="D152" s="13"/>
      <c r="E152" s="54">
        <f t="shared" si="7"/>
        <v>1.3747812672382469E-2</v>
      </c>
      <c r="F152" s="7">
        <v>1.3747812672382469</v>
      </c>
    </row>
    <row r="153" spans="1:7" x14ac:dyDescent="0.15">
      <c r="A153" s="9">
        <v>40940</v>
      </c>
      <c r="B153" s="54">
        <f t="shared" si="6"/>
        <v>2.253868071573506E-2</v>
      </c>
      <c r="C153" s="7">
        <v>2.253868071573506</v>
      </c>
      <c r="D153" s="13"/>
      <c r="E153" s="54">
        <f t="shared" si="7"/>
        <v>1.5130681152863116E-2</v>
      </c>
      <c r="F153" s="7">
        <v>1.5130681152863117</v>
      </c>
    </row>
    <row r="154" spans="1:7" x14ac:dyDescent="0.15">
      <c r="A154" s="1">
        <v>40969</v>
      </c>
      <c r="B154" s="54">
        <f t="shared" si="6"/>
        <v>2.2133683503769569E-2</v>
      </c>
      <c r="C154" s="7">
        <v>2.2133683503769568</v>
      </c>
      <c r="D154" s="7"/>
      <c r="E154" s="54">
        <f t="shared" si="7"/>
        <v>1.7424510245768868E-2</v>
      </c>
      <c r="F154" s="7">
        <v>1.7424510245768869</v>
      </c>
    </row>
    <row r="155" spans="1:7" x14ac:dyDescent="0.15">
      <c r="A155" s="9">
        <v>41000</v>
      </c>
      <c r="B155" s="54">
        <f t="shared" si="6"/>
        <v>2.1650757570510219E-2</v>
      </c>
      <c r="C155" s="7">
        <v>2.1650757570510217</v>
      </c>
      <c r="D155" s="7"/>
      <c r="E155" s="54">
        <f t="shared" si="7"/>
        <v>2.0072454783107898E-2</v>
      </c>
      <c r="F155" s="7">
        <v>2.0072454783107898</v>
      </c>
    </row>
    <row r="156" spans="1:7" x14ac:dyDescent="0.15">
      <c r="A156" s="9">
        <v>41030</v>
      </c>
      <c r="B156" s="54">
        <f t="shared" si="6"/>
        <v>2.0891728336318832E-2</v>
      </c>
      <c r="C156" s="7">
        <v>2.0891728336318831</v>
      </c>
      <c r="E156" s="54">
        <f t="shared" si="7"/>
        <v>2.2498285435514704E-2</v>
      </c>
      <c r="F156" s="7">
        <v>2.2498285435514704</v>
      </c>
    </row>
    <row r="157" spans="1:7" x14ac:dyDescent="0.15">
      <c r="A157" s="9">
        <v>41061</v>
      </c>
      <c r="B157" s="54">
        <f t="shared" si="6"/>
        <v>1.9910247881431812E-2</v>
      </c>
      <c r="C157" s="7">
        <v>1.9910247881431811</v>
      </c>
      <c r="E157" s="54">
        <f t="shared" si="7"/>
        <v>2.3943466156462659E-2</v>
      </c>
      <c r="F157" s="7">
        <v>2.3943466156462661</v>
      </c>
    </row>
    <row r="158" spans="1:7" x14ac:dyDescent="0.15">
      <c r="A158" s="9">
        <v>41091</v>
      </c>
      <c r="B158" s="54">
        <f t="shared" si="6"/>
        <v>1.9011415265173998E-2</v>
      </c>
      <c r="C158" s="7">
        <v>1.9011415265173999</v>
      </c>
      <c r="E158" s="54">
        <f t="shared" si="7"/>
        <v>2.3783263308884223E-2</v>
      </c>
      <c r="F158" s="7">
        <v>2.3783263308884224</v>
      </c>
    </row>
    <row r="159" spans="1:7" x14ac:dyDescent="0.15">
      <c r="A159" s="9">
        <v>41122</v>
      </c>
      <c r="B159" s="54">
        <f t="shared" si="6"/>
        <v>1.8734319007297374E-2</v>
      </c>
      <c r="C159" s="7">
        <v>1.8734319007297373</v>
      </c>
      <c r="E159" s="54">
        <f t="shared" si="7"/>
        <v>2.2761349872151365E-2</v>
      </c>
      <c r="F159" s="7">
        <v>2.2761349872151366</v>
      </c>
    </row>
    <row r="160" spans="1:7" x14ac:dyDescent="0.15">
      <c r="A160" s="9">
        <v>41153</v>
      </c>
      <c r="B160" s="54">
        <f t="shared" si="6"/>
        <v>1.9496374971019616E-2</v>
      </c>
      <c r="C160" s="7">
        <v>1.9496374971019617</v>
      </c>
      <c r="E160" s="54">
        <f t="shared" si="7"/>
        <v>2.1903410308012097E-2</v>
      </c>
      <c r="F160" s="7">
        <v>2.1903410308012097</v>
      </c>
    </row>
    <row r="161" spans="1:6" x14ac:dyDescent="0.15">
      <c r="A161" s="9">
        <v>41183</v>
      </c>
      <c r="B161" s="54">
        <f t="shared" si="6"/>
        <v>2.1234812074969498E-2</v>
      </c>
      <c r="C161" s="7">
        <v>2.1234812074969498</v>
      </c>
      <c r="E161" s="54">
        <f t="shared" si="7"/>
        <v>2.2031941718086232E-2</v>
      </c>
      <c r="F161" s="7">
        <v>2.2031941718086232</v>
      </c>
    </row>
    <row r="162" spans="1:6" x14ac:dyDescent="0.15">
      <c r="A162" s="9">
        <v>41214</v>
      </c>
      <c r="B162" s="54">
        <f t="shared" si="6"/>
        <v>2.3674112337486591E-2</v>
      </c>
      <c r="C162" s="7">
        <v>2.3674112337486592</v>
      </c>
      <c r="E162" s="54">
        <f t="shared" si="7"/>
        <v>2.3303029640466731E-2</v>
      </c>
      <c r="F162" s="7">
        <v>2.3303029640466733</v>
      </c>
    </row>
    <row r="163" spans="1:6" x14ac:dyDescent="0.15">
      <c r="A163" s="9">
        <v>41244</v>
      </c>
      <c r="B163" s="54">
        <f t="shared" si="6"/>
        <v>2.6237513702279509E-2</v>
      </c>
      <c r="C163" s="7">
        <v>2.6237513702279509</v>
      </c>
      <c r="E163" s="54">
        <f t="shared" si="7"/>
        <v>2.5667004908886636E-2</v>
      </c>
      <c r="F163" s="7">
        <v>2.5667004908886635</v>
      </c>
    </row>
    <row r="164" spans="1:6" x14ac:dyDescent="0.15">
      <c r="A164" s="9">
        <v>41275</v>
      </c>
      <c r="B164" s="54">
        <f t="shared" si="6"/>
        <v>2.8422809684549341E-2</v>
      </c>
      <c r="C164" s="7">
        <v>2.8422809684549342</v>
      </c>
      <c r="E164" s="54">
        <f t="shared" si="7"/>
        <v>2.8815184383828497E-2</v>
      </c>
      <c r="F164" s="7">
        <v>2.8815184383828498</v>
      </c>
    </row>
    <row r="165" spans="1:6" x14ac:dyDescent="0.15">
      <c r="A165" s="9">
        <v>41306</v>
      </c>
      <c r="B165" s="54">
        <f t="shared" si="6"/>
        <v>2.97991320800313E-2</v>
      </c>
      <c r="C165" s="7">
        <v>2.9799132080031301</v>
      </c>
      <c r="E165" s="54">
        <f t="shared" si="7"/>
        <v>3.1899184775794731E-2</v>
      </c>
      <c r="F165" s="7">
        <v>3.1899184775794733</v>
      </c>
    </row>
    <row r="166" spans="1:6" x14ac:dyDescent="0.15">
      <c r="A166" s="9">
        <v>41334</v>
      </c>
      <c r="B166" s="54">
        <f t="shared" si="6"/>
        <v>3.0479547213611079E-2</v>
      </c>
      <c r="C166" s="7">
        <v>3.047954721361108</v>
      </c>
      <c r="E166" s="54">
        <f t="shared" si="7"/>
        <v>3.4350413031870114E-2</v>
      </c>
      <c r="F166" s="7">
        <v>3.4350413031870111</v>
      </c>
    </row>
    <row r="167" spans="1:6" x14ac:dyDescent="0.15">
      <c r="A167" s="9">
        <v>41365</v>
      </c>
      <c r="B167" s="54">
        <f t="shared" si="6"/>
        <v>3.0859573579237177E-2</v>
      </c>
      <c r="C167" s="7">
        <v>3.0859573579237178</v>
      </c>
      <c r="E167" s="54">
        <f t="shared" si="7"/>
        <v>3.581623724226931E-2</v>
      </c>
      <c r="F167" s="7">
        <v>3.5816237242269309</v>
      </c>
    </row>
    <row r="168" spans="1:6" x14ac:dyDescent="0.15">
      <c r="A168" s="9">
        <v>41395</v>
      </c>
      <c r="B168" s="54">
        <f t="shared" si="6"/>
        <v>3.115513927763108E-2</v>
      </c>
      <c r="C168" s="7">
        <v>3.1155139277631081</v>
      </c>
      <c r="E168" s="54">
        <f t="shared" si="7"/>
        <v>3.6198149232139799E-2</v>
      </c>
      <c r="F168" s="7">
        <v>3.6198149232139802</v>
      </c>
    </row>
    <row r="169" spans="1:6" x14ac:dyDescent="0.15">
      <c r="A169" s="9">
        <v>41426</v>
      </c>
      <c r="B169" s="54">
        <f t="shared" si="6"/>
        <v>3.1442450915780691E-2</v>
      </c>
      <c r="C169" s="7">
        <v>3.1442450915780693</v>
      </c>
      <c r="E169" s="54">
        <f t="shared" si="7"/>
        <v>3.5523280585830971E-2</v>
      </c>
      <c r="F169" s="7">
        <v>3.5523280585830972</v>
      </c>
    </row>
    <row r="170" spans="1:6" x14ac:dyDescent="0.15">
      <c r="A170" s="9">
        <v>41456</v>
      </c>
      <c r="B170" s="54">
        <f t="shared" si="6"/>
        <v>3.1573095325088806E-2</v>
      </c>
      <c r="C170" s="7">
        <v>3.1573095325088802</v>
      </c>
      <c r="E170" s="54">
        <f t="shared" si="7"/>
        <v>3.3969210424797079E-2</v>
      </c>
      <c r="F170" s="7">
        <v>3.3969210424797076</v>
      </c>
    </row>
    <row r="171" spans="1:6" x14ac:dyDescent="0.15">
      <c r="A171" s="9">
        <v>41487</v>
      </c>
      <c r="B171" s="54">
        <f t="shared" si="6"/>
        <v>3.1446969744543377E-2</v>
      </c>
      <c r="C171" s="7">
        <v>3.1446969744543374</v>
      </c>
      <c r="E171" s="54">
        <f t="shared" si="7"/>
        <v>3.179387249486456E-2</v>
      </c>
      <c r="F171" s="7">
        <v>3.1793872494864561</v>
      </c>
    </row>
    <row r="172" spans="1:6" x14ac:dyDescent="0.15">
      <c r="A172" s="9">
        <v>41518</v>
      </c>
      <c r="B172" s="54">
        <f t="shared" si="6"/>
        <v>3.1052658648088104E-2</v>
      </c>
      <c r="C172" s="7">
        <v>3.1052658648088105</v>
      </c>
      <c r="E172" s="54">
        <f t="shared" si="7"/>
        <v>2.9382822527749243E-2</v>
      </c>
      <c r="F172" s="7">
        <v>2.9382822527749242</v>
      </c>
    </row>
    <row r="173" spans="1:6" x14ac:dyDescent="0.15">
      <c r="A173" s="9">
        <v>41548</v>
      </c>
      <c r="B173" s="54">
        <f t="shared" si="6"/>
        <v>3.0585650645952159E-2</v>
      </c>
      <c r="C173" s="7">
        <v>3.058565064595216</v>
      </c>
      <c r="E173" s="54">
        <f t="shared" si="7"/>
        <v>2.7477911561491472E-2</v>
      </c>
      <c r="F173" s="7">
        <v>2.7477911561491473</v>
      </c>
    </row>
    <row r="174" spans="1:6" x14ac:dyDescent="0.15">
      <c r="A174" s="9">
        <v>41579</v>
      </c>
      <c r="B174" s="54">
        <f t="shared" si="6"/>
        <v>3.0019505007727671E-2</v>
      </c>
      <c r="C174" s="7">
        <v>3.0019505007727671</v>
      </c>
      <c r="E174" s="54">
        <f t="shared" si="7"/>
        <v>2.6230915781532919E-2</v>
      </c>
      <c r="F174" s="7">
        <v>2.623091578153292</v>
      </c>
    </row>
    <row r="175" spans="1:6" x14ac:dyDescent="0.15">
      <c r="A175" s="9">
        <v>41609</v>
      </c>
      <c r="B175" s="54">
        <f t="shared" si="6"/>
        <v>2.9262761646793249E-2</v>
      </c>
      <c r="C175" s="7">
        <v>2.9262761646793249</v>
      </c>
      <c r="E175" s="54">
        <f t="shared" si="7"/>
        <v>2.5524390441051929E-2</v>
      </c>
      <c r="F175" s="7">
        <v>2.552439044105193</v>
      </c>
    </row>
    <row r="176" spans="1:6" x14ac:dyDescent="0.15">
      <c r="A176" s="9">
        <v>41640</v>
      </c>
      <c r="B176" s="54">
        <f t="shared" si="6"/>
        <v>2.8364695021524274E-2</v>
      </c>
      <c r="C176" s="7">
        <v>2.8364695021524273</v>
      </c>
      <c r="E176" s="54">
        <f t="shared" si="7"/>
        <v>2.5083101070939334E-2</v>
      </c>
      <c r="F176" s="7">
        <v>2.5083101070939335</v>
      </c>
    </row>
    <row r="177" spans="1:6" x14ac:dyDescent="0.15">
      <c r="A177" s="9">
        <v>41671</v>
      </c>
      <c r="B177" s="54">
        <f t="shared" si="6"/>
        <v>2.7581233931551156E-2</v>
      </c>
      <c r="C177" s="7">
        <v>2.7581233931551155</v>
      </c>
      <c r="E177" s="54">
        <f t="shared" si="7"/>
        <v>2.4801908600144387E-2</v>
      </c>
      <c r="F177" s="7">
        <v>2.4801908600144387</v>
      </c>
    </row>
    <row r="178" spans="1:6" x14ac:dyDescent="0.15">
      <c r="A178" s="9">
        <v>41699</v>
      </c>
      <c r="B178" s="54">
        <f t="shared" si="6"/>
        <v>2.7193549062707708E-2</v>
      </c>
      <c r="C178" s="7">
        <v>2.7193549062707709</v>
      </c>
      <c r="E178" s="54">
        <f t="shared" si="7"/>
        <v>2.472654928201155E-2</v>
      </c>
      <c r="F178" s="7">
        <v>2.472654928201155</v>
      </c>
    </row>
    <row r="179" spans="1:6" x14ac:dyDescent="0.15">
      <c r="A179" s="9">
        <v>41730</v>
      </c>
      <c r="B179" s="54">
        <f t="shared" si="6"/>
        <v>2.7506742829695896E-2</v>
      </c>
      <c r="C179" s="7">
        <v>2.7506742829695896</v>
      </c>
      <c r="E179" s="54">
        <f t="shared" si="7"/>
        <v>2.4904018082789466E-2</v>
      </c>
      <c r="F179" s="7">
        <v>2.4904018082789467</v>
      </c>
    </row>
    <row r="180" spans="1:6" x14ac:dyDescent="0.15">
      <c r="A180" s="9">
        <v>41760</v>
      </c>
      <c r="B180" s="54">
        <f t="shared" si="6"/>
        <v>2.8661029640052901E-2</v>
      </c>
      <c r="C180" s="7">
        <v>2.86610296400529</v>
      </c>
      <c r="E180" s="54">
        <f t="shared" si="7"/>
        <v>2.5081556858750683E-2</v>
      </c>
      <c r="F180" s="7">
        <v>2.5081556858750682</v>
      </c>
    </row>
    <row r="181" spans="1:6" x14ac:dyDescent="0.15">
      <c r="A181" s="9">
        <v>41791</v>
      </c>
      <c r="B181" s="54">
        <f t="shared" si="6"/>
        <v>3.020995533444152E-2</v>
      </c>
      <c r="C181" s="7">
        <v>3.0209955334441521</v>
      </c>
      <c r="E181" s="54">
        <f t="shared" si="7"/>
        <v>2.504199332727524E-2</v>
      </c>
      <c r="F181" s="7">
        <v>2.504199332727524</v>
      </c>
    </row>
    <row r="182" spans="1:6" x14ac:dyDescent="0.15">
      <c r="A182" s="9">
        <v>41821</v>
      </c>
      <c r="B182" s="54">
        <f t="shared" si="6"/>
        <v>3.1555705517211569E-2</v>
      </c>
      <c r="C182" s="7">
        <v>3.1555705517211567</v>
      </c>
      <c r="E182" s="54">
        <f t="shared" si="7"/>
        <v>2.450272973442217E-2</v>
      </c>
      <c r="F182" s="7">
        <v>2.4502729734422171</v>
      </c>
    </row>
    <row r="183" spans="1:6" x14ac:dyDescent="0.15">
      <c r="A183" s="9">
        <v>41852</v>
      </c>
      <c r="B183" s="54">
        <f t="shared" si="6"/>
        <v>3.2260253509487739E-2</v>
      </c>
      <c r="C183" s="7">
        <v>3.226025350948774</v>
      </c>
      <c r="E183" s="54">
        <f t="shared" si="7"/>
        <v>2.3399627807939319E-2</v>
      </c>
      <c r="F183" s="7">
        <v>2.3399627807939321</v>
      </c>
    </row>
    <row r="184" spans="1:6" x14ac:dyDescent="0.15">
      <c r="A184" s="9">
        <v>41883</v>
      </c>
      <c r="B184" s="54">
        <f t="shared" si="6"/>
        <v>3.2152865080910552E-2</v>
      </c>
      <c r="C184" s="7">
        <v>3.2152865080910549</v>
      </c>
      <c r="E184" s="54">
        <f t="shared" si="7"/>
        <v>2.2162934079780993E-2</v>
      </c>
      <c r="F184" s="7">
        <v>2.2162934079780992</v>
      </c>
    </row>
    <row r="185" spans="1:6" x14ac:dyDescent="0.15">
      <c r="A185" s="9">
        <v>41913</v>
      </c>
      <c r="B185" s="54">
        <f t="shared" si="6"/>
        <v>3.1590106501120555E-2</v>
      </c>
      <c r="C185" s="7">
        <v>3.1590106501120556</v>
      </c>
      <c r="E185" s="54">
        <f t="shared" si="7"/>
        <v>2.1204589444789777E-2</v>
      </c>
      <c r="F185" s="7">
        <v>2.1204589444789779</v>
      </c>
    </row>
    <row r="186" spans="1:6" x14ac:dyDescent="0.15">
      <c r="A186" s="9">
        <v>41944</v>
      </c>
      <c r="B186" s="54">
        <f t="shared" si="6"/>
        <v>3.0897026976324724E-2</v>
      </c>
      <c r="C186" s="7">
        <v>3.0897026976324722</v>
      </c>
      <c r="E186" s="54">
        <f t="shared" si="7"/>
        <v>2.0700281186549381E-2</v>
      </c>
      <c r="F186" s="7">
        <v>2.0700281186549381</v>
      </c>
    </row>
    <row r="187" spans="1:6" x14ac:dyDescent="0.15">
      <c r="A187" s="9">
        <v>41974</v>
      </c>
      <c r="B187" s="54">
        <f t="shared" si="6"/>
        <v>3.0248683967578013E-2</v>
      </c>
      <c r="C187" s="7">
        <v>3.0248683967578014</v>
      </c>
      <c r="E187" s="54">
        <f t="shared" si="7"/>
        <v>2.0817578541717577E-2</v>
      </c>
      <c r="F187" s="7">
        <v>2.0817578541717578</v>
      </c>
    </row>
    <row r="188" spans="1:6" x14ac:dyDescent="0.15">
      <c r="A188" s="9">
        <v>42005</v>
      </c>
      <c r="B188" s="54">
        <f t="shared" si="6"/>
        <v>2.9722279859566169E-2</v>
      </c>
      <c r="C188" s="7">
        <v>2.972227985956617</v>
      </c>
      <c r="E188" s="54">
        <f t="shared" si="7"/>
        <v>2.1511105353746087E-2</v>
      </c>
      <c r="F188" s="7">
        <v>2.1511105353746087</v>
      </c>
    </row>
    <row r="189" spans="1:6" x14ac:dyDescent="0.15">
      <c r="A189" s="9">
        <v>42036</v>
      </c>
      <c r="B189" s="54">
        <f t="shared" si="6"/>
        <v>2.9291482388160449E-2</v>
      </c>
      <c r="C189" s="7">
        <v>2.9291482388160448</v>
      </c>
      <c r="E189" s="54">
        <f t="shared" si="7"/>
        <v>2.2495408088506821E-2</v>
      </c>
      <c r="F189" s="7">
        <v>2.2495408088506821</v>
      </c>
    </row>
    <row r="190" spans="1:6" x14ac:dyDescent="0.15">
      <c r="A190" s="9">
        <v>42064</v>
      </c>
      <c r="B190" s="54">
        <f t="shared" si="6"/>
        <v>2.8927866062816002E-2</v>
      </c>
      <c r="C190" s="7">
        <v>2.8927866062816001</v>
      </c>
      <c r="E190" s="54">
        <f t="shared" si="7"/>
        <v>2.3427802902931675E-2</v>
      </c>
      <c r="F190" s="7">
        <v>2.3427802902931676</v>
      </c>
    </row>
    <row r="191" spans="1:6" x14ac:dyDescent="0.15">
      <c r="A191" s="9">
        <v>42095</v>
      </c>
      <c r="B191" s="54">
        <f t="shared" si="6"/>
        <v>2.8745036851335209E-2</v>
      </c>
      <c r="C191" s="7">
        <v>2.8745036851335208</v>
      </c>
      <c r="E191" s="54">
        <f t="shared" si="7"/>
        <v>2.4045969017827712E-2</v>
      </c>
      <c r="F191" s="7">
        <v>2.4045969017827713</v>
      </c>
    </row>
    <row r="192" spans="1:6" x14ac:dyDescent="0.15">
      <c r="A192" s="9">
        <v>42125</v>
      </c>
      <c r="B192" s="54">
        <f t="shared" si="6"/>
        <v>2.8736524411060779E-2</v>
      </c>
      <c r="C192" s="7">
        <v>2.8736524411060778</v>
      </c>
      <c r="E192" s="54">
        <f t="shared" si="7"/>
        <v>2.4224239313107923E-2</v>
      </c>
      <c r="F192" s="7">
        <v>2.4224239313107923</v>
      </c>
    </row>
    <row r="193" spans="1:6" x14ac:dyDescent="0.15">
      <c r="A193" s="9">
        <v>42156</v>
      </c>
      <c r="B193" s="54">
        <f t="shared" si="6"/>
        <v>2.8912425593583722E-2</v>
      </c>
      <c r="C193" s="7">
        <v>2.8912425593583722</v>
      </c>
      <c r="E193" s="54">
        <f t="shared" si="7"/>
        <v>2.4103797440483604E-2</v>
      </c>
      <c r="F193" s="7">
        <v>2.4103797440483605</v>
      </c>
    </row>
    <row r="194" spans="1:6" x14ac:dyDescent="0.15">
      <c r="A194" s="9">
        <v>42186</v>
      </c>
      <c r="B194" s="54">
        <f t="shared" si="6"/>
        <v>2.9206314732830464E-2</v>
      </c>
      <c r="C194" s="7">
        <v>2.9206314732830463</v>
      </c>
      <c r="E194" s="54">
        <f t="shared" si="7"/>
        <v>2.3670857887125564E-2</v>
      </c>
      <c r="F194" s="7">
        <v>2.3670857887125565</v>
      </c>
    </row>
    <row r="195" spans="1:6" x14ac:dyDescent="0.15">
      <c r="A195" s="9">
        <v>42217</v>
      </c>
      <c r="B195" s="54">
        <f t="shared" si="6"/>
        <v>2.967906709838522E-2</v>
      </c>
      <c r="C195" s="7">
        <v>2.9679067098385219</v>
      </c>
      <c r="E195" s="54">
        <f t="shared" si="7"/>
        <v>2.3241310195209853E-2</v>
      </c>
      <c r="F195" s="7">
        <v>2.3241310195209852</v>
      </c>
    </row>
    <row r="196" spans="1:6" x14ac:dyDescent="0.15">
      <c r="A196" s="9">
        <v>42248</v>
      </c>
      <c r="B196" s="54">
        <f t="shared" ref="B196:B259" si="8">C196/100</f>
        <v>3.046703791367129E-2</v>
      </c>
      <c r="C196" s="7">
        <v>3.0467037913671291</v>
      </c>
      <c r="E196" s="54">
        <f t="shared" si="7"/>
        <v>2.2844572810945721E-2</v>
      </c>
      <c r="F196" s="7">
        <v>2.2844572810945722</v>
      </c>
    </row>
    <row r="197" spans="1:6" x14ac:dyDescent="0.15">
      <c r="A197" s="9">
        <v>42278</v>
      </c>
      <c r="B197" s="54">
        <f t="shared" si="8"/>
        <v>3.1439081629822695E-2</v>
      </c>
      <c r="C197" s="7">
        <v>3.1439081629822692</v>
      </c>
      <c r="E197" s="54">
        <f t="shared" si="7"/>
        <v>2.2930903810888133E-2</v>
      </c>
      <c r="F197" s="7">
        <v>2.2930903810888132</v>
      </c>
    </row>
    <row r="198" spans="1:6" x14ac:dyDescent="0.15">
      <c r="A198" s="9">
        <v>42309</v>
      </c>
      <c r="B198" s="54">
        <f t="shared" si="8"/>
        <v>3.2105103041240098E-2</v>
      </c>
      <c r="C198" s="7">
        <v>3.2105103041240097</v>
      </c>
      <c r="E198" s="54">
        <f t="shared" si="7"/>
        <v>2.3645587136036782E-2</v>
      </c>
      <c r="F198" s="7">
        <v>2.3645587136036781</v>
      </c>
    </row>
    <row r="199" spans="1:6" x14ac:dyDescent="0.15">
      <c r="A199" s="9">
        <v>42339</v>
      </c>
      <c r="B199" s="54">
        <f t="shared" si="8"/>
        <v>3.2053395462275307E-2</v>
      </c>
      <c r="C199" s="7">
        <v>3.2053395462275307</v>
      </c>
      <c r="E199" s="54">
        <f t="shared" si="7"/>
        <v>2.4871271099380386E-2</v>
      </c>
      <c r="F199" s="7">
        <v>2.4871271099380388</v>
      </c>
    </row>
    <row r="200" spans="1:6" x14ac:dyDescent="0.15">
      <c r="A200" s="9">
        <v>42370</v>
      </c>
      <c r="B200" s="54">
        <f t="shared" si="8"/>
        <v>3.1070149386229522E-2</v>
      </c>
      <c r="C200" s="7">
        <v>3.1070149386229522</v>
      </c>
      <c r="E200" s="54">
        <f t="shared" si="7"/>
        <v>2.6441014866918043E-2</v>
      </c>
      <c r="F200" s="7">
        <v>2.6441014866918042</v>
      </c>
    </row>
    <row r="201" spans="1:6" x14ac:dyDescent="0.15">
      <c r="A201" s="9">
        <v>42401</v>
      </c>
      <c r="B201" s="54">
        <f t="shared" si="8"/>
        <v>2.9459324731761546E-2</v>
      </c>
      <c r="C201" s="7">
        <v>2.9459324731761547</v>
      </c>
      <c r="E201" s="54">
        <f t="shared" si="7"/>
        <v>2.8018329027761194E-2</v>
      </c>
      <c r="F201" s="7">
        <v>2.8018329027761193</v>
      </c>
    </row>
    <row r="202" spans="1:6" x14ac:dyDescent="0.15">
      <c r="A202" s="9">
        <v>42430</v>
      </c>
      <c r="B202" s="54">
        <f t="shared" si="8"/>
        <v>2.7750472865870811E-2</v>
      </c>
      <c r="C202" s="7">
        <v>2.775047286587081</v>
      </c>
      <c r="E202" s="54">
        <f t="shared" si="7"/>
        <v>2.9099927165223725E-2</v>
      </c>
      <c r="F202" s="7">
        <v>2.9099927165223725</v>
      </c>
    </row>
    <row r="203" spans="1:6" x14ac:dyDescent="0.15">
      <c r="A203" s="9">
        <v>42461</v>
      </c>
      <c r="B203" s="54">
        <f t="shared" si="8"/>
        <v>2.643847199701764E-2</v>
      </c>
      <c r="C203" s="7">
        <v>2.6438471997017641</v>
      </c>
      <c r="E203" s="54">
        <f t="shared" si="7"/>
        <v>2.9392487332128767E-2</v>
      </c>
      <c r="F203" s="7">
        <v>2.9392487332128767</v>
      </c>
    </row>
    <row r="204" spans="1:6" x14ac:dyDescent="0.15">
      <c r="A204" s="9">
        <v>42491</v>
      </c>
      <c r="B204" s="54">
        <f t="shared" si="8"/>
        <v>2.5671796548737868E-2</v>
      </c>
      <c r="C204" s="7">
        <v>2.5671796548737866</v>
      </c>
      <c r="E204" s="54">
        <f t="shared" si="7"/>
        <v>2.8880215882639296E-2</v>
      </c>
      <c r="F204" s="7">
        <v>2.8880215882639297</v>
      </c>
    </row>
    <row r="205" spans="1:6" x14ac:dyDescent="0.15">
      <c r="A205" s="9">
        <v>42522</v>
      </c>
      <c r="B205" s="54">
        <f t="shared" si="8"/>
        <v>2.5223836755978179E-2</v>
      </c>
      <c r="C205" s="7">
        <v>2.5223836755978177</v>
      </c>
      <c r="E205" s="54">
        <f t="shared" si="7"/>
        <v>2.7853646379775499E-2</v>
      </c>
      <c r="F205" s="7">
        <v>2.7853646379775499</v>
      </c>
    </row>
    <row r="206" spans="1:6" x14ac:dyDescent="0.15">
      <c r="A206" s="9">
        <v>42552</v>
      </c>
      <c r="B206" s="54">
        <f t="shared" si="8"/>
        <v>2.4787941600145282E-2</v>
      </c>
      <c r="C206" s="7">
        <v>2.478794160014528</v>
      </c>
      <c r="E206" s="54">
        <f t="shared" si="7"/>
        <v>2.6447474029768114E-2</v>
      </c>
      <c r="F206" s="7">
        <v>2.6447474029768112</v>
      </c>
    </row>
    <row r="207" spans="1:6" customFormat="1" x14ac:dyDescent="0.15">
      <c r="A207" s="9">
        <v>42583</v>
      </c>
      <c r="B207" s="54">
        <f t="shared" si="8"/>
        <v>2.4186265153171613E-2</v>
      </c>
      <c r="C207" s="7">
        <v>2.4186265153171611</v>
      </c>
      <c r="D207" s="2"/>
      <c r="E207" s="54">
        <f t="shared" si="7"/>
        <v>2.5244052223068955E-2</v>
      </c>
      <c r="F207" s="7">
        <v>2.5244052223068953</v>
      </c>
    </row>
    <row r="208" spans="1:6" customFormat="1" x14ac:dyDescent="0.15">
      <c r="A208" s="9">
        <v>42614</v>
      </c>
      <c r="B208" s="54">
        <f t="shared" si="8"/>
        <v>2.3600443761650061E-2</v>
      </c>
      <c r="C208" s="7">
        <v>2.3600443761650061</v>
      </c>
      <c r="D208" s="2"/>
      <c r="E208" s="54">
        <f t="shared" ref="E208:E271" si="9">F208/100</f>
        <v>2.4447209311572387E-2</v>
      </c>
      <c r="F208" s="7">
        <v>2.4447209311572387</v>
      </c>
    </row>
    <row r="209" spans="1:9" customFormat="1" x14ac:dyDescent="0.15">
      <c r="A209" s="9">
        <v>42644</v>
      </c>
      <c r="B209" s="54">
        <f t="shared" si="8"/>
        <v>2.3159319682960703E-2</v>
      </c>
      <c r="C209" s="7">
        <v>2.3159319682960704</v>
      </c>
      <c r="D209" s="2"/>
      <c r="E209" s="54">
        <f t="shared" si="9"/>
        <v>2.4145487723600763E-2</v>
      </c>
      <c r="F209" s="7">
        <v>2.4145487723600763</v>
      </c>
    </row>
    <row r="210" spans="1:9" customFormat="1" x14ac:dyDescent="0.15">
      <c r="A210" s="9">
        <v>42675</v>
      </c>
      <c r="B210" s="54">
        <f t="shared" si="8"/>
        <v>2.2955176340044264E-2</v>
      </c>
      <c r="C210" s="7">
        <v>2.2955176340044265</v>
      </c>
      <c r="D210" s="2"/>
      <c r="E210" s="54">
        <f t="shared" si="9"/>
        <v>2.4132608997530697E-2</v>
      </c>
      <c r="F210" s="7">
        <v>2.4132608997530696</v>
      </c>
    </row>
    <row r="211" spans="1:9" customFormat="1" x14ac:dyDescent="0.15">
      <c r="A211" s="9">
        <v>42705</v>
      </c>
      <c r="B211" s="54">
        <f t="shared" si="8"/>
        <v>2.285397634363015E-2</v>
      </c>
      <c r="C211" s="7">
        <v>2.2853976343630151</v>
      </c>
      <c r="D211" s="2"/>
      <c r="E211" s="54">
        <f t="shared" si="9"/>
        <v>2.4300423103955918E-2</v>
      </c>
      <c r="F211" s="7">
        <v>2.4300423103955917</v>
      </c>
    </row>
    <row r="212" spans="1:9" customFormat="1" x14ac:dyDescent="0.15">
      <c r="A212" s="9">
        <v>42736</v>
      </c>
      <c r="B212" s="54">
        <f t="shared" si="8"/>
        <v>2.2620584844819835E-2</v>
      </c>
      <c r="C212" s="7">
        <v>2.2620584844819835</v>
      </c>
      <c r="D212" s="2"/>
      <c r="E212" s="54">
        <f t="shared" si="9"/>
        <v>2.4471557573554965E-2</v>
      </c>
      <c r="F212" s="7">
        <v>2.4471557573554965</v>
      </c>
    </row>
    <row r="213" spans="1:9" customFormat="1" x14ac:dyDescent="0.15">
      <c r="A213" s="9">
        <v>42767</v>
      </c>
      <c r="B213" s="54">
        <f t="shared" si="8"/>
        <v>2.2235299902859808E-2</v>
      </c>
      <c r="C213" s="7">
        <v>2.2235299902859809</v>
      </c>
      <c r="D213" s="2"/>
      <c r="E213" s="54">
        <f t="shared" si="9"/>
        <v>2.453025708100201E-2</v>
      </c>
      <c r="F213" s="7">
        <v>2.4530257081002009</v>
      </c>
    </row>
    <row r="214" spans="1:9" customFormat="1" x14ac:dyDescent="0.15">
      <c r="A214" s="9">
        <v>42795</v>
      </c>
      <c r="B214" s="54">
        <f t="shared" si="8"/>
        <v>2.1778633021699266E-2</v>
      </c>
      <c r="C214" s="7">
        <v>2.1778633021699267</v>
      </c>
      <c r="D214" s="2"/>
      <c r="E214" s="54">
        <f t="shared" si="9"/>
        <v>2.4354131676440131E-2</v>
      </c>
      <c r="F214" s="7">
        <v>2.4354131676440129</v>
      </c>
    </row>
    <row r="215" spans="1:9" customFormat="1" x14ac:dyDescent="0.15">
      <c r="A215" s="9">
        <v>42826</v>
      </c>
      <c r="B215" s="54">
        <f t="shared" si="8"/>
        <v>2.1407072490349056E-2</v>
      </c>
      <c r="C215" s="7">
        <v>2.1407072490349055</v>
      </c>
      <c r="D215" s="2"/>
      <c r="E215" s="54">
        <f t="shared" si="9"/>
        <v>2.3935718391762308E-2</v>
      </c>
      <c r="F215" s="7">
        <v>2.3935718391762308</v>
      </c>
    </row>
    <row r="216" spans="1:9" customFormat="1" x14ac:dyDescent="0.15">
      <c r="A216" s="9">
        <v>42856</v>
      </c>
      <c r="B216" s="54">
        <f t="shared" si="8"/>
        <v>2.1257280732996268E-2</v>
      </c>
      <c r="C216" s="7">
        <v>2.1257280732996269</v>
      </c>
      <c r="D216" s="2"/>
      <c r="E216" s="54">
        <f t="shared" si="9"/>
        <v>2.3346624795987588E-2</v>
      </c>
      <c r="F216" s="7">
        <v>2.3346624795987587</v>
      </c>
    </row>
    <row r="217" spans="1:9" customFormat="1" x14ac:dyDescent="0.15">
      <c r="A217" s="9">
        <v>42887</v>
      </c>
      <c r="B217" s="54">
        <f t="shared" si="8"/>
        <v>2.1269560340408306E-2</v>
      </c>
      <c r="C217" s="7">
        <v>2.1269560340408304</v>
      </c>
      <c r="D217" s="197"/>
      <c r="E217" s="54">
        <f t="shared" si="9"/>
        <v>2.2693815283706779E-2</v>
      </c>
      <c r="F217" s="7">
        <v>2.269381528370678</v>
      </c>
    </row>
    <row r="218" spans="1:9" customFormat="1" x14ac:dyDescent="0.15">
      <c r="A218" s="9">
        <v>42917</v>
      </c>
      <c r="B218" s="54">
        <f t="shared" si="8"/>
        <v>2.1381906934506142E-2</v>
      </c>
      <c r="C218" s="7">
        <v>2.1381906934506141</v>
      </c>
      <c r="D218" s="197"/>
      <c r="E218" s="54">
        <f t="shared" si="9"/>
        <v>2.1935986170124388E-2</v>
      </c>
      <c r="F218" s="7">
        <v>2.1935986170124386</v>
      </c>
    </row>
    <row r="219" spans="1:9" customFormat="1" x14ac:dyDescent="0.15">
      <c r="A219" s="9">
        <v>42948</v>
      </c>
      <c r="B219" s="54">
        <f t="shared" si="8"/>
        <v>2.1542921259538703E-2</v>
      </c>
      <c r="C219" s="7">
        <v>2.1542921259538703</v>
      </c>
      <c r="D219" s="197"/>
      <c r="E219" s="54">
        <f t="shared" si="9"/>
        <v>2.1084138079137102E-2</v>
      </c>
      <c r="F219" s="7">
        <v>2.1084138079137102</v>
      </c>
    </row>
    <row r="220" spans="1:9" customFormat="1" x14ac:dyDescent="0.15">
      <c r="A220" s="9">
        <v>42979</v>
      </c>
      <c r="B220" s="54">
        <f>C220/100</f>
        <v>2.1653783580231189E-2</v>
      </c>
      <c r="C220" s="7">
        <v>2.1653783580231187</v>
      </c>
      <c r="D220" s="197"/>
      <c r="E220" s="54">
        <f t="shared" si="9"/>
        <v>2.0150044415958517E-2</v>
      </c>
      <c r="F220" s="7">
        <v>2.0150044415958517</v>
      </c>
      <c r="I220" s="229"/>
    </row>
    <row r="221" spans="1:9" customFormat="1" x14ac:dyDescent="0.15">
      <c r="A221" s="9">
        <v>43009</v>
      </c>
      <c r="B221" s="54">
        <f t="shared" si="8"/>
        <v>2.1655631869464322E-2</v>
      </c>
      <c r="C221" s="7">
        <v>2.1655631869464322</v>
      </c>
      <c r="D221" s="197"/>
      <c r="E221" s="54">
        <f t="shared" si="9"/>
        <v>1.9407666052262816E-2</v>
      </c>
      <c r="F221" s="7">
        <v>1.9407666052262815</v>
      </c>
      <c r="I221" s="229"/>
    </row>
    <row r="222" spans="1:9" customFormat="1" x14ac:dyDescent="0.15">
      <c r="A222" s="9">
        <v>43040</v>
      </c>
      <c r="B222" s="54">
        <f t="shared" si="8"/>
        <v>2.1481001962612333E-2</v>
      </c>
      <c r="C222" s="7">
        <v>2.1481001962612334</v>
      </c>
      <c r="D222" s="197"/>
      <c r="E222" s="54">
        <f t="shared" si="9"/>
        <v>1.8825659401155645E-2</v>
      </c>
      <c r="F222" s="7">
        <v>1.8825659401155643</v>
      </c>
      <c r="I222" s="229"/>
    </row>
    <row r="223" spans="1:9" customFormat="1" x14ac:dyDescent="0.15">
      <c r="A223" s="9">
        <v>43070</v>
      </c>
      <c r="B223" s="54">
        <f t="shared" si="8"/>
        <v>2.1084092013301015E-2</v>
      </c>
      <c r="C223" s="7">
        <v>2.1084092013301015</v>
      </c>
      <c r="D223" s="197"/>
      <c r="E223" s="54">
        <f t="shared" si="9"/>
        <v>1.8267602770822879E-2</v>
      </c>
      <c r="F223" s="7">
        <v>1.8267602770822879</v>
      </c>
      <c r="I223" s="229"/>
    </row>
    <row r="224" spans="1:9" customFormat="1" x14ac:dyDescent="0.15">
      <c r="A224" s="9">
        <v>43101</v>
      </c>
      <c r="B224" s="54">
        <f t="shared" si="8"/>
        <v>2.0439409741070603E-2</v>
      </c>
      <c r="C224" s="7">
        <v>2.0439409741070604</v>
      </c>
      <c r="D224" s="197"/>
      <c r="E224" s="54">
        <f t="shared" si="9"/>
        <v>1.7625535666890145E-2</v>
      </c>
      <c r="F224" s="7">
        <v>1.7625535666890144</v>
      </c>
      <c r="I224" s="229"/>
    </row>
    <row r="225" spans="1:9" customFormat="1" x14ac:dyDescent="0.15">
      <c r="A225" s="9">
        <v>43132</v>
      </c>
      <c r="B225" s="54">
        <f t="shared" si="8"/>
        <v>1.9636666242291677E-2</v>
      </c>
      <c r="C225" s="7">
        <v>1.9636666242291678</v>
      </c>
      <c r="D225" s="197"/>
      <c r="E225" s="54">
        <f t="shared" si="9"/>
        <v>1.6886859189639107E-2</v>
      </c>
      <c r="F225" s="7">
        <v>1.6886859189639107</v>
      </c>
      <c r="I225" s="229"/>
    </row>
    <row r="226" spans="1:9" customFormat="1" x14ac:dyDescent="0.15">
      <c r="A226" s="9">
        <v>43160</v>
      </c>
      <c r="B226" s="54">
        <f t="shared" si="8"/>
        <v>1.8992192663172418E-2</v>
      </c>
      <c r="C226" s="7">
        <v>1.8992192663172418</v>
      </c>
      <c r="D226" s="197"/>
      <c r="E226" s="54">
        <f t="shared" si="9"/>
        <v>1.6160167043937346E-2</v>
      </c>
      <c r="F226" s="7">
        <v>1.6160167043937348</v>
      </c>
      <c r="I226" s="229"/>
    </row>
    <row r="227" spans="1:9" customFormat="1" x14ac:dyDescent="0.15">
      <c r="A227" s="9">
        <v>43191</v>
      </c>
      <c r="B227" s="54">
        <f t="shared" si="8"/>
        <v>1.8811906064607593E-2</v>
      </c>
      <c r="C227" s="7">
        <v>1.8811906064607593</v>
      </c>
      <c r="D227" s="197"/>
      <c r="E227" s="54">
        <f t="shared" si="9"/>
        <v>1.5420634372479558E-2</v>
      </c>
      <c r="F227" s="7">
        <v>1.5420634372479558</v>
      </c>
      <c r="I227" s="229"/>
    </row>
    <row r="228" spans="1:9" customFormat="1" x14ac:dyDescent="0.15">
      <c r="A228" s="9">
        <v>43221</v>
      </c>
      <c r="B228" s="54">
        <f t="shared" si="8"/>
        <v>1.906867886943233E-2</v>
      </c>
      <c r="C228" s="7">
        <v>1.9068678869432329</v>
      </c>
      <c r="D228" s="197"/>
      <c r="E228" s="54">
        <f t="shared" si="9"/>
        <v>1.4633474190499334E-2</v>
      </c>
      <c r="F228" s="7">
        <v>1.4633474190499334</v>
      </c>
      <c r="I228" s="229"/>
    </row>
    <row r="229" spans="1:9" customFormat="1" x14ac:dyDescent="0.15">
      <c r="A229" s="9">
        <v>43252</v>
      </c>
      <c r="B229" s="54">
        <f t="shared" si="8"/>
        <v>1.9570478963990244E-2</v>
      </c>
      <c r="C229" s="7">
        <v>1.9570478963990245</v>
      </c>
      <c r="D229" s="197"/>
      <c r="E229" s="54">
        <f t="shared" si="9"/>
        <v>1.3912564290244145E-2</v>
      </c>
      <c r="F229" s="7">
        <v>1.3912564290244145</v>
      </c>
      <c r="I229" s="229"/>
    </row>
    <row r="230" spans="1:9" customFormat="1" x14ac:dyDescent="0.15">
      <c r="A230" s="9">
        <v>43282</v>
      </c>
      <c r="B230" s="54">
        <f t="shared" si="8"/>
        <v>2.0166961236258166E-2</v>
      </c>
      <c r="C230" s="7">
        <v>2.0166961236258167</v>
      </c>
      <c r="D230" s="197"/>
      <c r="E230" s="54">
        <f t="shared" si="9"/>
        <v>1.3311707965619295E-2</v>
      </c>
      <c r="F230" s="7">
        <v>1.3311707965619295</v>
      </c>
      <c r="I230" s="229"/>
    </row>
    <row r="231" spans="1:9" customFormat="1" x14ac:dyDescent="0.15">
      <c r="A231" s="9">
        <v>43313</v>
      </c>
      <c r="B231" s="54">
        <f t="shared" si="8"/>
        <v>2.0750492694702104E-2</v>
      </c>
      <c r="C231" s="7">
        <v>2.0750492694702105</v>
      </c>
      <c r="D231" s="197"/>
      <c r="E231" s="54">
        <f t="shared" si="9"/>
        <v>1.2812782815512715E-2</v>
      </c>
      <c r="F231" s="7">
        <v>1.2812782815512715</v>
      </c>
      <c r="I231" s="229"/>
    </row>
    <row r="232" spans="1:9" customFormat="1" x14ac:dyDescent="0.15">
      <c r="A232" s="9">
        <v>43344</v>
      </c>
      <c r="B232" s="54">
        <f t="shared" si="8"/>
        <v>2.1385029737639578E-2</v>
      </c>
      <c r="C232" s="7">
        <v>2.1385029737639578</v>
      </c>
      <c r="D232" s="197"/>
      <c r="E232" s="54">
        <f t="shared" si="9"/>
        <v>1.2330047500379852E-2</v>
      </c>
      <c r="F232" s="7">
        <v>1.2330047500379853</v>
      </c>
      <c r="I232" s="229"/>
    </row>
    <row r="233" spans="1:9" customFormat="1" x14ac:dyDescent="0.15">
      <c r="A233" s="9">
        <v>43374</v>
      </c>
      <c r="B233" s="54">
        <f t="shared" si="8"/>
        <v>2.2039606358060838E-2</v>
      </c>
      <c r="C233" s="7">
        <v>2.2039606358060837</v>
      </c>
      <c r="D233" s="197"/>
      <c r="E233" s="54">
        <f t="shared" si="9"/>
        <v>1.1886329519806966E-2</v>
      </c>
      <c r="F233" s="7">
        <v>1.1886329519806966</v>
      </c>
      <c r="I233" s="229"/>
    </row>
    <row r="234" spans="1:9" customFormat="1" x14ac:dyDescent="0.15">
      <c r="A234" s="9">
        <v>43405</v>
      </c>
      <c r="B234" s="54">
        <f t="shared" si="8"/>
        <v>2.2548141070291836E-2</v>
      </c>
      <c r="C234" s="7">
        <v>2.2548141070291834</v>
      </c>
      <c r="D234" s="197"/>
      <c r="E234" s="54">
        <f t="shared" si="9"/>
        <v>1.1558726916372181E-2</v>
      </c>
      <c r="F234" s="7">
        <v>1.1558726916372182</v>
      </c>
      <c r="I234" s="229"/>
    </row>
    <row r="235" spans="1:9" customFormat="1" x14ac:dyDescent="0.15">
      <c r="A235" s="9">
        <v>43435</v>
      </c>
      <c r="B235" s="54">
        <f t="shared" si="8"/>
        <v>2.2778193852115838E-2</v>
      </c>
      <c r="C235" s="7">
        <v>2.277819385211584</v>
      </c>
      <c r="D235" s="197"/>
      <c r="E235" s="54">
        <f t="shared" si="9"/>
        <v>1.143045102346279E-2</v>
      </c>
      <c r="F235" s="7">
        <v>1.1430451023462791</v>
      </c>
      <c r="I235" s="229"/>
    </row>
    <row r="236" spans="1:9" customFormat="1" x14ac:dyDescent="0.15">
      <c r="A236" s="9">
        <v>43466</v>
      </c>
      <c r="B236" s="54">
        <f t="shared" si="8"/>
        <v>2.2715588603665387E-2</v>
      </c>
      <c r="C236" s="7">
        <v>2.2715588603665386</v>
      </c>
      <c r="D236" s="197"/>
      <c r="E236" s="54">
        <f t="shared" si="9"/>
        <v>1.1507262026147642E-2</v>
      </c>
      <c r="F236" s="7">
        <v>1.1507262026147642</v>
      </c>
      <c r="I236" s="229"/>
    </row>
    <row r="237" spans="1:9" customFormat="1" x14ac:dyDescent="0.15">
      <c r="A237" s="9">
        <v>43497</v>
      </c>
      <c r="B237" s="54">
        <f t="shared" si="8"/>
        <v>2.2454392125482999E-2</v>
      </c>
      <c r="C237" s="7">
        <v>2.2454392125483</v>
      </c>
      <c r="D237" s="197"/>
      <c r="E237" s="54">
        <f t="shared" si="9"/>
        <v>1.18713362339557E-2</v>
      </c>
      <c r="F237" s="7">
        <v>1.18713362339557</v>
      </c>
      <c r="I237" s="229"/>
    </row>
    <row r="238" spans="1:9" customFormat="1" x14ac:dyDescent="0.15">
      <c r="A238" s="9">
        <v>43525</v>
      </c>
      <c r="B238" s="54">
        <f t="shared" si="8"/>
        <v>2.2013157343309268E-2</v>
      </c>
      <c r="C238" s="7">
        <v>2.2013157343309269</v>
      </c>
      <c r="D238" s="197"/>
      <c r="E238" s="54">
        <f t="shared" si="9"/>
        <v>1.2570420484538688E-2</v>
      </c>
      <c r="F238" s="7">
        <v>1.2570420484538687</v>
      </c>
      <c r="I238" s="229"/>
    </row>
    <row r="239" spans="1:9" customFormat="1" x14ac:dyDescent="0.15">
      <c r="A239" s="9">
        <v>43556</v>
      </c>
      <c r="B239" s="54">
        <f t="shared" si="8"/>
        <v>2.1620411953063051E-2</v>
      </c>
      <c r="C239" s="7">
        <v>2.1620411953063052</v>
      </c>
      <c r="D239" s="197"/>
      <c r="E239" s="54">
        <f t="shared" si="9"/>
        <v>1.3527554537365427E-2</v>
      </c>
      <c r="F239" s="7">
        <v>1.3527554537365427</v>
      </c>
      <c r="I239" s="229"/>
    </row>
    <row r="240" spans="1:9" customFormat="1" x14ac:dyDescent="0.15">
      <c r="A240" s="9">
        <v>43586</v>
      </c>
      <c r="B240" s="54">
        <f t="shared" si="8"/>
        <v>2.1422146438426149E-2</v>
      </c>
      <c r="C240" s="7">
        <v>2.1422146438426148</v>
      </c>
      <c r="D240" s="197"/>
      <c r="E240" s="54">
        <f t="shared" si="9"/>
        <v>1.4585038126569224E-2</v>
      </c>
      <c r="F240" s="7">
        <v>1.4585038126569223</v>
      </c>
      <c r="I240" s="229"/>
    </row>
    <row r="241" spans="1:9" customFormat="1" x14ac:dyDescent="0.15">
      <c r="A241" s="9">
        <v>43617</v>
      </c>
      <c r="B241" s="54">
        <f t="shared" si="8"/>
        <v>2.1413994846903761E-2</v>
      </c>
      <c r="C241" s="7">
        <v>2.1413994846903761</v>
      </c>
      <c r="D241" s="197"/>
      <c r="E241" s="54">
        <f t="shared" si="9"/>
        <v>1.5413808931886869E-2</v>
      </c>
      <c r="F241" s="7">
        <v>1.541380893188687</v>
      </c>
      <c r="I241" s="229"/>
    </row>
    <row r="242" spans="1:9" customFormat="1" x14ac:dyDescent="0.15">
      <c r="A242" s="9">
        <v>43647</v>
      </c>
      <c r="B242" s="54">
        <f t="shared" si="8"/>
        <v>2.1513604534008638E-2</v>
      </c>
      <c r="C242" s="7">
        <v>2.1513604534008639</v>
      </c>
      <c r="D242" s="197"/>
      <c r="E242" s="54">
        <f t="shared" si="9"/>
        <v>1.5885089403746534E-2</v>
      </c>
      <c r="F242" s="7">
        <v>1.5885089403746535</v>
      </c>
      <c r="I242" s="229"/>
    </row>
    <row r="243" spans="1:9" customFormat="1" x14ac:dyDescent="0.15">
      <c r="A243" s="9">
        <v>43678</v>
      </c>
      <c r="B243" s="54">
        <f t="shared" si="8"/>
        <v>2.1725716570749353E-2</v>
      </c>
      <c r="C243" s="7">
        <v>2.1725716570749354</v>
      </c>
      <c r="D243" s="197"/>
      <c r="E243" s="54">
        <f t="shared" si="9"/>
        <v>1.6117749053860115E-2</v>
      </c>
      <c r="F243" s="7">
        <v>1.6117749053860115</v>
      </c>
      <c r="I243" s="229"/>
    </row>
    <row r="244" spans="1:9" customFormat="1" x14ac:dyDescent="0.15">
      <c r="A244" s="9">
        <v>43709</v>
      </c>
      <c r="B244" s="54">
        <f t="shared" si="8"/>
        <v>2.1973483771866743E-2</v>
      </c>
      <c r="C244" s="7">
        <v>2.1973483771866742</v>
      </c>
      <c r="D244" s="197"/>
      <c r="E244" s="54">
        <f t="shared" si="9"/>
        <v>1.6378267734957375E-2</v>
      </c>
      <c r="F244" s="7">
        <v>1.6378267734957375</v>
      </c>
      <c r="I244" s="229"/>
    </row>
    <row r="245" spans="1:9" customFormat="1" x14ac:dyDescent="0.15">
      <c r="A245" s="9">
        <v>43739</v>
      </c>
      <c r="B245" s="54">
        <f t="shared" si="8"/>
        <v>2.2032854840600819E-2</v>
      </c>
      <c r="C245" s="7">
        <v>2.203285484060082</v>
      </c>
      <c r="D245" s="197"/>
      <c r="E245" s="54">
        <f t="shared" si="9"/>
        <v>1.6866402340499836E-2</v>
      </c>
      <c r="F245" s="7">
        <v>1.6866402340499835</v>
      </c>
      <c r="I245" s="229"/>
    </row>
    <row r="246" spans="1:9" customFormat="1" x14ac:dyDescent="0.15">
      <c r="A246" s="9">
        <v>43770</v>
      </c>
      <c r="B246" s="54">
        <f t="shared" si="8"/>
        <v>2.1905540823517488E-2</v>
      </c>
      <c r="C246" s="7">
        <v>2.1905540823517486</v>
      </c>
      <c r="D246" s="197"/>
      <c r="E246" s="54">
        <f t="shared" si="9"/>
        <v>1.7673385280496487E-2</v>
      </c>
      <c r="F246" s="7">
        <v>1.7673385280496485</v>
      </c>
      <c r="I246" s="229"/>
    </row>
    <row r="247" spans="1:9" customFormat="1" x14ac:dyDescent="0.15">
      <c r="A247" s="9">
        <v>43800</v>
      </c>
      <c r="B247" s="54">
        <f t="shared" si="8"/>
        <v>2.2236953066159429E-2</v>
      </c>
      <c r="C247" s="7">
        <v>2.2236953066159431</v>
      </c>
      <c r="D247" s="197"/>
      <c r="E247" s="54">
        <f t="shared" si="9"/>
        <v>1.8795076747460008E-2</v>
      </c>
      <c r="F247" s="7">
        <v>1.8795076747460009</v>
      </c>
      <c r="I247" s="229"/>
    </row>
    <row r="248" spans="1:9" customFormat="1" x14ac:dyDescent="0.15">
      <c r="A248" s="9">
        <v>43831</v>
      </c>
      <c r="B248" s="54">
        <f t="shared" si="8"/>
        <v>2.3415711863725076E-2</v>
      </c>
      <c r="C248" s="7">
        <v>2.3415711863725077</v>
      </c>
      <c r="D248" s="197"/>
      <c r="E248" s="54">
        <f t="shared" si="9"/>
        <v>1.9785267903259542E-2</v>
      </c>
      <c r="F248" s="7">
        <v>1.9785267903259542</v>
      </c>
      <c r="I248" s="229"/>
    </row>
    <row r="249" spans="1:9" customFormat="1" x14ac:dyDescent="0.15">
      <c r="A249" s="9">
        <v>43862</v>
      </c>
      <c r="B249" s="54">
        <f t="shared" si="8"/>
        <v>2.5329732833381288E-2</v>
      </c>
      <c r="C249" s="7">
        <v>2.5329732833381287</v>
      </c>
      <c r="D249" s="197"/>
      <c r="E249" s="54">
        <f t="shared" si="9"/>
        <v>2.0177489682632631E-2</v>
      </c>
      <c r="F249" s="7">
        <v>2.017748968263263</v>
      </c>
      <c r="I249" s="229"/>
    </row>
    <row r="250" spans="1:9" customFormat="1" x14ac:dyDescent="0.15">
      <c r="A250" s="9">
        <v>43891</v>
      </c>
      <c r="B250" s="54">
        <f t="shared" si="8"/>
        <v>2.7839409439192248E-2</v>
      </c>
      <c r="C250" s="7">
        <v>2.7839409439192249</v>
      </c>
      <c r="D250" s="197"/>
      <c r="E250" s="54">
        <f t="shared" si="9"/>
        <v>1.9778764150499586E-2</v>
      </c>
      <c r="F250" s="7">
        <v>1.9778764150499586</v>
      </c>
      <c r="I250" s="229"/>
    </row>
    <row r="251" spans="1:9" customFormat="1" x14ac:dyDescent="0.15">
      <c r="A251" s="9">
        <v>43922</v>
      </c>
      <c r="B251" s="54">
        <f t="shared" si="8"/>
        <v>3.0984874296006285E-2</v>
      </c>
      <c r="C251" s="7">
        <v>3.0984874296006284</v>
      </c>
      <c r="D251" s="197"/>
      <c r="E251" s="54">
        <f t="shared" si="9"/>
        <v>1.8644056215562314E-2</v>
      </c>
      <c r="F251" s="7">
        <v>1.8644056215562315</v>
      </c>
      <c r="I251" s="229"/>
    </row>
    <row r="252" spans="1:9" customFormat="1" x14ac:dyDescent="0.15">
      <c r="A252" s="9">
        <v>43952</v>
      </c>
      <c r="B252" s="54">
        <f t="shared" si="8"/>
        <v>3.4768655709801317E-2</v>
      </c>
      <c r="C252" s="7">
        <v>3.4768655709801317</v>
      </c>
      <c r="D252" s="197"/>
      <c r="E252" s="54">
        <f t="shared" si="9"/>
        <v>1.6966526889309788E-2</v>
      </c>
      <c r="F252" s="7">
        <v>1.696652688930979</v>
      </c>
      <c r="I252" s="229"/>
    </row>
    <row r="253" spans="1:9" customFormat="1" x14ac:dyDescent="0.15">
      <c r="A253" s="9">
        <v>43983</v>
      </c>
      <c r="B253" s="54">
        <f t="shared" si="8"/>
        <v>3.9144517748939164E-2</v>
      </c>
      <c r="C253" s="7">
        <v>3.9144517748939163</v>
      </c>
      <c r="D253" s="197"/>
      <c r="E253" s="54">
        <f t="shared" si="9"/>
        <v>1.5014556155077227E-2</v>
      </c>
      <c r="F253" s="7">
        <v>1.5014556155077228</v>
      </c>
      <c r="I253" s="229"/>
    </row>
    <row r="254" spans="1:9" customFormat="1" x14ac:dyDescent="0.15">
      <c r="A254" s="9">
        <v>44013</v>
      </c>
      <c r="B254" s="54">
        <f t="shared" si="8"/>
        <v>4.3768843546987631E-2</v>
      </c>
      <c r="C254" s="7">
        <v>4.3768843546987632</v>
      </c>
      <c r="D254" s="197"/>
      <c r="E254" s="54">
        <f t="shared" si="9"/>
        <v>1.3013055996805951E-2</v>
      </c>
      <c r="F254" s="7">
        <v>1.3013055996805951</v>
      </c>
      <c r="I254" s="229"/>
    </row>
    <row r="255" spans="1:9" customFormat="1" x14ac:dyDescent="0.15">
      <c r="A255" s="9">
        <v>44044</v>
      </c>
      <c r="B255" s="54">
        <f t="shared" si="8"/>
        <v>4.8576071757953539E-2</v>
      </c>
      <c r="C255" s="7">
        <v>4.8576071757953541</v>
      </c>
      <c r="D255" s="197"/>
      <c r="E255" s="54">
        <f t="shared" si="9"/>
        <v>1.1222266820588358E-2</v>
      </c>
      <c r="F255" s="7">
        <v>1.1222266820588358</v>
      </c>
      <c r="I255" s="229"/>
    </row>
    <row r="256" spans="1:9" customFormat="1" x14ac:dyDescent="0.15">
      <c r="A256" s="9">
        <v>44075</v>
      </c>
      <c r="B256" s="54">
        <f t="shared" si="8"/>
        <v>5.2774240570270942E-2</v>
      </c>
      <c r="C256" s="7">
        <v>5.2774240570270941</v>
      </c>
      <c r="D256" s="197"/>
      <c r="E256" s="54">
        <f t="shared" si="9"/>
        <v>9.9801827450844982E-3</v>
      </c>
      <c r="F256" s="7">
        <v>0.99801827450844982</v>
      </c>
      <c r="I256" s="229"/>
    </row>
    <row r="257" spans="1:9" customFormat="1" x14ac:dyDescent="0.15">
      <c r="A257" s="9">
        <v>44105</v>
      </c>
      <c r="B257" s="54">
        <f t="shared" si="8"/>
        <v>5.6832561433432904E-2</v>
      </c>
      <c r="C257" s="7">
        <v>5.6832561433432902</v>
      </c>
      <c r="D257" s="197"/>
      <c r="E257" s="54">
        <f t="shared" si="9"/>
        <v>9.3968657133259668E-3</v>
      </c>
      <c r="F257" s="7">
        <v>0.9396865713325967</v>
      </c>
      <c r="I257" s="229"/>
    </row>
    <row r="258" spans="1:9" customFormat="1" x14ac:dyDescent="0.15">
      <c r="A258" s="9">
        <v>44136</v>
      </c>
      <c r="B258" s="54">
        <f t="shared" si="8"/>
        <v>6.0959419412436169E-2</v>
      </c>
      <c r="C258" s="7">
        <v>6.0959419412436171</v>
      </c>
      <c r="D258" s="197"/>
      <c r="E258" s="54">
        <f t="shared" si="9"/>
        <v>9.4321067192077671E-3</v>
      </c>
      <c r="F258" s="7">
        <v>0.94321067192077679</v>
      </c>
      <c r="I258" s="229"/>
    </row>
    <row r="259" spans="1:9" customFormat="1" x14ac:dyDescent="0.15">
      <c r="A259" s="9">
        <v>44166</v>
      </c>
      <c r="B259" s="54">
        <f t="shared" si="8"/>
        <v>6.4401910416380145E-2</v>
      </c>
      <c r="C259" s="7">
        <v>6.4401910416380144</v>
      </c>
      <c r="D259" s="197"/>
      <c r="E259" s="54">
        <f t="shared" si="9"/>
        <v>9.9372370555198437E-3</v>
      </c>
      <c r="F259" s="7">
        <v>0.9937237055519843</v>
      </c>
      <c r="I259" s="229"/>
    </row>
    <row r="260" spans="1:9" customFormat="1" x14ac:dyDescent="0.15">
      <c r="A260" s="9">
        <v>44197</v>
      </c>
      <c r="B260" s="54">
        <f t="shared" ref="B260:B289" si="10">C260/100</f>
        <v>6.6251618896635819E-2</v>
      </c>
      <c r="C260" s="7">
        <v>6.6251618896635813</v>
      </c>
      <c r="D260" s="197"/>
      <c r="E260" s="54">
        <f t="shared" si="9"/>
        <v>1.0707365791909668E-2</v>
      </c>
      <c r="F260" s="7">
        <v>1.0707365791909669</v>
      </c>
      <c r="I260" s="229"/>
    </row>
    <row r="261" spans="1:9" customFormat="1" x14ac:dyDescent="0.15">
      <c r="A261" s="9">
        <v>44228</v>
      </c>
      <c r="B261" s="54">
        <f t="shared" si="10"/>
        <v>6.6329850817508862E-2</v>
      </c>
      <c r="C261" s="7">
        <v>6.6329850817508857</v>
      </c>
      <c r="D261" s="197"/>
      <c r="E261" s="54">
        <f t="shared" si="9"/>
        <v>1.1570149805045234E-2</v>
      </c>
      <c r="F261" s="7">
        <v>1.1570149805045233</v>
      </c>
      <c r="I261" s="229"/>
    </row>
    <row r="262" spans="1:9" customFormat="1" x14ac:dyDescent="0.15">
      <c r="A262" s="9">
        <v>44256</v>
      </c>
      <c r="B262" s="54">
        <f t="shared" si="10"/>
        <v>6.4399398690131782E-2</v>
      </c>
      <c r="C262" s="7">
        <v>6.4399398690131777</v>
      </c>
      <c r="D262" s="197"/>
      <c r="E262" s="54">
        <f t="shared" si="9"/>
        <v>1.2189197826098589E-2</v>
      </c>
      <c r="F262" s="7">
        <v>1.218919782609859</v>
      </c>
      <c r="I262" s="229"/>
    </row>
    <row r="263" spans="1:9" customFormat="1" x14ac:dyDescent="0.15">
      <c r="A263" s="9">
        <v>44287</v>
      </c>
      <c r="B263" s="54">
        <f t="shared" si="10"/>
        <v>6.0701427129616237E-2</v>
      </c>
      <c r="C263" s="7">
        <v>6.0701427129616237</v>
      </c>
      <c r="D263" s="197"/>
      <c r="E263" s="54">
        <f t="shared" si="9"/>
        <v>1.2587755838165486E-2</v>
      </c>
      <c r="F263" s="7">
        <v>1.2587755838165486</v>
      </c>
      <c r="I263" s="229"/>
    </row>
    <row r="264" spans="1:9" customFormat="1" x14ac:dyDescent="0.15">
      <c r="A264" s="9">
        <v>44317</v>
      </c>
      <c r="B264" s="54">
        <f t="shared" si="10"/>
        <v>5.6145920737500986E-2</v>
      </c>
      <c r="C264" s="7">
        <v>5.6145920737500985</v>
      </c>
      <c r="D264" s="197"/>
      <c r="E264" s="54">
        <f t="shared" si="9"/>
        <v>1.2745406136438733E-2</v>
      </c>
      <c r="F264" s="7">
        <v>1.2745406136438733</v>
      </c>
      <c r="I264" s="229"/>
    </row>
    <row r="265" spans="1:9" customFormat="1" x14ac:dyDescent="0.15">
      <c r="A265" s="9">
        <v>44348</v>
      </c>
      <c r="B265" s="54">
        <f t="shared" si="10"/>
        <v>5.1448779074035896E-2</v>
      </c>
      <c r="C265" s="7">
        <v>5.1448779074035897</v>
      </c>
      <c r="D265" s="197"/>
      <c r="E265" s="54">
        <f>F265/100</f>
        <v>1.2539860085797527E-2</v>
      </c>
      <c r="F265" s="7">
        <v>1.2539860085797527</v>
      </c>
      <c r="I265" s="229"/>
    </row>
    <row r="266" spans="1:9" customFormat="1" x14ac:dyDescent="0.15">
      <c r="A266" s="9">
        <v>44378</v>
      </c>
      <c r="B266" s="54">
        <f t="shared" si="10"/>
        <v>4.8645922857901806E-2</v>
      </c>
      <c r="C266" s="7">
        <v>4.8645922857901809</v>
      </c>
      <c r="D266" s="197"/>
      <c r="E266" s="54">
        <f t="shared" si="9"/>
        <v>1.2259583286127742E-2</v>
      </c>
      <c r="F266" s="7">
        <v>1.2259583286127742</v>
      </c>
      <c r="H266" s="2"/>
      <c r="I266" s="229"/>
    </row>
    <row r="267" spans="1:9" customFormat="1" x14ac:dyDescent="0.15">
      <c r="A267" s="9">
        <v>44409</v>
      </c>
      <c r="B267" s="54">
        <f t="shared" si="10"/>
        <v>4.8956235131674415E-2</v>
      </c>
      <c r="C267" s="7">
        <v>4.8956235131674415</v>
      </c>
      <c r="D267" s="197"/>
      <c r="E267" s="54">
        <f t="shared" si="9"/>
        <v>1.2062210157911391E-2</v>
      </c>
      <c r="F267" s="7">
        <v>1.2062210157911391</v>
      </c>
      <c r="H267" s="2"/>
      <c r="I267" s="229"/>
    </row>
    <row r="268" spans="1:9" customFormat="1" x14ac:dyDescent="0.15">
      <c r="A268" s="9">
        <v>44440</v>
      </c>
      <c r="B268" s="54">
        <f t="shared" si="10"/>
        <v>5.1375565634461023E-2</v>
      </c>
      <c r="C268" s="7">
        <v>5.1375565634461022</v>
      </c>
      <c r="D268" s="197"/>
      <c r="E268" s="54">
        <f t="shared" si="9"/>
        <v>1.1966328156429267E-2</v>
      </c>
      <c r="F268" s="7">
        <v>1.1966328156429267</v>
      </c>
      <c r="H268" s="2"/>
      <c r="I268" s="229"/>
    </row>
    <row r="269" spans="1:9" customFormat="1" x14ac:dyDescent="0.15">
      <c r="A269" s="9">
        <v>44470</v>
      </c>
      <c r="B269" s="54">
        <f t="shared" si="10"/>
        <v>5.3911340147963525E-2</v>
      </c>
      <c r="C269" s="7">
        <v>5.3911340147963527</v>
      </c>
      <c r="D269" s="197"/>
      <c r="E269" s="54">
        <f t="shared" si="9"/>
        <v>1.2076292767497625E-2</v>
      </c>
      <c r="F269" s="7">
        <v>1.2076292767497625</v>
      </c>
      <c r="H269" s="2"/>
      <c r="I269" s="229"/>
    </row>
    <row r="270" spans="1:9" customFormat="1" x14ac:dyDescent="0.15">
      <c r="A270" s="9">
        <v>44501</v>
      </c>
      <c r="B270" s="54">
        <f t="shared" si="10"/>
        <v>5.4706410732059375E-2</v>
      </c>
      <c r="C270" s="7">
        <v>5.4706410732059378</v>
      </c>
      <c r="D270" s="197"/>
      <c r="E270" s="54">
        <f t="shared" si="9"/>
        <v>1.2495935130110989E-2</v>
      </c>
      <c r="F270" s="7">
        <v>1.2495935130110989</v>
      </c>
      <c r="H270" s="2"/>
      <c r="I270" s="229"/>
    </row>
    <row r="271" spans="1:9" customFormat="1" x14ac:dyDescent="0.15">
      <c r="A271" s="9">
        <v>44531</v>
      </c>
      <c r="B271" s="54">
        <f t="shared" si="10"/>
        <v>5.3717575231465434E-2</v>
      </c>
      <c r="C271" s="7">
        <v>5.3717575231465435</v>
      </c>
      <c r="D271" s="197"/>
      <c r="E271" s="54">
        <f t="shared" si="9"/>
        <v>1.329327262053891E-2</v>
      </c>
      <c r="F271" s="7">
        <v>1.329327262053891</v>
      </c>
      <c r="H271" s="2"/>
      <c r="I271" s="229"/>
    </row>
    <row r="272" spans="1:9" customFormat="1" x14ac:dyDescent="0.15">
      <c r="A272" s="9">
        <v>44562</v>
      </c>
      <c r="B272" s="54">
        <f t="shared" si="10"/>
        <v>5.1236719398576949E-2</v>
      </c>
      <c r="C272" s="7">
        <v>5.1236719398576946</v>
      </c>
      <c r="D272" s="7"/>
      <c r="E272" s="54">
        <f t="shared" ref="E272:E289" si="11">F272/100</f>
        <v>1.4559639153191526E-2</v>
      </c>
      <c r="F272" s="7">
        <v>1.4559639153191526</v>
      </c>
      <c r="H272" s="2"/>
      <c r="I272" s="229"/>
    </row>
    <row r="273" spans="1:9" customFormat="1" x14ac:dyDescent="0.15">
      <c r="A273" s="9">
        <v>44593</v>
      </c>
      <c r="B273" s="54">
        <f t="shared" si="10"/>
        <v>4.7692570618712453E-2</v>
      </c>
      <c r="C273" s="7">
        <v>4.7692570618712455</v>
      </c>
      <c r="D273" s="7"/>
      <c r="E273" s="54">
        <f t="shared" si="11"/>
        <v>1.6138179791016852E-2</v>
      </c>
      <c r="F273" s="7">
        <v>1.6138179791016853</v>
      </c>
      <c r="H273" s="2"/>
      <c r="I273" s="229"/>
    </row>
    <row r="274" spans="1:9" customFormat="1" x14ac:dyDescent="0.15">
      <c r="A274" s="9">
        <v>44621</v>
      </c>
      <c r="B274" s="54">
        <f t="shared" si="10"/>
        <v>4.3716848473757078E-2</v>
      </c>
      <c r="C274" s="7">
        <v>4.3716848473757075</v>
      </c>
      <c r="D274" s="7"/>
      <c r="E274" s="54">
        <f t="shared" si="11"/>
        <v>1.7740707222415268E-2</v>
      </c>
      <c r="F274" s="7">
        <v>1.7740707222415268</v>
      </c>
      <c r="H274" s="2"/>
      <c r="I274" s="229"/>
    </row>
    <row r="275" spans="1:9" customFormat="1" x14ac:dyDescent="0.15">
      <c r="A275" s="9">
        <v>44652</v>
      </c>
      <c r="B275" s="54">
        <f t="shared" si="10"/>
        <v>3.985688482960658E-2</v>
      </c>
      <c r="C275" s="7">
        <v>3.9856884829606583</v>
      </c>
      <c r="D275" s="7"/>
      <c r="E275" s="54">
        <f t="shared" si="11"/>
        <v>1.9151927299411165E-2</v>
      </c>
      <c r="F275" s="7">
        <v>1.9151927299411164</v>
      </c>
      <c r="H275" s="2"/>
      <c r="I275" s="229"/>
    </row>
    <row r="276" spans="1:9" customFormat="1" x14ac:dyDescent="0.15">
      <c r="A276" s="9">
        <v>44682</v>
      </c>
      <c r="B276" s="54">
        <f t="shared" si="10"/>
        <v>3.6639135233920705E-2</v>
      </c>
      <c r="C276" s="7">
        <v>3.6639135233920705</v>
      </c>
      <c r="D276" s="7"/>
      <c r="E276" s="54">
        <f t="shared" si="11"/>
        <v>2.0208886514984013E-2</v>
      </c>
      <c r="F276" s="7">
        <v>2.0208886514984012</v>
      </c>
      <c r="H276" s="2"/>
      <c r="I276" s="229"/>
    </row>
    <row r="277" spans="1:9" customFormat="1" x14ac:dyDescent="0.15">
      <c r="A277" s="9">
        <v>44713</v>
      </c>
      <c r="B277" s="54">
        <f t="shared" si="10"/>
        <v>3.3933487168093281E-2</v>
      </c>
      <c r="C277" s="7">
        <v>3.3933487168093284</v>
      </c>
      <c r="D277" s="7"/>
      <c r="E277" s="54">
        <f t="shared" si="11"/>
        <v>2.0641900402491194E-2</v>
      </c>
      <c r="F277" s="7">
        <v>2.0641900402491196</v>
      </c>
      <c r="H277" s="2"/>
      <c r="I277" s="229"/>
    </row>
    <row r="278" spans="1:9" x14ac:dyDescent="0.15">
      <c r="A278" s="9">
        <v>44743</v>
      </c>
      <c r="B278" s="54">
        <f t="shared" si="10"/>
        <v>3.1165175774102369E-2</v>
      </c>
      <c r="C278" s="7">
        <v>3.1165175774102369</v>
      </c>
      <c r="E278" s="54">
        <f t="shared" si="11"/>
        <v>2.0230597753173898E-2</v>
      </c>
      <c r="F278" s="7">
        <v>2.0230597753173898</v>
      </c>
      <c r="I278" s="229"/>
    </row>
    <row r="279" spans="1:9" x14ac:dyDescent="0.15">
      <c r="A279" s="9">
        <v>44774</v>
      </c>
      <c r="B279" s="54">
        <f t="shared" si="10"/>
        <v>2.7997506558271282E-2</v>
      </c>
      <c r="C279" s="7">
        <v>2.7997506558271281</v>
      </c>
      <c r="E279" s="54">
        <f t="shared" si="11"/>
        <v>1.9307613742006048E-2</v>
      </c>
      <c r="F279" s="7">
        <v>1.9307613742006047</v>
      </c>
      <c r="I279" s="229"/>
    </row>
    <row r="280" spans="1:9" x14ac:dyDescent="0.15">
      <c r="A280" s="9">
        <v>44805</v>
      </c>
      <c r="B280" s="54">
        <f t="shared" si="10"/>
        <v>2.5686915450685542E-2</v>
      </c>
      <c r="C280" s="7">
        <v>2.5686915450685541</v>
      </c>
      <c r="E280" s="54">
        <f t="shared" si="11"/>
        <v>1.8694453604988046E-2</v>
      </c>
      <c r="F280" s="7">
        <v>1.8694453604988044</v>
      </c>
      <c r="I280" s="229"/>
    </row>
    <row r="281" spans="1:9" x14ac:dyDescent="0.15">
      <c r="A281" s="9">
        <v>44835</v>
      </c>
      <c r="B281" s="54">
        <f t="shared" si="10"/>
        <v>2.4149035973936889E-2</v>
      </c>
      <c r="C281" s="7">
        <v>2.414903597393689</v>
      </c>
      <c r="E281" s="54">
        <f t="shared" si="11"/>
        <v>1.8773055511543669E-2</v>
      </c>
      <c r="F281" s="7">
        <v>1.877305551154367</v>
      </c>
      <c r="I281" s="229"/>
    </row>
    <row r="282" spans="1:9" x14ac:dyDescent="0.15">
      <c r="A282" s="9">
        <v>44866</v>
      </c>
      <c r="B282" s="54">
        <f t="shared" si="10"/>
        <v>2.2983893445068196E-2</v>
      </c>
      <c r="C282" s="7">
        <v>2.2983893445068198</v>
      </c>
      <c r="E282" s="54">
        <f t="shared" si="11"/>
        <v>1.9495209506511329E-2</v>
      </c>
      <c r="F282" s="7">
        <v>1.9495209506511328</v>
      </c>
      <c r="I282" s="229"/>
    </row>
    <row r="283" spans="1:9" x14ac:dyDescent="0.15">
      <c r="A283" s="9">
        <v>44896</v>
      </c>
      <c r="B283" s="54">
        <f t="shared" si="10"/>
        <v>2.2068255934216865E-2</v>
      </c>
      <c r="C283" s="7">
        <v>2.2068255934216867</v>
      </c>
      <c r="E283" s="54">
        <f t="shared" si="11"/>
        <v>2.0586548984202611E-2</v>
      </c>
      <c r="F283" s="7">
        <v>2.0586548984202611</v>
      </c>
      <c r="I283" s="229"/>
    </row>
    <row r="284" spans="1:9" x14ac:dyDescent="0.15">
      <c r="A284" s="9">
        <v>44927</v>
      </c>
      <c r="B284" s="54">
        <f t="shared" si="10"/>
        <v>2.1328129818258469E-2</v>
      </c>
      <c r="C284" s="7">
        <v>2.1328129818258468</v>
      </c>
      <c r="E284" s="54">
        <f t="shared" si="11"/>
        <v>2.1679586295660913E-2</v>
      </c>
      <c r="F284" s="7">
        <v>2.1679586295660913</v>
      </c>
      <c r="I284" s="229"/>
    </row>
    <row r="285" spans="1:9" x14ac:dyDescent="0.15">
      <c r="A285" s="9">
        <v>44958</v>
      </c>
      <c r="B285" s="54">
        <f t="shared" si="10"/>
        <v>2.0703707302405637E-2</v>
      </c>
      <c r="C285" s="7">
        <v>2.0703707302405636</v>
      </c>
      <c r="E285" s="54">
        <f t="shared" si="11"/>
        <v>2.2464312122222534E-2</v>
      </c>
      <c r="F285" s="7">
        <v>2.2464312122222534</v>
      </c>
      <c r="I285" s="229"/>
    </row>
    <row r="286" spans="1:9" x14ac:dyDescent="0.15">
      <c r="A286" s="9">
        <v>44986</v>
      </c>
      <c r="B286" s="54">
        <f t="shared" si="10"/>
        <v>2.0491724973362654E-2</v>
      </c>
      <c r="C286" s="7">
        <v>2.0491724973362655</v>
      </c>
      <c r="E286" s="54">
        <f t="shared" si="11"/>
        <v>2.2905893566115311E-2</v>
      </c>
      <c r="F286" s="7">
        <v>2.2905893566115312</v>
      </c>
      <c r="I286" s="229"/>
    </row>
    <row r="287" spans="1:9" x14ac:dyDescent="0.15">
      <c r="A287" s="9">
        <v>45017</v>
      </c>
      <c r="B287" s="54">
        <f t="shared" si="10"/>
        <v>2.0672856570848594E-2</v>
      </c>
      <c r="C287" s="7">
        <v>2.0672856570848595</v>
      </c>
      <c r="E287" s="54">
        <f t="shared" si="11"/>
        <v>2.3074106349966622E-2</v>
      </c>
      <c r="F287" s="7">
        <v>2.3074106349966623</v>
      </c>
      <c r="I287" s="229"/>
    </row>
    <row r="288" spans="1:9" x14ac:dyDescent="0.15">
      <c r="A288" s="9">
        <v>45047</v>
      </c>
      <c r="B288" s="54">
        <f t="shared" si="10"/>
        <v>2.1059501383353548E-2</v>
      </c>
      <c r="C288" s="7">
        <v>2.1059501383353547</v>
      </c>
      <c r="E288" s="54">
        <f t="shared" si="11"/>
        <v>2.325354997592145E-2</v>
      </c>
      <c r="F288" s="7">
        <v>2.3253549975921448</v>
      </c>
      <c r="I288" s="229"/>
    </row>
    <row r="289" spans="1:9" x14ac:dyDescent="0.15">
      <c r="A289" s="9">
        <v>45078</v>
      </c>
      <c r="B289" s="54">
        <f t="shared" si="10"/>
        <v>2.1465258384889649E-2</v>
      </c>
      <c r="C289" s="7">
        <v>2.1465258384889649</v>
      </c>
      <c r="E289" s="54">
        <f t="shared" si="11"/>
        <v>2.3153741962846742E-2</v>
      </c>
      <c r="F289" s="7">
        <v>2.3153741962846741</v>
      </c>
      <c r="I289" s="229"/>
    </row>
    <row r="290" spans="1:9" x14ac:dyDescent="0.15">
      <c r="I290" s="229"/>
    </row>
    <row r="291" spans="1:9" x14ac:dyDescent="0.15">
      <c r="I291" s="229"/>
    </row>
    <row r="292" spans="1:9" x14ac:dyDescent="0.15">
      <c r="I292" s="229"/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E29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B4" sqref="B4"/>
    </sheetView>
  </sheetViews>
  <sheetFormatPr baseColWidth="10" defaultColWidth="9.19921875" defaultRowHeight="13" x14ac:dyDescent="0.15"/>
  <cols>
    <col min="1" max="4" width="11.796875" style="111" customWidth="1"/>
    <col min="5" max="5" width="14.3984375" style="6" customWidth="1"/>
    <col min="6" max="16384" width="9.19921875" style="111"/>
  </cols>
  <sheetData>
    <row r="1" spans="1:5" ht="30" customHeight="1" x14ac:dyDescent="0.15">
      <c r="A1" s="212" t="s">
        <v>433</v>
      </c>
      <c r="E1" s="211" t="s">
        <v>359</v>
      </c>
    </row>
    <row r="2" spans="1:5" ht="38.25" customHeight="1" x14ac:dyDescent="0.15">
      <c r="A2" s="4"/>
      <c r="B2" s="203" t="s">
        <v>14</v>
      </c>
      <c r="C2" s="203" t="s">
        <v>146</v>
      </c>
      <c r="D2" s="203" t="s">
        <v>142</v>
      </c>
    </row>
    <row r="3" spans="1:5" ht="17.25" customHeight="1" x14ac:dyDescent="0.15">
      <c r="B3" s="112" t="s">
        <v>295</v>
      </c>
      <c r="C3" s="112" t="s">
        <v>295</v>
      </c>
      <c r="D3" s="112" t="s">
        <v>295</v>
      </c>
    </row>
    <row r="4" spans="1:5" x14ac:dyDescent="0.15">
      <c r="A4" s="196">
        <v>43252</v>
      </c>
      <c r="B4" s="195">
        <v>0.156</v>
      </c>
      <c r="C4" s="195">
        <v>6.3E-2</v>
      </c>
      <c r="D4" s="195">
        <v>0.53800000000000003</v>
      </c>
    </row>
    <row r="5" spans="1:5" ht="13.5" customHeight="1" x14ac:dyDescent="0.15">
      <c r="A5" s="196">
        <v>43344</v>
      </c>
      <c r="B5" s="195">
        <v>0.13900000000000001</v>
      </c>
      <c r="C5" s="195">
        <v>5.6000000000000001E-2</v>
      </c>
      <c r="D5" s="195">
        <v>0.51600000000000001</v>
      </c>
    </row>
    <row r="6" spans="1:5" x14ac:dyDescent="0.15">
      <c r="A6" s="196">
        <v>43435</v>
      </c>
      <c r="B6" s="195">
        <v>0.13100000000000001</v>
      </c>
      <c r="C6" s="195">
        <v>5.3999999999999999E-2</v>
      </c>
      <c r="D6" s="195">
        <v>0.47</v>
      </c>
    </row>
    <row r="7" spans="1:5" x14ac:dyDescent="0.15">
      <c r="A7" s="196">
        <v>43525</v>
      </c>
      <c r="B7" s="195">
        <v>0.11700000000000001</v>
      </c>
      <c r="C7" s="195">
        <v>0.05</v>
      </c>
      <c r="D7" s="195">
        <v>0.45</v>
      </c>
    </row>
    <row r="8" spans="1:5" x14ac:dyDescent="0.15">
      <c r="A8" s="196">
        <v>43617</v>
      </c>
      <c r="B8" s="195">
        <v>0.13200000000000001</v>
      </c>
      <c r="C8" s="195">
        <v>5.8000000000000003E-2</v>
      </c>
      <c r="D8" s="195">
        <v>0.44700000000000001</v>
      </c>
    </row>
    <row r="9" spans="1:5" x14ac:dyDescent="0.15">
      <c r="A9" s="196">
        <v>43709</v>
      </c>
      <c r="B9" s="195">
        <v>0.14299999999999999</v>
      </c>
      <c r="C9" s="195">
        <v>7.3999999999999996E-2</v>
      </c>
      <c r="D9" s="195">
        <v>0.46800000000000003</v>
      </c>
    </row>
    <row r="10" spans="1:5" x14ac:dyDescent="0.15">
      <c r="A10" s="196">
        <v>43800</v>
      </c>
      <c r="B10" s="195">
        <v>0.13900000000000001</v>
      </c>
      <c r="C10" s="195">
        <v>7.0999999999999994E-2</v>
      </c>
      <c r="D10" s="195">
        <v>0.437</v>
      </c>
    </row>
    <row r="11" spans="1:5" x14ac:dyDescent="0.15">
      <c r="A11" s="196">
        <v>43891</v>
      </c>
      <c r="B11" s="195">
        <v>0.11600000000000001</v>
      </c>
      <c r="C11" s="195">
        <v>5.8000000000000003E-2</v>
      </c>
      <c r="D11" s="195">
        <v>0.40600000000000003</v>
      </c>
    </row>
    <row r="12" spans="1:5" x14ac:dyDescent="0.15">
      <c r="A12" s="196">
        <v>43983</v>
      </c>
      <c r="B12" s="195">
        <v>0.16200000000000001</v>
      </c>
      <c r="C12" s="195">
        <v>8.7999999999999995E-2</v>
      </c>
      <c r="D12" s="195">
        <v>0.47099999999999997</v>
      </c>
    </row>
    <row r="13" spans="1:5" x14ac:dyDescent="0.15">
      <c r="A13" s="196">
        <v>44075</v>
      </c>
      <c r="B13" s="195">
        <v>0.14499999999999999</v>
      </c>
      <c r="C13" s="195">
        <v>7.8E-2</v>
      </c>
      <c r="D13" s="195">
        <v>0.41899999999999998</v>
      </c>
    </row>
    <row r="14" spans="1:5" x14ac:dyDescent="0.15">
      <c r="A14" s="196">
        <v>44166</v>
      </c>
      <c r="B14" s="195">
        <v>0.115</v>
      </c>
      <c r="C14" s="195">
        <v>7.0999999999999994E-2</v>
      </c>
      <c r="D14" s="195">
        <v>0.35199999999999998</v>
      </c>
    </row>
    <row r="15" spans="1:5" x14ac:dyDescent="0.15">
      <c r="A15" s="196">
        <v>44256</v>
      </c>
      <c r="B15" s="195">
        <v>9.8000000000000004E-2</v>
      </c>
      <c r="C15" s="195">
        <v>6.2E-2</v>
      </c>
      <c r="D15" s="195">
        <v>0.32500000000000001</v>
      </c>
    </row>
    <row r="16" spans="1:5" x14ac:dyDescent="0.15">
      <c r="A16" s="196">
        <v>44348</v>
      </c>
      <c r="B16" s="195">
        <v>0.13</v>
      </c>
      <c r="C16" s="195">
        <v>9.2999999999999999E-2</v>
      </c>
      <c r="D16" s="195">
        <v>0.33700000000000002</v>
      </c>
    </row>
    <row r="17" spans="1:4" x14ac:dyDescent="0.15">
      <c r="A17" s="196">
        <v>44440</v>
      </c>
      <c r="B17" s="195">
        <v>0.14699999999999999</v>
      </c>
      <c r="C17" s="195">
        <v>0.109</v>
      </c>
      <c r="D17" s="195">
        <v>0.33900000000000002</v>
      </c>
    </row>
    <row r="18" spans="1:4" x14ac:dyDescent="0.15">
      <c r="A18" s="196">
        <v>44531</v>
      </c>
      <c r="B18" s="195">
        <v>0.13500000000000001</v>
      </c>
      <c r="C18" s="195">
        <v>0.10299999999999999</v>
      </c>
      <c r="D18" s="195">
        <v>0.30599999999999999</v>
      </c>
    </row>
    <row r="19" spans="1:4" x14ac:dyDescent="0.15">
      <c r="A19" s="196">
        <v>44621</v>
      </c>
      <c r="B19" s="195">
        <v>0.10299999999999999</v>
      </c>
      <c r="C19" s="195">
        <v>7.8E-2</v>
      </c>
      <c r="D19" s="195">
        <v>0.26700000000000002</v>
      </c>
    </row>
    <row r="20" spans="1:4" x14ac:dyDescent="0.15">
      <c r="A20" s="196">
        <v>44713</v>
      </c>
      <c r="B20" s="195">
        <v>0.109</v>
      </c>
      <c r="C20" s="195">
        <v>8.3000000000000004E-2</v>
      </c>
      <c r="D20" s="195">
        <v>0.24399999999999999</v>
      </c>
    </row>
    <row r="21" spans="1:4" x14ac:dyDescent="0.15">
      <c r="A21" s="196">
        <v>44805</v>
      </c>
      <c r="B21" s="195">
        <v>0.10299999999999999</v>
      </c>
      <c r="C21" s="195">
        <v>7.4999999999999997E-2</v>
      </c>
      <c r="D21" s="195">
        <v>0.25800000000000001</v>
      </c>
    </row>
    <row r="22" spans="1:4" x14ac:dyDescent="0.15">
      <c r="A22" s="196">
        <v>44896</v>
      </c>
      <c r="B22" s="195">
        <v>0.121</v>
      </c>
      <c r="C22" s="195">
        <v>0.09</v>
      </c>
      <c r="D22" s="195">
        <v>0.27400000000000002</v>
      </c>
    </row>
    <row r="23" spans="1:4" x14ac:dyDescent="0.15">
      <c r="A23" s="196">
        <v>44986</v>
      </c>
      <c r="B23" s="195">
        <v>9.0999999999999998E-2</v>
      </c>
      <c r="C23" s="195">
        <v>6.4000000000000001E-2</v>
      </c>
      <c r="D23" s="195">
        <v>0.246</v>
      </c>
    </row>
    <row r="24" spans="1:4" x14ac:dyDescent="0.15">
      <c r="A24" s="196">
        <v>45078</v>
      </c>
      <c r="B24" s="195">
        <v>0.10199999999999999</v>
      </c>
      <c r="C24" s="195">
        <v>6.5000000000000002E-2</v>
      </c>
      <c r="D24" s="195">
        <v>0.26700000000000002</v>
      </c>
    </row>
    <row r="25" spans="1:4" s="6" customFormat="1" ht="11" x14ac:dyDescent="0.15"/>
    <row r="26" spans="1:4" s="6" customFormat="1" ht="11" x14ac:dyDescent="0.15"/>
    <row r="27" spans="1:4" s="6" customFormat="1" ht="11" x14ac:dyDescent="0.15"/>
    <row r="28" spans="1:4" s="6" customFormat="1" ht="11" x14ac:dyDescent="0.15"/>
    <row r="29" spans="1:4" s="6" customFormat="1" ht="11" x14ac:dyDescent="0.15"/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H7"/>
  <sheetViews>
    <sheetView zoomScale="140" zoomScaleNormal="140" workbookViewId="0"/>
  </sheetViews>
  <sheetFormatPr baseColWidth="10" defaultColWidth="9" defaultRowHeight="11" x14ac:dyDescent="0.15"/>
  <cols>
    <col min="1" max="1" width="21.796875" style="6" customWidth="1"/>
    <col min="2" max="2" width="11.796875" style="6" customWidth="1"/>
    <col min="3" max="3" width="11" style="6" customWidth="1"/>
    <col min="4" max="4" width="16.59765625" style="6" customWidth="1"/>
    <col min="5" max="5" width="13" style="6" customWidth="1"/>
    <col min="6" max="6" width="9" style="6"/>
    <col min="7" max="7" width="15" style="6" customWidth="1"/>
    <col min="8" max="8" width="9" style="6"/>
  </cols>
  <sheetData>
    <row r="1" spans="1:7" ht="30" customHeight="1" x14ac:dyDescent="0.15">
      <c r="A1" s="218" t="s">
        <v>358</v>
      </c>
      <c r="B1" s="71"/>
      <c r="C1" s="71"/>
      <c r="D1" s="71"/>
      <c r="E1" s="71"/>
      <c r="G1" s="211" t="s">
        <v>359</v>
      </c>
    </row>
    <row r="2" spans="1:7" ht="12" x14ac:dyDescent="0.15">
      <c r="A2" s="71" t="s">
        <v>12</v>
      </c>
      <c r="B2" s="71" t="s">
        <v>132</v>
      </c>
      <c r="C2" s="71" t="s">
        <v>131</v>
      </c>
      <c r="D2" s="71" t="s">
        <v>136</v>
      </c>
      <c r="E2" s="71" t="s">
        <v>137</v>
      </c>
    </row>
    <row r="3" spans="1:7" ht="12" x14ac:dyDescent="0.15">
      <c r="A3" s="71" t="s">
        <v>15</v>
      </c>
      <c r="B3" s="72">
        <v>500</v>
      </c>
      <c r="C3" s="73">
        <v>274.98418037155056</v>
      </c>
      <c r="D3" s="74">
        <v>4.1206223364841366E-2</v>
      </c>
      <c r="E3" s="74">
        <v>0.15662130054463863</v>
      </c>
    </row>
    <row r="4" spans="1:7" ht="12" x14ac:dyDescent="0.15">
      <c r="A4" s="71" t="s">
        <v>141</v>
      </c>
      <c r="B4" s="72">
        <v>420</v>
      </c>
      <c r="C4" s="73">
        <v>304.10802278986523</v>
      </c>
      <c r="D4" s="74">
        <v>4.3348907974691819E-3</v>
      </c>
      <c r="E4" s="74">
        <v>5.4357459298109534E-2</v>
      </c>
    </row>
    <row r="5" spans="1:7" ht="12" x14ac:dyDescent="0.15">
      <c r="A5" s="71" t="s">
        <v>14</v>
      </c>
      <c r="B5" s="72">
        <v>480</v>
      </c>
      <c r="C5" s="73">
        <v>275.62947771191619</v>
      </c>
      <c r="D5" s="74">
        <v>3.6028333534382728E-2</v>
      </c>
      <c r="E5" s="74">
        <v>0.14118772120351442</v>
      </c>
    </row>
    <row r="6" spans="1:7" ht="12" x14ac:dyDescent="0.15">
      <c r="A6" s="71"/>
      <c r="B6" s="75"/>
      <c r="C6" s="71"/>
      <c r="D6" s="71"/>
      <c r="E6" s="71"/>
    </row>
    <row r="7" spans="1:7" ht="12" x14ac:dyDescent="0.15">
      <c r="A7" s="71"/>
      <c r="B7" s="71" t="s">
        <v>145</v>
      </c>
      <c r="C7" s="71"/>
      <c r="D7" s="71"/>
      <c r="E7" s="71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20"/>
  <sheetViews>
    <sheetView zoomScale="130" zoomScaleNormal="130" workbookViewId="0"/>
  </sheetViews>
  <sheetFormatPr baseColWidth="10" defaultColWidth="9" defaultRowHeight="11" x14ac:dyDescent="0.15"/>
  <cols>
    <col min="1" max="1" width="24.19921875" style="6" customWidth="1"/>
    <col min="2" max="4" width="15.796875" style="6" customWidth="1"/>
    <col min="5" max="5" width="9" style="6"/>
    <col min="6" max="6" width="15.796875" style="6" customWidth="1"/>
    <col min="7" max="16384" width="9" style="6"/>
  </cols>
  <sheetData>
    <row r="1" spans="1:6" ht="30" customHeight="1" x14ac:dyDescent="0.15">
      <c r="A1" s="218" t="s">
        <v>384</v>
      </c>
      <c r="F1" s="211" t="s">
        <v>359</v>
      </c>
    </row>
    <row r="3" spans="1:6" s="23" customFormat="1" ht="13" x14ac:dyDescent="0.15">
      <c r="A3" s="158" t="s">
        <v>30</v>
      </c>
      <c r="B3" s="159" t="s">
        <v>132</v>
      </c>
      <c r="C3" s="160" t="s">
        <v>133</v>
      </c>
      <c r="D3" s="160" t="s">
        <v>134</v>
      </c>
    </row>
    <row r="4" spans="1:6" s="23" customFormat="1" ht="17.25" customHeight="1" x14ac:dyDescent="0.15">
      <c r="A4" s="158" t="s">
        <v>60</v>
      </c>
      <c r="B4" s="159"/>
      <c r="C4" s="160"/>
      <c r="D4" s="160"/>
    </row>
    <row r="5" spans="1:6" ht="13" x14ac:dyDescent="0.15">
      <c r="A5" s="129" t="s">
        <v>16</v>
      </c>
      <c r="B5" s="161">
        <v>575</v>
      </c>
      <c r="C5" s="115">
        <v>8.6956521739130377E-2</v>
      </c>
      <c r="D5" s="115">
        <v>0.27777777777777768</v>
      </c>
      <c r="E5" s="14"/>
    </row>
    <row r="6" spans="1:6" ht="13" x14ac:dyDescent="0.15">
      <c r="A6" s="129" t="s">
        <v>17</v>
      </c>
      <c r="B6" s="161">
        <v>551</v>
      </c>
      <c r="C6" s="115">
        <v>8.0392156862745034E-2</v>
      </c>
      <c r="D6" s="115">
        <v>0.19782608695652182</v>
      </c>
      <c r="E6" s="14"/>
    </row>
    <row r="7" spans="1:6" ht="13" x14ac:dyDescent="0.15">
      <c r="A7" s="129" t="s">
        <v>18</v>
      </c>
      <c r="B7" s="161">
        <v>570</v>
      </c>
      <c r="C7" s="115">
        <v>4.587155963302747E-2</v>
      </c>
      <c r="D7" s="115">
        <v>0.1875</v>
      </c>
      <c r="E7" s="14"/>
    </row>
    <row r="8" spans="1:6" ht="13" x14ac:dyDescent="0.15">
      <c r="A8" s="129" t="s">
        <v>19</v>
      </c>
      <c r="B8" s="161">
        <v>450</v>
      </c>
      <c r="C8" s="115">
        <v>7.1428571428571397E-2</v>
      </c>
      <c r="D8" s="115">
        <v>0.15384615384615374</v>
      </c>
      <c r="E8" s="14"/>
    </row>
    <row r="9" spans="1:6" ht="13" x14ac:dyDescent="0.15">
      <c r="A9" s="129" t="s">
        <v>20</v>
      </c>
      <c r="B9" s="161">
        <v>470</v>
      </c>
      <c r="C9" s="115">
        <v>4.4444444444444509E-2</v>
      </c>
      <c r="D9" s="115">
        <v>0.14634146341463405</v>
      </c>
      <c r="E9" s="14"/>
    </row>
    <row r="10" spans="1:6" ht="13" x14ac:dyDescent="0.15">
      <c r="A10" s="129" t="s">
        <v>21</v>
      </c>
      <c r="B10" s="161">
        <v>470</v>
      </c>
      <c r="C10" s="115">
        <v>4.4444444444444509E-2</v>
      </c>
      <c r="D10" s="115">
        <v>0.1325301204819278</v>
      </c>
      <c r="E10" s="14"/>
    </row>
    <row r="11" spans="1:6" ht="13" x14ac:dyDescent="0.15">
      <c r="A11" s="129" t="s">
        <v>22</v>
      </c>
      <c r="B11" s="161">
        <v>500</v>
      </c>
      <c r="C11" s="115">
        <v>4.1666666666666741E-2</v>
      </c>
      <c r="D11" s="115">
        <v>0.11111111111111116</v>
      </c>
      <c r="E11" s="14"/>
    </row>
    <row r="12" spans="1:6" ht="13" x14ac:dyDescent="0.15">
      <c r="A12" s="129" t="s">
        <v>23</v>
      </c>
      <c r="B12" s="161">
        <v>475</v>
      </c>
      <c r="C12" s="115">
        <v>5.555555555555558E-2</v>
      </c>
      <c r="D12" s="115">
        <v>0.13095238095238093</v>
      </c>
      <c r="E12" s="14"/>
    </row>
    <row r="13" spans="1:6" ht="13" x14ac:dyDescent="0.15">
      <c r="A13" s="129" t="s">
        <v>24</v>
      </c>
      <c r="B13" s="161">
        <v>500</v>
      </c>
      <c r="C13" s="115">
        <v>0</v>
      </c>
      <c r="D13" s="115">
        <v>4.1666666666666741E-2</v>
      </c>
      <c r="E13" s="14"/>
    </row>
    <row r="14" spans="1:6" ht="18" customHeight="1" x14ac:dyDescent="0.15">
      <c r="A14" s="158" t="s">
        <v>141</v>
      </c>
      <c r="B14" s="161"/>
      <c r="C14" s="129"/>
      <c r="D14" s="115"/>
      <c r="E14" s="14"/>
    </row>
    <row r="15" spans="1:6" ht="13" x14ac:dyDescent="0.15">
      <c r="A15" s="129" t="s">
        <v>25</v>
      </c>
      <c r="B15" s="161">
        <v>460</v>
      </c>
      <c r="C15" s="115">
        <v>1.098901098901095E-2</v>
      </c>
      <c r="D15" s="115">
        <v>6.9767441860465018E-2</v>
      </c>
      <c r="E15" s="14"/>
    </row>
    <row r="16" spans="1:6" ht="13" x14ac:dyDescent="0.15">
      <c r="A16" s="129" t="s">
        <v>26</v>
      </c>
      <c r="B16" s="161">
        <v>400</v>
      </c>
      <c r="C16" s="115">
        <v>0</v>
      </c>
      <c r="D16" s="115">
        <v>5.2631578947368363E-2</v>
      </c>
      <c r="E16" s="14"/>
    </row>
    <row r="17" spans="1:5" ht="13" x14ac:dyDescent="0.15">
      <c r="A17" s="129" t="s">
        <v>61</v>
      </c>
      <c r="B17" s="161">
        <v>415</v>
      </c>
      <c r="C17" s="115">
        <v>3.7500000000000089E-2</v>
      </c>
      <c r="D17" s="115">
        <v>9.210526315789469E-2</v>
      </c>
      <c r="E17" s="14"/>
    </row>
    <row r="18" spans="1:5" ht="13" x14ac:dyDescent="0.15">
      <c r="A18" s="129" t="s">
        <v>28</v>
      </c>
      <c r="B18" s="161">
        <v>418</v>
      </c>
      <c r="C18" s="115">
        <v>4.4999999999999929E-2</v>
      </c>
      <c r="D18" s="115">
        <v>0.10000000000000009</v>
      </c>
      <c r="E18" s="14"/>
    </row>
    <row r="19" spans="1:5" ht="13" x14ac:dyDescent="0.15">
      <c r="A19" s="129" t="s">
        <v>29</v>
      </c>
      <c r="B19" s="161">
        <v>390</v>
      </c>
      <c r="C19" s="115">
        <v>2.6315789473684292E-2</v>
      </c>
      <c r="D19" s="115">
        <v>5.4054054054053946E-2</v>
      </c>
    </row>
    <row r="20" spans="1:5" x14ac:dyDescent="0.15">
      <c r="D20" s="110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baseColWidth="10" defaultColWidth="9" defaultRowHeight="11" x14ac:dyDescent="0.15"/>
  <cols>
    <col min="1" max="1" width="20.59765625" style="6" customWidth="1"/>
    <col min="2" max="4" width="12.796875" style="6" customWidth="1"/>
    <col min="5" max="5" width="9" style="6"/>
    <col min="6" max="6" width="9.19921875" style="6" customWidth="1"/>
    <col min="7" max="7" width="14.3984375" style="6" customWidth="1"/>
    <col min="8" max="16384" width="9" style="6"/>
  </cols>
  <sheetData>
    <row r="1" spans="1:7" ht="30" customHeight="1" x14ac:dyDescent="0.15">
      <c r="A1" s="218" t="s">
        <v>385</v>
      </c>
      <c r="G1" s="211" t="s">
        <v>359</v>
      </c>
    </row>
    <row r="3" spans="1:7" ht="35" customHeight="1" x14ac:dyDescent="0.15">
      <c r="A3" s="158" t="s">
        <v>289</v>
      </c>
      <c r="B3" s="162" t="s">
        <v>132</v>
      </c>
      <c r="C3" s="163" t="s">
        <v>136</v>
      </c>
      <c r="D3" s="163" t="s">
        <v>137</v>
      </c>
    </row>
    <row r="4" spans="1:7" ht="17.25" customHeight="1" x14ac:dyDescent="0.15">
      <c r="A4" s="158" t="s">
        <v>60</v>
      </c>
      <c r="B4" s="161"/>
      <c r="C4" s="114"/>
      <c r="D4" s="114"/>
    </row>
    <row r="5" spans="1:7" ht="13" x14ac:dyDescent="0.15">
      <c r="A5" s="129" t="s">
        <v>31</v>
      </c>
      <c r="B5" s="161">
        <v>425</v>
      </c>
      <c r="C5" s="115">
        <v>5.8397271952258745E-2</v>
      </c>
      <c r="D5" s="115">
        <v>0.22014742014741984</v>
      </c>
      <c r="E5" s="14"/>
      <c r="F5" s="14"/>
      <c r="G5" s="14"/>
    </row>
    <row r="6" spans="1:7" ht="13" x14ac:dyDescent="0.15">
      <c r="A6" s="129" t="s">
        <v>32</v>
      </c>
      <c r="B6" s="161">
        <v>525</v>
      </c>
      <c r="C6" s="115">
        <v>3.8590604026845332E-2</v>
      </c>
      <c r="D6" s="115">
        <v>0.18582375478927204</v>
      </c>
      <c r="E6" s="14"/>
      <c r="F6" s="14"/>
      <c r="G6" s="14"/>
    </row>
    <row r="7" spans="1:7" ht="13" x14ac:dyDescent="0.15">
      <c r="A7" s="129" t="s">
        <v>33</v>
      </c>
      <c r="B7" s="161">
        <v>580</v>
      </c>
      <c r="C7" s="115">
        <v>3.6619718309859106E-2</v>
      </c>
      <c r="D7" s="115">
        <v>0.17197452229299359</v>
      </c>
      <c r="E7" s="14"/>
      <c r="F7" s="14"/>
      <c r="G7" s="14"/>
    </row>
    <row r="8" spans="1:7" ht="13" x14ac:dyDescent="0.15">
      <c r="A8" s="129" t="s">
        <v>34</v>
      </c>
      <c r="B8" s="161">
        <v>500</v>
      </c>
      <c r="C8" s="115">
        <v>3.6006546644844484E-2</v>
      </c>
      <c r="D8" s="115">
        <v>0.12234042553191471</v>
      </c>
      <c r="E8" s="14"/>
      <c r="F8" s="14"/>
      <c r="G8" s="14"/>
    </row>
    <row r="9" spans="1:7" ht="13" x14ac:dyDescent="0.15">
      <c r="A9" s="129" t="s">
        <v>35</v>
      </c>
      <c r="B9" s="161">
        <v>480</v>
      </c>
      <c r="C9" s="115">
        <v>4.2975206611570504E-2</v>
      </c>
      <c r="D9" s="115">
        <v>0.12078152753108351</v>
      </c>
      <c r="E9" s="14"/>
      <c r="F9" s="14"/>
      <c r="G9" s="14"/>
    </row>
    <row r="10" spans="1:7" ht="13" x14ac:dyDescent="0.15">
      <c r="A10" s="129" t="s">
        <v>36</v>
      </c>
      <c r="B10" s="161">
        <v>525</v>
      </c>
      <c r="C10" s="115">
        <v>3.3006993006992946E-2</v>
      </c>
      <c r="D10" s="115">
        <v>0.10074515648286142</v>
      </c>
      <c r="E10" s="14"/>
      <c r="F10" s="14"/>
      <c r="G10" s="14"/>
    </row>
    <row r="11" spans="1:7" ht="20.25" customHeight="1" x14ac:dyDescent="0.15">
      <c r="A11" s="158" t="s">
        <v>141</v>
      </c>
      <c r="B11" s="161"/>
      <c r="C11" s="115"/>
      <c r="D11" s="115"/>
      <c r="E11" s="14"/>
      <c r="F11" s="14"/>
      <c r="G11" s="14"/>
    </row>
    <row r="12" spans="1:7" ht="13" x14ac:dyDescent="0.15">
      <c r="A12" s="129" t="s">
        <v>31</v>
      </c>
      <c r="B12" s="161">
        <v>260</v>
      </c>
      <c r="C12" s="115">
        <v>1.7647058823529349E-2</v>
      </c>
      <c r="D12" s="115">
        <v>0.10074231177094384</v>
      </c>
      <c r="E12" s="14"/>
      <c r="F12" s="14"/>
      <c r="G12" s="14"/>
    </row>
    <row r="13" spans="1:7" ht="13" x14ac:dyDescent="0.15">
      <c r="A13" s="129" t="s">
        <v>32</v>
      </c>
      <c r="B13" s="161">
        <v>340</v>
      </c>
      <c r="C13" s="115">
        <v>1.1152416356877248E-2</v>
      </c>
      <c r="D13" s="115">
        <v>6.2500000000000222E-2</v>
      </c>
      <c r="E13" s="14"/>
      <c r="F13" s="14"/>
      <c r="G13" s="14"/>
    </row>
    <row r="14" spans="1:7" ht="13" x14ac:dyDescent="0.15">
      <c r="A14" s="129" t="s">
        <v>33</v>
      </c>
      <c r="B14" s="161">
        <v>425</v>
      </c>
      <c r="C14" s="115">
        <v>-7.1856287425149379E-3</v>
      </c>
      <c r="D14" s="115">
        <v>4.0803515379786548E-2</v>
      </c>
      <c r="E14" s="14"/>
      <c r="F14" s="14"/>
      <c r="G14" s="14"/>
    </row>
    <row r="15" spans="1:7" ht="13" x14ac:dyDescent="0.15">
      <c r="A15" s="129" t="s">
        <v>34</v>
      </c>
      <c r="B15" s="161">
        <v>350</v>
      </c>
      <c r="C15" s="115">
        <v>2.0000000000000018E-2</v>
      </c>
      <c r="D15" s="115">
        <v>6.3291139240506444E-2</v>
      </c>
      <c r="E15" s="14"/>
      <c r="F15" s="14"/>
      <c r="G15" s="14"/>
    </row>
    <row r="16" spans="1:7" ht="13" x14ac:dyDescent="0.15">
      <c r="A16" s="129" t="s">
        <v>35</v>
      </c>
      <c r="B16" s="161">
        <v>420</v>
      </c>
      <c r="C16" s="115">
        <v>3.0303030303029388E-3</v>
      </c>
      <c r="D16" s="115">
        <v>4.7468354430379778E-2</v>
      </c>
      <c r="E16" s="14"/>
      <c r="F16" s="14"/>
      <c r="G16" s="14"/>
    </row>
    <row r="17" spans="1:7" ht="13" x14ac:dyDescent="0.15">
      <c r="A17" s="129" t="s">
        <v>36</v>
      </c>
      <c r="B17" s="161">
        <v>500</v>
      </c>
      <c r="C17" s="115">
        <v>-2.5214321734745582E-3</v>
      </c>
      <c r="D17" s="115">
        <v>5.2127659574468188E-2</v>
      </c>
      <c r="E17" s="14"/>
      <c r="F17" s="14"/>
      <c r="G17" s="14"/>
    </row>
    <row r="18" spans="1:7" x14ac:dyDescent="0.15">
      <c r="A18" s="6" t="s">
        <v>350</v>
      </c>
      <c r="G18" s="14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zoomScaleNormal="100" workbookViewId="0"/>
  </sheetViews>
  <sheetFormatPr baseColWidth="10" defaultColWidth="9" defaultRowHeight="11" x14ac:dyDescent="0.15"/>
  <cols>
    <col min="1" max="12" width="9" style="6"/>
    <col min="13" max="13" width="15" style="6" customWidth="1"/>
    <col min="14" max="16384" width="9" style="6"/>
  </cols>
  <sheetData>
    <row r="1" spans="1:13" ht="30" customHeight="1" x14ac:dyDescent="0.15">
      <c r="A1" s="218" t="s">
        <v>386</v>
      </c>
      <c r="M1" s="105" t="s">
        <v>359</v>
      </c>
    </row>
    <row r="2" spans="1:13" ht="20" customHeight="1" x14ac:dyDescent="0.15"/>
    <row r="3" spans="1:13" ht="20" customHeight="1" x14ac:dyDescent="0.15">
      <c r="B3" s="145"/>
    </row>
    <row r="4" spans="1:13" ht="20" customHeight="1" x14ac:dyDescent="0.15"/>
    <row r="5" spans="1:13" ht="20" customHeight="1" x14ac:dyDescent="0.15"/>
    <row r="6" spans="1:13" ht="20" customHeight="1" x14ac:dyDescent="0.15"/>
    <row r="7" spans="1:13" ht="20" customHeight="1" x14ac:dyDescent="0.15"/>
    <row r="8" spans="1:13" ht="20" customHeight="1" x14ac:dyDescent="0.2">
      <c r="J8" s="141"/>
    </row>
    <row r="9" spans="1:13" ht="20" customHeight="1" x14ac:dyDescent="0.15"/>
    <row r="10" spans="1:13" ht="20" customHeight="1" x14ac:dyDescent="0.15"/>
    <row r="11" spans="1:13" ht="20" customHeight="1" x14ac:dyDescent="0.15"/>
    <row r="12" spans="1:13" ht="20" customHeight="1" x14ac:dyDescent="0.15"/>
    <row r="13" spans="1:13" ht="20" customHeight="1" x14ac:dyDescent="0.15"/>
    <row r="14" spans="1:13" ht="20" customHeight="1" x14ac:dyDescent="0.15"/>
    <row r="15" spans="1:13" ht="20" customHeight="1" x14ac:dyDescent="0.15"/>
    <row r="16" spans="1:13" ht="20" customHeight="1" x14ac:dyDescent="0.25">
      <c r="J16" s="142"/>
    </row>
    <row r="17" ht="20" customHeight="1" x14ac:dyDescent="0.15"/>
    <row r="18" ht="20" customHeight="1" x14ac:dyDescent="0.15"/>
    <row r="19" ht="20" customHeight="1" x14ac:dyDescent="0.15"/>
    <row r="20" ht="20" customHeight="1" x14ac:dyDescent="0.15"/>
    <row r="21" ht="20" customHeight="1" x14ac:dyDescent="0.15"/>
    <row r="22" ht="20" customHeight="1" x14ac:dyDescent="0.15"/>
    <row r="23" ht="20" customHeight="1" x14ac:dyDescent="0.15"/>
  </sheetData>
  <hyperlinks>
    <hyperlink ref="M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Normal="100" workbookViewId="0"/>
  </sheetViews>
  <sheetFormatPr baseColWidth="10" defaultColWidth="9" defaultRowHeight="11" x14ac:dyDescent="0.15"/>
  <cols>
    <col min="1" max="11" width="9" style="6"/>
    <col min="12" max="12" width="16.19921875" style="6" customWidth="1"/>
    <col min="13" max="16384" width="9" style="6"/>
  </cols>
  <sheetData>
    <row r="1" spans="1:14" ht="30" customHeight="1" x14ac:dyDescent="0.15">
      <c r="A1" s="218" t="s">
        <v>387</v>
      </c>
      <c r="L1" s="105" t="s">
        <v>359</v>
      </c>
    </row>
    <row r="2" spans="1:14" ht="20" customHeight="1" x14ac:dyDescent="0.15"/>
    <row r="3" spans="1:14" ht="20" customHeight="1" x14ac:dyDescent="0.15">
      <c r="B3" s="145"/>
    </row>
    <row r="4" spans="1:14" ht="20" customHeight="1" x14ac:dyDescent="0.15"/>
    <row r="5" spans="1:14" ht="20" customHeight="1" x14ac:dyDescent="0.15"/>
    <row r="6" spans="1:14" ht="20" customHeight="1" x14ac:dyDescent="0.2">
      <c r="K6" s="141"/>
    </row>
    <row r="7" spans="1:14" ht="20" customHeight="1" x14ac:dyDescent="0.15"/>
    <row r="8" spans="1:14" ht="20" customHeight="1" x14ac:dyDescent="0.15"/>
    <row r="9" spans="1:14" ht="20" customHeight="1" x14ac:dyDescent="0.15"/>
    <row r="10" spans="1:14" ht="20" customHeight="1" x14ac:dyDescent="0.15"/>
    <row r="11" spans="1:14" ht="20" customHeight="1" x14ac:dyDescent="0.15"/>
    <row r="12" spans="1:14" ht="20" customHeight="1" x14ac:dyDescent="0.15"/>
    <row r="13" spans="1:14" ht="20" customHeight="1" x14ac:dyDescent="0.15"/>
    <row r="14" spans="1:14" ht="20" customHeight="1" x14ac:dyDescent="0.15"/>
    <row r="15" spans="1:14" ht="20" customHeight="1" x14ac:dyDescent="0.15"/>
    <row r="16" spans="1:14" ht="20" customHeight="1" x14ac:dyDescent="0.25">
      <c r="N16" s="142"/>
    </row>
    <row r="17" ht="20" customHeight="1" x14ac:dyDescent="0.15"/>
    <row r="18" ht="20" customHeight="1" x14ac:dyDescent="0.15"/>
    <row r="19" ht="20" customHeight="1" x14ac:dyDescent="0.15"/>
    <row r="20" ht="20" customHeight="1" x14ac:dyDescent="0.15"/>
    <row r="21" ht="20" customHeight="1" x14ac:dyDescent="0.15"/>
    <row r="22" ht="20" customHeight="1" x14ac:dyDescent="0.15"/>
    <row r="23" ht="20" customHeight="1" x14ac:dyDescent="0.15"/>
  </sheetData>
  <hyperlinks>
    <hyperlink ref="L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zoomScale="120" zoomScaleNormal="120" workbookViewId="0"/>
  </sheetViews>
  <sheetFormatPr baseColWidth="10" defaultColWidth="9" defaultRowHeight="11" x14ac:dyDescent="0.15"/>
  <cols>
    <col min="1" max="1" width="32.3984375" style="86" customWidth="1"/>
    <col min="2" max="2" width="11.19921875" style="86" customWidth="1"/>
    <col min="3" max="3" width="28.19921875" style="86" customWidth="1"/>
    <col min="4" max="4" width="12.796875" style="86" customWidth="1"/>
    <col min="5" max="5" width="9" style="86"/>
    <col min="6" max="6" width="9" style="6"/>
    <col min="7" max="7" width="13.796875" style="6" customWidth="1"/>
    <col min="8" max="16384" width="9" style="86"/>
  </cols>
  <sheetData>
    <row r="1" spans="1:7" ht="30" customHeight="1" x14ac:dyDescent="0.15">
      <c r="A1" s="218" t="s">
        <v>388</v>
      </c>
      <c r="G1" s="211" t="s">
        <v>359</v>
      </c>
    </row>
    <row r="2" spans="1:7" x14ac:dyDescent="0.15">
      <c r="A2" s="91"/>
      <c r="B2" s="91"/>
    </row>
    <row r="3" spans="1:7" ht="21.75" customHeight="1" x14ac:dyDescent="0.15">
      <c r="A3" s="164" t="s">
        <v>351</v>
      </c>
      <c r="B3" s="164"/>
      <c r="C3" s="165" t="s">
        <v>352</v>
      </c>
      <c r="D3" s="166"/>
    </row>
    <row r="4" spans="1:7" ht="30" customHeight="1" x14ac:dyDescent="0.15">
      <c r="A4" s="158" t="s">
        <v>444</v>
      </c>
      <c r="B4" s="167"/>
      <c r="C4" s="129"/>
      <c r="D4" s="167"/>
      <c r="G4" s="23"/>
    </row>
    <row r="5" spans="1:7" ht="13" x14ac:dyDescent="0.15">
      <c r="A5" s="158" t="s">
        <v>15</v>
      </c>
      <c r="B5" s="129"/>
      <c r="C5" s="129"/>
      <c r="D5" s="129"/>
      <c r="G5" s="23"/>
    </row>
    <row r="6" spans="1:7" ht="13" x14ac:dyDescent="0.15">
      <c r="A6" s="129" t="s">
        <v>151</v>
      </c>
      <c r="B6" s="169">
        <v>650</v>
      </c>
      <c r="C6" s="129" t="s">
        <v>11</v>
      </c>
      <c r="D6" s="169">
        <v>310</v>
      </c>
    </row>
    <row r="7" spans="1:7" ht="13" x14ac:dyDescent="0.15">
      <c r="A7" s="129" t="s">
        <v>153</v>
      </c>
      <c r="B7" s="169">
        <v>650</v>
      </c>
      <c r="C7" s="129" t="s">
        <v>207</v>
      </c>
      <c r="D7" s="169">
        <v>330</v>
      </c>
    </row>
    <row r="8" spans="1:7" ht="13" x14ac:dyDescent="0.15">
      <c r="A8" s="129" t="s">
        <v>161</v>
      </c>
      <c r="B8" s="169">
        <v>650</v>
      </c>
      <c r="C8" s="129" t="s">
        <v>244</v>
      </c>
      <c r="D8" s="169">
        <v>340</v>
      </c>
    </row>
    <row r="9" spans="1:7" s="88" customFormat="1" ht="13" x14ac:dyDescent="0.15">
      <c r="A9" s="129" t="s">
        <v>157</v>
      </c>
      <c r="B9" s="169">
        <v>630</v>
      </c>
      <c r="C9" s="129" t="s">
        <v>204</v>
      </c>
      <c r="D9" s="169">
        <v>340</v>
      </c>
      <c r="G9" s="77"/>
    </row>
    <row r="10" spans="1:7" ht="13" x14ac:dyDescent="0.15">
      <c r="A10" s="129" t="s">
        <v>166</v>
      </c>
      <c r="B10" s="169">
        <v>630</v>
      </c>
      <c r="C10" s="129" t="s">
        <v>205</v>
      </c>
      <c r="D10" s="169">
        <v>350</v>
      </c>
    </row>
    <row r="11" spans="1:7" ht="13" x14ac:dyDescent="0.15">
      <c r="A11" s="129" t="s">
        <v>152</v>
      </c>
      <c r="B11" s="169">
        <v>600</v>
      </c>
      <c r="C11" s="129" t="s">
        <v>8</v>
      </c>
      <c r="D11" s="169">
        <v>350</v>
      </c>
    </row>
    <row r="12" spans="1:7" ht="13" x14ac:dyDescent="0.15">
      <c r="A12" s="129" t="s">
        <v>154</v>
      </c>
      <c r="B12" s="169">
        <v>600</v>
      </c>
      <c r="C12" s="129"/>
      <c r="D12" s="169"/>
    </row>
    <row r="13" spans="1:7" ht="13" x14ac:dyDescent="0.15">
      <c r="A13" s="129" t="s">
        <v>163</v>
      </c>
      <c r="B13" s="169">
        <v>600</v>
      </c>
      <c r="C13" s="129"/>
      <c r="D13" s="169"/>
    </row>
    <row r="14" spans="1:7" ht="13" x14ac:dyDescent="0.15">
      <c r="A14" s="129"/>
      <c r="B14" s="169"/>
      <c r="C14" s="129"/>
      <c r="D14" s="169"/>
    </row>
    <row r="15" spans="1:7" ht="13" x14ac:dyDescent="0.15">
      <c r="A15" s="129"/>
      <c r="B15" s="169"/>
      <c r="C15" s="129"/>
      <c r="D15" s="169"/>
    </row>
    <row r="16" spans="1:7" ht="13" x14ac:dyDescent="0.15">
      <c r="A16" s="158" t="s">
        <v>141</v>
      </c>
      <c r="B16" s="129"/>
      <c r="C16" s="129"/>
      <c r="D16" s="168"/>
    </row>
    <row r="17" spans="1:7" ht="13" x14ac:dyDescent="0.15">
      <c r="A17" s="129" t="s">
        <v>280</v>
      </c>
      <c r="B17" s="169">
        <v>475</v>
      </c>
      <c r="C17" s="129" t="s">
        <v>274</v>
      </c>
      <c r="D17" s="169">
        <v>260</v>
      </c>
    </row>
    <row r="18" spans="1:7" ht="13" x14ac:dyDescent="0.15">
      <c r="A18" s="129" t="s">
        <v>275</v>
      </c>
      <c r="B18" s="169">
        <v>438</v>
      </c>
      <c r="C18" s="129" t="s">
        <v>273</v>
      </c>
      <c r="D18" s="169">
        <v>270</v>
      </c>
    </row>
    <row r="19" spans="1:7" ht="13" x14ac:dyDescent="0.15">
      <c r="A19" s="129" t="s">
        <v>365</v>
      </c>
      <c r="B19" s="169">
        <v>410</v>
      </c>
      <c r="C19" s="129" t="s">
        <v>2</v>
      </c>
      <c r="D19" s="169">
        <v>275</v>
      </c>
    </row>
    <row r="20" spans="1:7" ht="13" x14ac:dyDescent="0.15">
      <c r="A20" s="129" t="s">
        <v>255</v>
      </c>
      <c r="B20" s="169">
        <v>395</v>
      </c>
      <c r="C20" s="129" t="s">
        <v>272</v>
      </c>
      <c r="D20" s="169">
        <v>285</v>
      </c>
    </row>
    <row r="21" spans="1:7" ht="12.75" customHeight="1" x14ac:dyDescent="0.15">
      <c r="A21" s="129" t="s">
        <v>259</v>
      </c>
      <c r="B21" s="169">
        <v>390</v>
      </c>
      <c r="C21" s="129" t="s">
        <v>3</v>
      </c>
      <c r="D21" s="169">
        <v>290</v>
      </c>
      <c r="G21" s="23"/>
    </row>
    <row r="22" spans="1:7" ht="13" x14ac:dyDescent="0.15">
      <c r="A22" s="129" t="s">
        <v>260</v>
      </c>
      <c r="B22" s="169">
        <v>385</v>
      </c>
      <c r="C22" s="129"/>
      <c r="D22" s="169"/>
    </row>
    <row r="23" spans="1:7" ht="12.75" customHeight="1" x14ac:dyDescent="0.15">
      <c r="A23" s="129"/>
      <c r="B23" s="169"/>
      <c r="C23" s="129"/>
      <c r="D23" s="169"/>
    </row>
    <row r="24" spans="1:7" ht="13" x14ac:dyDescent="0.15">
      <c r="A24" s="158"/>
      <c r="B24" s="168"/>
      <c r="C24" s="167"/>
      <c r="D24" s="168"/>
    </row>
    <row r="25" spans="1:7" ht="13" x14ac:dyDescent="0.15">
      <c r="A25" s="158" t="s">
        <v>443</v>
      </c>
      <c r="B25" s="168"/>
      <c r="C25" s="167"/>
      <c r="D25" s="168"/>
      <c r="E25" s="6"/>
    </row>
    <row r="26" spans="1:7" ht="13" x14ac:dyDescent="0.15">
      <c r="A26" s="158" t="s">
        <v>15</v>
      </c>
      <c r="B26" s="168"/>
      <c r="C26" s="167"/>
      <c r="D26" s="168"/>
      <c r="E26" s="6"/>
    </row>
    <row r="27" spans="1:7" ht="13" x14ac:dyDescent="0.15">
      <c r="A27" s="129" t="s">
        <v>147</v>
      </c>
      <c r="B27" s="169">
        <v>1060</v>
      </c>
      <c r="C27" s="129" t="s">
        <v>11</v>
      </c>
      <c r="D27" s="169">
        <v>360</v>
      </c>
      <c r="E27" s="6"/>
    </row>
    <row r="28" spans="1:7" ht="13" x14ac:dyDescent="0.15">
      <c r="A28" s="129" t="s">
        <v>168</v>
      </c>
      <c r="B28" s="169">
        <v>1050</v>
      </c>
      <c r="C28" s="129" t="s">
        <v>204</v>
      </c>
      <c r="D28" s="169">
        <v>380</v>
      </c>
      <c r="E28" s="6"/>
    </row>
    <row r="29" spans="1:7" ht="13" x14ac:dyDescent="0.15">
      <c r="A29" s="129" t="s">
        <v>154</v>
      </c>
      <c r="B29" s="169">
        <v>1025</v>
      </c>
      <c r="C29" s="129" t="s">
        <v>207</v>
      </c>
      <c r="D29" s="169">
        <v>385</v>
      </c>
      <c r="E29" s="6"/>
    </row>
    <row r="30" spans="1:7" ht="13" x14ac:dyDescent="0.15">
      <c r="A30" s="129" t="s">
        <v>148</v>
      </c>
      <c r="B30" s="169">
        <v>1000</v>
      </c>
      <c r="C30" s="129" t="s">
        <v>205</v>
      </c>
      <c r="D30" s="169">
        <v>393</v>
      </c>
      <c r="E30" s="6"/>
      <c r="F30" s="8"/>
    </row>
    <row r="31" spans="1:7" ht="13" x14ac:dyDescent="0.15">
      <c r="A31" s="129" t="s">
        <v>165</v>
      </c>
      <c r="B31" s="169">
        <v>990</v>
      </c>
      <c r="C31" s="129" t="s">
        <v>211</v>
      </c>
      <c r="D31" s="169">
        <v>400</v>
      </c>
    </row>
    <row r="32" spans="1:7" ht="13" x14ac:dyDescent="0.15">
      <c r="A32" s="129" t="s">
        <v>156</v>
      </c>
      <c r="B32" s="169">
        <v>950</v>
      </c>
      <c r="C32" s="129" t="s">
        <v>233</v>
      </c>
      <c r="D32" s="169">
        <v>400</v>
      </c>
    </row>
    <row r="33" spans="1:7" ht="13" x14ac:dyDescent="0.15">
      <c r="A33" s="129" t="s">
        <v>157</v>
      </c>
      <c r="B33" s="169">
        <v>950</v>
      </c>
      <c r="C33" s="129" t="s">
        <v>222</v>
      </c>
      <c r="D33" s="169">
        <v>418</v>
      </c>
    </row>
    <row r="34" spans="1:7" ht="13" x14ac:dyDescent="0.15">
      <c r="A34" s="129"/>
      <c r="B34" s="169"/>
      <c r="C34" s="129"/>
      <c r="D34" s="169"/>
    </row>
    <row r="35" spans="1:7" ht="13" x14ac:dyDescent="0.15">
      <c r="A35" s="129"/>
      <c r="B35" s="169"/>
      <c r="C35" s="129"/>
      <c r="D35" s="169"/>
    </row>
    <row r="36" spans="1:7" ht="13" x14ac:dyDescent="0.15">
      <c r="A36" s="129"/>
      <c r="B36" s="169"/>
      <c r="C36" s="129"/>
      <c r="D36" s="169"/>
    </row>
    <row r="37" spans="1:7" ht="13" x14ac:dyDescent="0.15">
      <c r="A37" s="167"/>
      <c r="B37" s="168"/>
      <c r="C37" s="167"/>
      <c r="D37" s="168"/>
    </row>
    <row r="38" spans="1:7" ht="13" x14ac:dyDescent="0.15">
      <c r="A38" s="158" t="s">
        <v>142</v>
      </c>
      <c r="B38" s="168"/>
      <c r="C38" s="167"/>
      <c r="D38" s="168"/>
      <c r="E38" s="6"/>
    </row>
    <row r="39" spans="1:7" ht="13" x14ac:dyDescent="0.15">
      <c r="A39" s="129" t="s">
        <v>280</v>
      </c>
      <c r="B39" s="169">
        <v>600</v>
      </c>
      <c r="C39" s="129" t="s">
        <v>274</v>
      </c>
      <c r="D39" s="169">
        <v>350</v>
      </c>
    </row>
    <row r="40" spans="1:7" ht="13" x14ac:dyDescent="0.15">
      <c r="A40" s="129" t="s">
        <v>275</v>
      </c>
      <c r="B40" s="169">
        <v>533</v>
      </c>
      <c r="C40" s="129" t="s">
        <v>272</v>
      </c>
      <c r="D40" s="169">
        <v>360</v>
      </c>
    </row>
    <row r="41" spans="1:7" ht="13" x14ac:dyDescent="0.15">
      <c r="A41" s="129" t="s">
        <v>259</v>
      </c>
      <c r="B41" s="169">
        <v>498</v>
      </c>
      <c r="C41" s="129" t="s">
        <v>1</v>
      </c>
      <c r="D41" s="169">
        <v>360</v>
      </c>
    </row>
    <row r="42" spans="1:7" ht="13" x14ac:dyDescent="0.15">
      <c r="A42" s="129" t="s">
        <v>257</v>
      </c>
      <c r="B42" s="169">
        <v>480</v>
      </c>
      <c r="C42" s="129" t="s">
        <v>273</v>
      </c>
      <c r="D42" s="169">
        <v>360</v>
      </c>
      <c r="E42" s="6"/>
    </row>
    <row r="43" spans="1:7" ht="13" x14ac:dyDescent="0.15">
      <c r="A43" s="129" t="s">
        <v>255</v>
      </c>
      <c r="B43" s="169">
        <v>460</v>
      </c>
      <c r="C43" s="129" t="s">
        <v>256</v>
      </c>
      <c r="D43" s="169">
        <v>369</v>
      </c>
    </row>
    <row r="44" spans="1:7" s="77" customFormat="1" ht="13" x14ac:dyDescent="0.15">
      <c r="A44" s="129" t="s">
        <v>5</v>
      </c>
      <c r="B44" s="169">
        <v>460</v>
      </c>
      <c r="C44" s="129"/>
      <c r="D44" s="169"/>
      <c r="E44" s="6"/>
      <c r="F44"/>
      <c r="G44" s="6"/>
    </row>
    <row r="45" spans="1:7" s="77" customFormat="1" ht="13" x14ac:dyDescent="0.15">
      <c r="A45" s="129" t="s">
        <v>270</v>
      </c>
      <c r="B45" s="169">
        <v>455</v>
      </c>
      <c r="C45" s="129"/>
      <c r="D45" s="169"/>
      <c r="E45" s="6"/>
      <c r="F45" s="6"/>
      <c r="G45" s="6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2023</dc:title>
  <dc:subject>Rental Report</dc:subject>
  <dc:creator/>
  <cp:keywords>Victoria, rental report, rent statistics, rent, Melbourne, rental, average rental report, rental statistics, rental data</cp:keywords>
  <cp:lastModifiedBy/>
  <cp:lastPrinted>2019-08-07T01:55:30Z</cp:lastPrinted>
  <dcterms:created xsi:type="dcterms:W3CDTF">2006-02-21T05:00:41Z</dcterms:created>
  <dcterms:modified xsi:type="dcterms:W3CDTF">2023-08-18T03:21:42Z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2023-08-18T03:21:40Z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133371c9-d620-4cbb-bcc8-2208f6c3eecb</vt:lpwstr>
  </property>
  <property fmtid="{D5CDD505-2E9C-101B-9397-08002B2CF9AE}" pid="8" name="MSIP_Label_43e64453-338c-4f93-8a4d-0039a0a41f2a_ContentBits">
    <vt:lpwstr>2</vt:lpwstr>
  </property>
</Properties>
</file>