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veswinburneeduau-my.sharepoint.com/personal/smcnelis_swin_edu_au/Documents/Swinburne Projects/Rent Report/2019/Q2 June/Outputs/"/>
    </mc:Choice>
  </mc:AlternateContent>
  <bookViews>
    <workbookView xWindow="29430" yWindow="270" windowWidth="27720" windowHeight="15320" tabRatio="749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17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8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  <externalReference r:id="rId34"/>
    <externalReference r:id="rId35"/>
    <externalReference r:id="rId36"/>
  </externalReferences>
  <definedNames>
    <definedName name="_xlnm._FilterDatabase" localSheetId="23" hidden="1">'Table 11'!$A$3:$AS$162</definedName>
    <definedName name="_xlnm._FilterDatabase" localSheetId="25" hidden="1">'Table 13'!$A$4:$V$84</definedName>
    <definedName name="_xlnm._FilterDatabase" localSheetId="26" hidden="1">'Table 14'!$A$3:$AM$83</definedName>
    <definedName name="A592366W" localSheetId="23">[1]Data1!$B$1:$B$10,[1]Data1!$B$11:$B$98</definedName>
    <definedName name="A592366W" localSheetId="8">[1]Data1!$B$1:$B$10,[1]Data1!$B$11:$B$98</definedName>
    <definedName name="A592366W">[2]Data1!$B$1:$B$10,[2]Data1!$B$11:$B$98</definedName>
    <definedName name="A592666X" localSheetId="23">[1]Data1!$C$1:$C$10,[1]Data1!$C$11:$C$98</definedName>
    <definedName name="A592666X" localSheetId="8">[1]Data1!$C$1:$C$10,[1]Data1!$C$11:$C$98</definedName>
    <definedName name="A592666X">[2]Data1!$C$1:$C$10,[2]Data1!$C$11:$C$98</definedName>
    <definedName name="A593266F" localSheetId="23">[1]Data1!$E$1:$E$10,[1]Data1!$E$11:$E$98</definedName>
    <definedName name="A593266F" localSheetId="8">[1]Data1!$E$1:$E$10,[1]Data1!$E$11:$E$98</definedName>
    <definedName name="A593266F">[2]Data1!$E$1:$E$10,[2]Data1!$E$11:$E$98</definedName>
    <definedName name="A593566J" localSheetId="23">[1]Data1!$F$1:$F$10,[1]Data1!$F$11:$F$98</definedName>
    <definedName name="A593566J" localSheetId="8">[1]Data1!$F$1:$F$10,[1]Data1!$F$11:$F$98</definedName>
    <definedName name="A593566J">[2]Data1!$F$1:$F$10,[2]Data1!$F$11:$F$98</definedName>
    <definedName name="A594166R" localSheetId="23">[1]Data1!$H$1:$H$10,[1]Data1!$H$11:$H$98</definedName>
    <definedName name="A594166R" localSheetId="8">[1]Data1!$H$1:$H$10,[1]Data1!$H$11:$H$98</definedName>
    <definedName name="A594166R">[2]Data1!$H$1:$H$10,[2]Data1!$H$11:$H$98</definedName>
    <definedName name="A594466T" localSheetId="23">[1]Data1!$I$1:$I$10,[1]Data1!$I$11:$I$98</definedName>
    <definedName name="A594466T" localSheetId="8">[1]Data1!$I$1:$I$10,[1]Data1!$I$11:$I$98</definedName>
    <definedName name="A594466T">[2]Data1!$I$1:$I$10,[2]Data1!$I$11:$I$98</definedName>
    <definedName name="A595366A" localSheetId="23">[1]Data1!$D$1:$D$10,[1]Data1!$D$11:$D$98</definedName>
    <definedName name="A595366A" localSheetId="8">[1]Data1!$D$1:$D$10,[1]Data1!$D$11:$D$98</definedName>
    <definedName name="A595366A">[2]Data1!$D$1:$D$10,[2]Data1!$D$11:$D$98</definedName>
    <definedName name="A596266K" localSheetId="23">[1]Data1!$G$1:$G$10,[1]Data1!$G$11:$G$98</definedName>
    <definedName name="A596266K" localSheetId="8">[1]Data1!$G$1:$G$10,[1]Data1!$G$11:$G$98</definedName>
    <definedName name="A596266K">[2]Data1!$G$1:$G$10,[2]Data1!$G$11:$G$98</definedName>
    <definedName name="A597166V" localSheetId="23">[1]Data1!$J$1:$J$10,[1]Data1!$J$11:$J$98</definedName>
    <definedName name="A597166V" localSheetId="8">[1]Data1!$J$1:$J$10,[1]Data1!$J$11:$J$98</definedName>
    <definedName name="A597166V">[2]Data1!$J$1:$J$10,[2]Data1!$J$11:$J$98</definedName>
    <definedName name="black" localSheetId="7">'[3]Flat File'!#REF!</definedName>
    <definedName name="black" localSheetId="13">'[3]Flat File'!#REF!</definedName>
    <definedName name="black" localSheetId="21">'[3]Flat File'!#REF!</definedName>
    <definedName name="black" localSheetId="23">'[4]Flat File'!#REF!</definedName>
    <definedName name="black" localSheetId="8">'[4]Flat File'!#REF!</definedName>
    <definedName name="black" localSheetId="15">'[3]Flat File'!#REF!</definedName>
    <definedName name="black">'[3]Flat File'!#REF!</definedName>
    <definedName name="Date_Range" localSheetId="23">[1]Data1!$A$2:$A$10,[1]Data1!$A$11:$A$98</definedName>
    <definedName name="Date_Range" localSheetId="8">[1]Data1!$A$2:$A$10,[1]Data1!$A$11:$A$98</definedName>
    <definedName name="Date_Range">[2]Data1!$A$2:$A$10,[2]Data1!$A$11:$A$98</definedName>
    <definedName name="_xlnm.Print_Area" localSheetId="0">Contents!$A$3:$D$29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2'!$A$1:$D$18</definedName>
    <definedName name="_xlnm.Print_Area" localSheetId="8">'Table 4'!$A$1:$C$4</definedName>
    <definedName name="_xlnm.Print_Area" localSheetId="9">'Table 5'!$A$1:$D$5</definedName>
    <definedName name="_xlnm.Print_Area" localSheetId="10">'Table 6'!$A$1:$D$19</definedName>
    <definedName name="_xlnm.Print_Area" localSheetId="19">'Table 9'!$B$2:$H$14</definedName>
    <definedName name="_xlnm.Print_Titles" localSheetId="24">'Table 12'!#REF!</definedName>
    <definedName name="red" localSheetId="0">'[3]Flat File'!#REF!</definedName>
    <definedName name="red" localSheetId="7">'[3]Flat File'!#REF!</definedName>
    <definedName name="red" localSheetId="13">'[3]Flat File'!#REF!</definedName>
    <definedName name="red" localSheetId="21">'[3]Flat File'!#REF!</definedName>
    <definedName name="red" localSheetId="23">'[4]Flat File'!#REF!</definedName>
    <definedName name="red" localSheetId="8">'[4]Flat File'!#REF!</definedName>
    <definedName name="red" localSheetId="15">'[3]Flat File'!#REF!</definedName>
    <definedName name="red">'[3]Flat File'!#REF!</definedName>
    <definedName name="Table81" localSheetId="23">'[4]Flat File'!#REF!</definedName>
    <definedName name="Table81" localSheetId="8">'[4]Flat File'!#REF!</definedName>
    <definedName name="Table81">'[3]Flat File'!#REF!</definedName>
    <definedName name="xx" localSheetId="23">'[4]Flat File'!#REF!</definedName>
    <definedName name="xx" localSheetId="8">'[4]Flat File'!#REF!</definedName>
    <definedName name="xx">'[3]Flat File'!#REF!</definedName>
    <definedName name="xxx" localSheetId="23">'[4]Flat File'!#REF!</definedName>
    <definedName name="xxx" localSheetId="8">'[4]Flat File'!#REF!</definedName>
    <definedName name="xxx">'[3]Flat File'!#REF!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2" i="109" l="1"/>
  <c r="Z1" i="109"/>
  <c r="L29" i="8" l="1"/>
  <c r="L28" i="8"/>
  <c r="G1" i="117" l="1"/>
  <c r="F79" i="55" l="1"/>
  <c r="F78" i="55" s="1"/>
  <c r="F77" i="55" s="1"/>
  <c r="F76" i="55" s="1"/>
  <c r="F75" i="55" s="1"/>
  <c r="E79" i="55"/>
  <c r="E78" i="55" s="1"/>
  <c r="E77" i="55" s="1"/>
  <c r="E76" i="55" s="1"/>
  <c r="E75" i="55" s="1"/>
  <c r="E74" i="55" s="1"/>
  <c r="E73" i="55" s="1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226" i="8" l="1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B233" i="8"/>
  <c r="B234" i="8"/>
  <c r="B235" i="8"/>
  <c r="B236" i="8"/>
  <c r="B237" i="8"/>
  <c r="B238" i="8"/>
  <c r="B239" i="8"/>
  <c r="B240" i="8"/>
  <c r="B241" i="8"/>
  <c r="B242" i="8"/>
  <c r="B243" i="8"/>
  <c r="K86" i="59" l="1"/>
  <c r="K87" i="59"/>
  <c r="H86" i="59"/>
  <c r="H87" i="59"/>
  <c r="C86" i="59"/>
  <c r="C87" i="59"/>
  <c r="B232" i="8" l="1"/>
  <c r="K82" i="59"/>
  <c r="K83" i="59"/>
  <c r="K84" i="59"/>
  <c r="K85" i="59"/>
  <c r="H84" i="59"/>
  <c r="H85" i="59"/>
  <c r="C79" i="59"/>
  <c r="C80" i="59"/>
  <c r="C81" i="59"/>
  <c r="C82" i="59"/>
  <c r="C83" i="59"/>
  <c r="C84" i="59"/>
  <c r="C85" i="59"/>
  <c r="C78" i="59"/>
  <c r="C77" i="59"/>
  <c r="E39" i="55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F74" i="55"/>
  <c r="F73" i="55" s="1"/>
  <c r="F72" i="55" s="1"/>
  <c r="F71" i="55" s="1"/>
  <c r="F70" i="55" s="1"/>
  <c r="F69" i="55" s="1"/>
  <c r="F68" i="55" s="1"/>
  <c r="F67" i="55" s="1"/>
  <c r="F66" i="55" s="1"/>
  <c r="F65" i="55" s="1"/>
  <c r="F64" i="55" s="1"/>
  <c r="F63" i="55" s="1"/>
  <c r="B227" i="8"/>
  <c r="H8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AM4" i="109"/>
  <c r="AM5" i="109"/>
  <c r="AM7" i="109"/>
  <c r="U7" i="109"/>
  <c r="AM8" i="109"/>
  <c r="U8" i="109"/>
  <c r="AM9" i="109"/>
  <c r="U11" i="109"/>
  <c r="AM15" i="109"/>
  <c r="AM16" i="109"/>
  <c r="U16" i="109"/>
  <c r="AM21" i="109"/>
  <c r="AM23" i="109"/>
  <c r="AM24" i="109"/>
  <c r="AM25" i="109"/>
  <c r="AM27" i="109"/>
  <c r="U28" i="109"/>
  <c r="AM31" i="109"/>
  <c r="U31" i="109"/>
  <c r="AM32" i="109"/>
  <c r="U32" i="109"/>
  <c r="AM35" i="109"/>
  <c r="AM36" i="109"/>
  <c r="AM37" i="109"/>
  <c r="AM39" i="109"/>
  <c r="U39" i="109"/>
  <c r="AM40" i="109"/>
  <c r="AM43" i="109"/>
  <c r="U43" i="109"/>
  <c r="AM44" i="109"/>
  <c r="U44" i="109"/>
  <c r="AM45" i="109"/>
  <c r="AM49" i="109"/>
  <c r="AM51" i="109"/>
  <c r="U51" i="109"/>
  <c r="AM52" i="109"/>
  <c r="AM53" i="109"/>
  <c r="AM55" i="109"/>
  <c r="AM57" i="109"/>
  <c r="AM60" i="109"/>
  <c r="AM63" i="109"/>
  <c r="U63" i="109"/>
  <c r="AM64" i="109"/>
  <c r="AM67" i="109"/>
  <c r="U67" i="109"/>
  <c r="AM68" i="109"/>
  <c r="AM71" i="109"/>
  <c r="AM72" i="109"/>
  <c r="U72" i="109"/>
  <c r="AM73" i="109"/>
  <c r="U75" i="109"/>
  <c r="AM76" i="109"/>
  <c r="AM79" i="109"/>
  <c r="U79" i="109"/>
  <c r="AM80" i="109"/>
  <c r="AM81" i="109"/>
  <c r="AM83" i="10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U5" i="109"/>
  <c r="AM6" i="109"/>
  <c r="AM10" i="109"/>
  <c r="AM11" i="109"/>
  <c r="U12" i="109"/>
  <c r="AM14" i="109"/>
  <c r="U14" i="109"/>
  <c r="AM18" i="109"/>
  <c r="AM20" i="109"/>
  <c r="U21" i="109"/>
  <c r="AM22" i="109"/>
  <c r="AM26" i="109"/>
  <c r="AM28" i="109"/>
  <c r="U29" i="109"/>
  <c r="U33" i="109"/>
  <c r="AM34" i="109"/>
  <c r="AM38" i="109"/>
  <c r="U41" i="109"/>
  <c r="AM42" i="109"/>
  <c r="U42" i="109"/>
  <c r="AM46" i="109"/>
  <c r="U46" i="109"/>
  <c r="AM47" i="109"/>
  <c r="U47" i="109"/>
  <c r="AM48" i="109"/>
  <c r="AM50" i="109"/>
  <c r="AM56" i="109"/>
  <c r="AM58" i="109"/>
  <c r="AM59" i="109"/>
  <c r="AM62" i="109"/>
  <c r="U62" i="109"/>
  <c r="AM66" i="109"/>
  <c r="U69" i="109"/>
  <c r="AM70" i="109"/>
  <c r="U70" i="109"/>
  <c r="AM74" i="109"/>
  <c r="AM78" i="109"/>
  <c r="AM82" i="109"/>
  <c r="U82" i="109"/>
  <c r="K63" i="59"/>
  <c r="K64" i="59"/>
  <c r="K65" i="59"/>
  <c r="K66" i="59"/>
  <c r="K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U54" i="109"/>
  <c r="U6" i="109"/>
  <c r="U53" i="109"/>
  <c r="U34" i="109"/>
  <c r="U30" i="109"/>
  <c r="U17" i="109"/>
  <c r="U78" i="109"/>
  <c r="U73" i="109"/>
  <c r="U38" i="109"/>
  <c r="U50" i="109"/>
  <c r="U49" i="109"/>
  <c r="U45" i="109"/>
  <c r="U74" i="109"/>
  <c r="U26" i="109"/>
  <c r="U65" i="109"/>
  <c r="U40" i="109"/>
  <c r="AM19" i="109"/>
  <c r="U10" i="109"/>
  <c r="U81" i="109"/>
  <c r="AM54" i="109"/>
  <c r="U37" i="109"/>
  <c r="U20" i="109"/>
  <c r="AM30" i="109"/>
  <c r="U22" i="109"/>
  <c r="AM12" i="109"/>
  <c r="U9" i="109"/>
  <c r="U58" i="109"/>
  <c r="U77" i="109"/>
  <c r="AM75" i="109"/>
  <c r="U66" i="109"/>
  <c r="U57" i="109"/>
  <c r="U18" i="109"/>
  <c r="U25" i="109"/>
  <c r="U13" i="109"/>
  <c r="U61" i="109"/>
  <c r="B230" i="8"/>
  <c r="B229" i="8"/>
  <c r="B231" i="8"/>
  <c r="B228" i="8"/>
  <c r="U23" i="109" l="1"/>
  <c r="U19" i="109"/>
  <c r="U55" i="109"/>
  <c r="U4" i="109"/>
  <c r="U27" i="109"/>
  <c r="U71" i="109"/>
  <c r="AM13" i="109"/>
  <c r="U59" i="109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AM17" i="109"/>
  <c r="U68" i="109"/>
  <c r="AM65" i="109"/>
  <c r="AM29" i="109"/>
  <c r="U60" i="109"/>
  <c r="U35" i="109"/>
  <c r="U56" i="109"/>
  <c r="U64" i="109"/>
  <c r="AM33" i="109"/>
  <c r="E87" i="59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U36" i="109"/>
  <c r="U76" i="109"/>
  <c r="D87" i="59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AM41" i="109"/>
  <c r="AM69" i="109"/>
  <c r="U52" i="109"/>
  <c r="U15" i="109"/>
  <c r="U80" i="109"/>
  <c r="AM77" i="109"/>
  <c r="AM61" i="109"/>
  <c r="U24" i="109"/>
  <c r="U48" i="109"/>
  <c r="U83" i="109" l="1"/>
</calcChain>
</file>

<file path=xl/sharedStrings.xml><?xml version="1.0" encoding="utf-8"?>
<sst xmlns="http://schemas.openxmlformats.org/spreadsheetml/2006/main" count="1783" uniqueCount="462">
  <si>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</si>
  <si>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</si>
  <si>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</si>
  <si>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</si>
  <si>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</si>
  <si>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</si>
  <si>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</si>
  <si>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</si>
  <si>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</si>
  <si>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</si>
  <si>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</si>
  <si>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</si>
  <si>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</si>
  <si>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</si>
  <si>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</si>
  <si>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</si>
  <si>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</si>
  <si>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</si>
  <si>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</si>
  <si>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</si>
  <si>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</si>
  <si>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</si>
  <si>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</si>
  <si>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</si>
  <si>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</si>
  <si>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</si>
  <si>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</si>
  <si>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</si>
  <si>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</si>
  <si>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</si>
  <si>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</si>
  <si>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</si>
  <si>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</si>
  <si>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</si>
  <si>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</si>
  <si>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</si>
  <si>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</si>
  <si>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</si>
  <si>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</si>
  <si>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</si>
  <si>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</si>
  <si>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</si>
  <si>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</si>
  <si>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</si>
  <si>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</si>
  <si>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</si>
  <si>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</si>
  <si>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</si>
  <si>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</si>
  <si>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</si>
  <si>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</si>
  <si>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</si>
  <si>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</si>
  <si>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</si>
  <si>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</si>
  <si>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</si>
  <si>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</si>
  <si>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</si>
  <si>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</si>
  <si>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</si>
  <si>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</si>
  <si>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</si>
  <si>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</si>
  <si>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</si>
  <si>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</si>
  <si>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</si>
  <si>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</si>
  <si>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</si>
  <si>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</si>
  <si>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</si>
  <si>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</si>
  <si>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</si>
  <si>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</si>
  <si>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</si>
  <si>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</si>
  <si>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</si>
  <si>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</si>
  <si>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</si>
  <si>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</si>
  <si>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</si>
  <si>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</si>
  <si>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</si>
  <si>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</si>
  <si>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</si>
  <si>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</si>
  <si>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</si>
  <si>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</si>
  <si>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</si>
  <si>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</si>
  <si>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</si>
  <si>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</si>
  <si>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</si>
  <si>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</si>
  <si>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</si>
  <si>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</si>
  <si>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</si>
  <si>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</si>
  <si>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</si>
  <si>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</si>
  <si>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</si>
  <si>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</si>
  <si>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</si>
  <si>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</si>
  <si>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</si>
  <si>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</si>
  <si>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</si>
  <si>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</si>
  <si>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</si>
  <si>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</si>
  <si>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</si>
  <si>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</si>
  <si>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</si>
  <si>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</si>
  <si>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</si>
  <si>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</si>
  <si>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</si>
  <si>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</si>
  <si>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</si>
  <si>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</si>
  <si>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</si>
  <si>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</si>
  <si>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</si>
  <si>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</si>
  <si>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</si>
  <si>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</si>
  <si>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</si>
  <si>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</si>
  <si>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</si>
  <si>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</si>
  <si>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</si>
  <si>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</si>
  <si>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</si>
  <si>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</si>
  <si>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</si>
  <si>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</si>
  <si>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</si>
  <si>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</si>
  <si>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</si>
  <si>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</si>
  <si>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</si>
  <si>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</si>
  <si>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</si>
  <si>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</si>
  <si>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</si>
  <si>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</si>
  <si>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</si>
  <si>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</si>
  <si>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</si>
  <si>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</si>
  <si>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</si>
  <si>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</si>
  <si>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</si>
  <si>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</si>
  <si>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</si>
  <si>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</si>
  <si>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</si>
  <si>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</si>
  <si>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</si>
  <si>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</si>
  <si>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</si>
  <si>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</si>
  <si>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</si>
  <si>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</si>
  <si>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</si>
  <si>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</si>
  <si>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</si>
  <si>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</si>
  <si>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</si>
  <si>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</si>
  <si>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</si>
  <si>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</si>
  <si>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</si>
  <si>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</si>
  <si>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</si>
  <si>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</si>
  <si>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</si>
  <si>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</si>
  <si>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</si>
  <si>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</si>
  <si>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</si>
  <si>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</si>
  <si>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</si>
  <si>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</si>
  <si>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</si>
  <si>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</si>
  <si>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</si>
  <si>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</si>
  <si>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</si>
  <si>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</si>
  <si>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</si>
  <si>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</si>
  <si>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</si>
  <si>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</si>
  <si>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</si>
  <si>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</si>
  <si>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</si>
  <si>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</si>
  <si>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</si>
  <si>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</si>
  <si>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</si>
  <si>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</si>
  <si>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</si>
  <si>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</si>
  <si>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</si>
  <si>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</si>
  <si>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</si>
  <si>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</si>
  <si>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</si>
  <si>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</si>
  <si>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</si>
  <si>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</si>
  <si>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</si>
  <si>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</si>
  <si>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</si>
  <si>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</si>
  <si>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</si>
  <si>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</si>
  <si>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</si>
  <si>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</si>
  <si>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</si>
  <si>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</si>
  <si>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</si>
  <si>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</si>
  <si>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</si>
  <si>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</si>
  <si>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</si>
  <si>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</si>
  <si>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</si>
  <si>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</si>
  <si>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</si>
  <si>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</si>
  <si>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</si>
  <si>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</si>
  <si>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</si>
  <si>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</si>
  <si>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</si>
  <si>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</si>
  <si>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</si>
  <si>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</si>
  <si>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</si>
  <si>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</si>
  <si>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</si>
  <si>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</si>
  <si>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</si>
  <si>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</si>
  <si>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</si>
  <si>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</si>
  <si>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</si>
  <si>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</si>
  <si>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</si>
  <si>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</si>
  <si>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</si>
  <si>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</si>
  <si>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</si>
  <si>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</si>
  <si>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</si>
  <si>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</si>
  <si>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</si>
  <si>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</si>
  <si>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</si>
  <si>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</si>
  <si>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</si>
  <si>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</si>
  <si>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</si>
  <si>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</si>
  <si>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</si>
  <si>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</si>
  <si>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</si>
  <si>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</si>
  <si>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</si>
  <si>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</si>
  <si>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</si>
  <si>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</si>
  <si>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</si>
  <si>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</si>
  <si>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</si>
  <si>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</si>
  <si>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</si>
  <si>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</si>
  <si>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</si>
  <si>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</si>
  <si>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</si>
  <si>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</si>
  <si>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</si>
  <si>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</si>
  <si>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</si>
  <si>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</si>
  <si>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</si>
  <si>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</si>
  <si>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</si>
  <si>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</si>
  <si>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</si>
  <si>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</si>
  <si>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</si>
  <si>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</si>
  <si>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</si>
  <si>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</si>
  <si>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</si>
  <si>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</si>
  <si>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</si>
  <si>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</si>
  <si>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</si>
  <si>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</si>
  <si>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</si>
  <si>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</si>
  <si>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</si>
  <si>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</si>
  <si>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</si>
  <si>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</si>
  <si>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</si>
  <si>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</si>
  <si>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</si>
  <si>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</si>
  <si>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</si>
  <si>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</si>
  <si>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</si>
  <si>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</si>
  <si>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</si>
  <si>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</si>
  <si>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</si>
  <si>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</si>
  <si>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</si>
  <si>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</si>
  <si>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</si>
  <si>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</si>
  <si>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</si>
  <si>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</si>
  <si>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</si>
  <si>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</si>
  <si>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</si>
  <si>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</si>
  <si>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</si>
  <si>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</si>
  <si>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</si>
  <si>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</si>
  <si>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</si>
  <si>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</si>
  <si>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</si>
  <si>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</si>
  <si>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</si>
  <si>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</si>
  <si>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</si>
  <si>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</si>
  <si>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</si>
  <si>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</si>
  <si>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</si>
  <si>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</si>
  <si>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</si>
  <si>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</si>
  <si>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</si>
  <si>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</si>
  <si>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</si>
  <si>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</si>
  <si>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</si>
  <si>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</si>
  <si>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</si>
  <si>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</si>
  <si>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</si>
  <si>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</si>
  <si>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</si>
  <si>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</si>
  <si>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</si>
  <si>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</si>
  <si>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</si>
  <si>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</si>
  <si>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</si>
  <si>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</si>
  <si>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</si>
  <si>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</si>
  <si>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</si>
  <si>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</si>
  <si>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</si>
  <si>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</si>
  <si>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</si>
  <si>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</si>
  <si>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</si>
  <si>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</si>
  <si>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</si>
  <si>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</si>
  <si>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</si>
  <si>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</si>
  <si>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</si>
  <si>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</si>
  <si>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</si>
  <si>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</si>
  <si>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</si>
  <si>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</si>
  <si>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</si>
  <si>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</si>
  <si>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</si>
  <si>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</si>
  <si>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</si>
  <si>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</si>
  <si>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</si>
  <si>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</si>
  <si>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</si>
  <si>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</si>
  <si>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</si>
  <si>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</si>
  <si>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</si>
  <si>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</si>
  <si>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</si>
  <si>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</si>
  <si>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</si>
  <si>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</si>
  <si>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</si>
  <si>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</si>
  <si>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</si>
  <si>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</si>
  <si>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</si>
  <si>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</si>
  <si>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</si>
  <si>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</si>
  <si>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</si>
  <si>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</si>
  <si>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</si>
  <si>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</si>
  <si>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</si>
  <si>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</si>
  <si>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</si>
  <si>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</si>
  <si>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</si>
  <si>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</si>
  <si>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</si>
  <si>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</si>
  <si>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</si>
  <si>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</si>
  <si>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</si>
  <si>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</si>
  <si>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</si>
  <si>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</si>
  <si>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</si>
  <si>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</si>
  <si>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</si>
  <si>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</si>
  <si>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A</t>
  </si>
  <si>
    <t>Total metro</t>
  </si>
  <si>
    <t>total rural</t>
  </si>
  <si>
    <t>June</t>
  </si>
  <si>
    <t>June 16 %</t>
  </si>
  <si>
    <t>Jun 2002</t>
  </si>
  <si>
    <t>Jun 2003</t>
  </si>
  <si>
    <t>Jun 2004</t>
  </si>
  <si>
    <t>Jun 2005</t>
  </si>
  <si>
    <t>Jun 2006</t>
  </si>
  <si>
    <t>Jun 2007</t>
  </si>
  <si>
    <t>Jun 2008</t>
  </si>
  <si>
    <t>Jun 2009</t>
  </si>
  <si>
    <t>Jun 2010</t>
  </si>
  <si>
    <t>Jun 2011</t>
  </si>
  <si>
    <t>Jun 2012</t>
  </si>
  <si>
    <t>Jun 2013</t>
  </si>
  <si>
    <t>Jun 2014</t>
  </si>
  <si>
    <t>Jun 2015</t>
  </si>
  <si>
    <t>Jun 2016</t>
  </si>
  <si>
    <t>Jun 2017</t>
  </si>
  <si>
    <t>Table 14: Active bonds by local government area, Dec 2003 to Dec 2018</t>
  </si>
  <si>
    <t>Figure 6: Lending to household investors in residential housing, Victoria</t>
  </si>
  <si>
    <t>Jun 2018</t>
  </si>
  <si>
    <t>Jun 2019</t>
  </si>
  <si>
    <t>Q</t>
  </si>
  <si>
    <t>June quarter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</si>
</sst>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6" formatCode="_(* #,##0_);_(* \(#,##0\);_(* &quot;-&quot;??_);_(@_)"/>
  </numFmts>
  <fonts count="54" x14ac:knownFonts="1">
    <font>
      <sz val="8"/>
      <name val="Verdana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b/>
      <sz val="9"/>
      <color indexed="8"/>
      <name val="Verdana"/>
      <family val="2"/>
    </font>
    <font>
      <b/>
      <i/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2" fillId="0" borderId="0"/>
    <xf numFmtId="0" fontId="17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12" fillId="0" borderId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3" fillId="0" borderId="0"/>
    <xf numFmtId="9" fontId="3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7">
    <xf numFmtId="0" fontId="0" fillId="0" borderId="0" xfId="0"/>
    <xf numFmtId="169" fontId="0" fillId="0" borderId="0" xfId="16" applyNumberFormat="1" applyFont="1"/>
    <xf numFmtId="17" fontId="4" fillId="0" borderId="0" xfId="10" applyNumberFormat="1"/>
    <xf numFmtId="0" fontId="4" fillId="0" borderId="0" xfId="10"/>
    <xf numFmtId="0" fontId="4" fillId="0" borderId="0" xfId="6" applyFont="1"/>
    <xf numFmtId="0" fontId="3" fillId="0" borderId="0" xfId="6"/>
    <xf numFmtId="171" fontId="8" fillId="0" borderId="0" xfId="3" applyNumberFormat="1" applyFont="1" applyBorder="1" applyAlignment="1">
      <alignment horizontal="center"/>
    </xf>
    <xf numFmtId="171" fontId="4" fillId="0" borderId="0" xfId="10" applyNumberFormat="1"/>
    <xf numFmtId="172" fontId="4" fillId="0" borderId="0" xfId="10" applyNumberFormat="1"/>
    <xf numFmtId="169" fontId="0" fillId="0" borderId="0" xfId="0" applyNumberFormat="1"/>
    <xf numFmtId="0" fontId="10" fillId="0" borderId="0" xfId="0" applyFont="1"/>
    <xf numFmtId="0" fontId="11" fillId="0" borderId="0" xfId="0" applyFont="1"/>
    <xf numFmtId="173" fontId="4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3" fillId="0" borderId="0" xfId="9"/>
    <xf numFmtId="0" fontId="6" fillId="0" borderId="0" xfId="9" applyFont="1"/>
    <xf numFmtId="17" fontId="4" fillId="0" borderId="0" xfId="9" applyNumberFormat="1" applyFont="1"/>
    <xf numFmtId="169" fontId="3" fillId="0" borderId="0" xfId="16" applyNumberFormat="1" applyFont="1"/>
    <xf numFmtId="0" fontId="3" fillId="0" borderId="0" xfId="9" applyFont="1"/>
    <xf numFmtId="169" fontId="12" fillId="0" borderId="0" xfId="16" applyNumberFormat="1" applyFont="1"/>
    <xf numFmtId="169" fontId="15" fillId="0" borderId="0" xfId="0" applyNumberFormat="1" applyFont="1"/>
    <xf numFmtId="169" fontId="15" fillId="0" borderId="0" xfId="16" applyNumberFormat="1" applyFont="1"/>
    <xf numFmtId="0" fontId="12" fillId="0" borderId="0" xfId="4"/>
    <xf numFmtId="17" fontId="12" fillId="0" borderId="0" xfId="4" applyNumberFormat="1"/>
    <xf numFmtId="10" fontId="12" fillId="0" borderId="0" xfId="4" applyNumberFormat="1"/>
    <xf numFmtId="0" fontId="12" fillId="0" borderId="0" xfId="4" applyAlignment="1">
      <alignment horizontal="center"/>
    </xf>
    <xf numFmtId="0" fontId="9" fillId="0" borderId="0" xfId="4" applyFont="1"/>
    <xf numFmtId="0" fontId="12" fillId="0" borderId="0" xfId="4" applyAlignment="1">
      <alignment horizontal="right"/>
    </xf>
    <xf numFmtId="170" fontId="12" fillId="0" borderId="0" xfId="4" applyNumberFormat="1"/>
    <xf numFmtId="0" fontId="16" fillId="0" borderId="0" xfId="4" applyFont="1"/>
    <xf numFmtId="0" fontId="10" fillId="0" borderId="0" xfId="4" applyFont="1"/>
    <xf numFmtId="9" fontId="12" fillId="0" borderId="0" xfId="16" applyFont="1"/>
    <xf numFmtId="0" fontId="0" fillId="0" borderId="0" xfId="0" applyFill="1"/>
    <xf numFmtId="0" fontId="2" fillId="0" borderId="0" xfId="4" applyFont="1"/>
    <xf numFmtId="0" fontId="2" fillId="0" borderId="0" xfId="0" applyFont="1" applyFill="1"/>
    <xf numFmtId="0" fontId="4" fillId="0" borderId="0" xfId="0" applyFont="1" applyFill="1"/>
    <xf numFmtId="169" fontId="3" fillId="0" borderId="0" xfId="16" applyNumberFormat="1" applyFont="1" applyBorder="1"/>
    <xf numFmtId="171" fontId="5" fillId="0" borderId="0" xfId="0" applyNumberFormat="1" applyFont="1" applyAlignment="1">
      <alignment horizontal="center"/>
    </xf>
    <xf numFmtId="3" fontId="4" fillId="0" borderId="0" xfId="0" applyNumberFormat="1" applyFont="1"/>
    <xf numFmtId="17" fontId="4" fillId="0" borderId="0" xfId="0" applyNumberFormat="1" applyFont="1" applyAlignment="1"/>
    <xf numFmtId="0" fontId="5" fillId="0" borderId="0" xfId="18" applyFont="1" applyFill="1" applyBorder="1" applyAlignment="1">
      <alignment horizontal="center"/>
    </xf>
    <xf numFmtId="171" fontId="5" fillId="0" borderId="0" xfId="18" applyNumberFormat="1" applyFont="1" applyFill="1" applyBorder="1" applyAlignment="1">
      <alignment horizontal="center"/>
    </xf>
    <xf numFmtId="1" fontId="3" fillId="0" borderId="0" xfId="6" applyNumberFormat="1"/>
    <xf numFmtId="169" fontId="16" fillId="0" borderId="0" xfId="17" applyNumberFormat="1" applyFont="1"/>
    <xf numFmtId="169" fontId="16" fillId="0" borderId="0" xfId="17" applyNumberFormat="1" applyFont="1" applyFill="1"/>
    <xf numFmtId="169" fontId="16" fillId="0" borderId="0" xfId="16" applyNumberFormat="1" applyFont="1"/>
    <xf numFmtId="0" fontId="2" fillId="0" borderId="0" xfId="4" applyFont="1" applyFill="1"/>
    <xf numFmtId="168" fontId="2" fillId="0" borderId="0" xfId="4" applyNumberFormat="1" applyFont="1"/>
    <xf numFmtId="169" fontId="2" fillId="0" borderId="0" xfId="17" applyNumberFormat="1" applyFont="1"/>
    <xf numFmtId="0" fontId="5" fillId="0" borderId="0" xfId="0" applyFont="1" applyAlignment="1">
      <alignment horizontal="center"/>
    </xf>
    <xf numFmtId="0" fontId="2" fillId="0" borderId="0" xfId="24"/>
    <xf numFmtId="0" fontId="22" fillId="0" borderId="0" xfId="24" applyFont="1"/>
    <xf numFmtId="0" fontId="16" fillId="0" borderId="0" xfId="0" applyFont="1"/>
    <xf numFmtId="0" fontId="24" fillId="0" borderId="0" xfId="0" applyFont="1"/>
    <xf numFmtId="0" fontId="16" fillId="0" borderId="0" xfId="4" applyFont="1" applyFill="1"/>
    <xf numFmtId="169" fontId="16" fillId="0" borderId="0" xfId="16" applyNumberFormat="1" applyFont="1" applyFill="1"/>
    <xf numFmtId="0" fontId="24" fillId="0" borderId="0" xfId="25" applyFont="1"/>
    <xf numFmtId="0" fontId="16" fillId="0" borderId="0" xfId="25" applyFont="1"/>
    <xf numFmtId="0" fontId="2" fillId="0" borderId="0" xfId="25"/>
    <xf numFmtId="0" fontId="19" fillId="0" borderId="0" xfId="26" applyFont="1"/>
    <xf numFmtId="0" fontId="18" fillId="0" borderId="0" xfId="25" applyFont="1"/>
    <xf numFmtId="0" fontId="25" fillId="0" borderId="0" xfId="25" applyFont="1"/>
    <xf numFmtId="0" fontId="26" fillId="0" borderId="0" xfId="25" applyFont="1"/>
    <xf numFmtId="0" fontId="26" fillId="0" borderId="0" xfId="25" applyFont="1" applyFill="1"/>
    <xf numFmtId="0" fontId="27" fillId="0" borderId="0" xfId="25" applyFont="1"/>
    <xf numFmtId="0" fontId="25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171" fontId="5" fillId="0" borderId="0" xfId="0" applyNumberFormat="1" applyFont="1" applyFill="1" applyAlignment="1">
      <alignment horizontal="center"/>
    </xf>
    <xf numFmtId="3" fontId="3" fillId="0" borderId="0" xfId="0" applyNumberFormat="1" applyFont="1"/>
    <xf numFmtId="169" fontId="3" fillId="0" borderId="0" xfId="16" applyNumberFormat="1" applyFont="1" applyFill="1"/>
    <xf numFmtId="0" fontId="3" fillId="0" borderId="0" xfId="9" applyFill="1"/>
    <xf numFmtId="0" fontId="29" fillId="0" borderId="0" xfId="27" applyAlignment="1" applyProtection="1"/>
    <xf numFmtId="0" fontId="30" fillId="0" borderId="0" xfId="27" applyFont="1" applyAlignment="1" applyProtection="1"/>
    <xf numFmtId="0" fontId="23" fillId="0" borderId="1" xfId="24" applyFont="1" applyBorder="1"/>
    <xf numFmtId="0" fontId="23" fillId="0" borderId="1" xfId="24" applyFont="1" applyBorder="1" applyAlignment="1">
      <alignment horizontal="center"/>
    </xf>
    <xf numFmtId="0" fontId="23" fillId="0" borderId="0" xfId="24" applyFont="1"/>
    <xf numFmtId="0" fontId="31" fillId="0" borderId="0" xfId="9" applyFont="1"/>
    <xf numFmtId="0" fontId="3" fillId="0" borderId="0" xfId="9" applyAlignment="1">
      <alignment horizontal="right" wrapText="1"/>
    </xf>
    <xf numFmtId="171" fontId="5" fillId="0" borderId="0" xfId="0" applyNumberFormat="1" applyFont="1" applyFill="1" applyBorder="1" applyAlignment="1">
      <alignment horizontal="center"/>
    </xf>
    <xf numFmtId="172" fontId="4" fillId="0" borderId="0" xfId="10" applyNumberFormat="1" applyFill="1"/>
    <xf numFmtId="0" fontId="4" fillId="0" borderId="0" xfId="10" applyFill="1"/>
    <xf numFmtId="0" fontId="34" fillId="0" borderId="0" xfId="24" applyFont="1" applyAlignment="1">
      <alignment vertical="center"/>
    </xf>
    <xf numFmtId="0" fontId="26" fillId="0" borderId="0" xfId="4" applyFont="1" applyAlignment="1">
      <alignment vertical="center"/>
    </xf>
    <xf numFmtId="169" fontId="2" fillId="0" borderId="0" xfId="25" applyNumberFormat="1" applyFill="1"/>
    <xf numFmtId="10" fontId="2" fillId="0" borderId="0" xfId="25" applyNumberFormat="1"/>
    <xf numFmtId="0" fontId="10" fillId="0" borderId="0" xfId="4" applyFont="1" applyAlignment="1">
      <alignment horizontal="center"/>
    </xf>
    <xf numFmtId="17" fontId="10" fillId="0" borderId="0" xfId="4" applyNumberFormat="1" applyFont="1" applyAlignment="1">
      <alignment horizontal="center"/>
    </xf>
    <xf numFmtId="0" fontId="10" fillId="0" borderId="0" xfId="4" applyFont="1" applyAlignment="1">
      <alignment horizontal="left"/>
    </xf>
    <xf numFmtId="0" fontId="10" fillId="0" borderId="0" xfId="4" applyFont="1" applyFill="1" applyAlignment="1"/>
    <xf numFmtId="0" fontId="2" fillId="0" borderId="0" xfId="4" applyFont="1" applyAlignment="1">
      <alignment horizontal="right"/>
    </xf>
    <xf numFmtId="169" fontId="4" fillId="0" borderId="0" xfId="16" applyNumberFormat="1" applyFont="1"/>
    <xf numFmtId="0" fontId="13" fillId="0" borderId="0" xfId="7" applyFont="1" applyFill="1" applyBorder="1" applyAlignment="1">
      <alignment horizontal="center"/>
    </xf>
    <xf numFmtId="0" fontId="37" fillId="0" borderId="0" xfId="7" applyFont="1" applyFill="1" applyBorder="1"/>
    <xf numFmtId="0" fontId="25" fillId="0" borderId="0" xfId="0" applyFont="1" applyFill="1"/>
    <xf numFmtId="0" fontId="7" fillId="0" borderId="0" xfId="15" applyFont="1" applyFill="1" applyBorder="1" applyAlignment="1">
      <alignment horizontal="left" wrapText="1"/>
    </xf>
    <xf numFmtId="0" fontId="38" fillId="0" borderId="0" xfId="8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38" fillId="0" borderId="0" xfId="15" applyFont="1" applyFill="1" applyBorder="1" applyAlignment="1">
      <alignment horizontal="right" vertical="center" wrapText="1"/>
    </xf>
    <xf numFmtId="0" fontId="39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left"/>
    </xf>
    <xf numFmtId="169" fontId="40" fillId="4" borderId="0" xfId="16" applyNumberFormat="1" applyFont="1" applyFill="1" applyBorder="1" applyAlignment="1">
      <alignment horizontal="center"/>
    </xf>
    <xf numFmtId="169" fontId="40" fillId="0" borderId="0" xfId="16" applyNumberFormat="1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right"/>
    </xf>
    <xf numFmtId="168" fontId="22" fillId="0" borderId="0" xfId="0" applyNumberFormat="1" applyFont="1"/>
    <xf numFmtId="169" fontId="22" fillId="0" borderId="0" xfId="16" applyNumberFormat="1" applyFont="1" applyFill="1" applyBorder="1"/>
    <xf numFmtId="9" fontId="22" fillId="0" borderId="0" xfId="16" applyFont="1"/>
    <xf numFmtId="0" fontId="22" fillId="0" borderId="0" xfId="0" applyFont="1" applyAlignment="1">
      <alignment horizontal="right" wrapText="1"/>
    </xf>
    <xf numFmtId="0" fontId="22" fillId="0" borderId="0" xfId="0" applyFont="1" applyFill="1"/>
    <xf numFmtId="0" fontId="22" fillId="0" borderId="0" xfId="6" applyFont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6" applyFont="1"/>
    <xf numFmtId="168" fontId="22" fillId="0" borderId="0" xfId="1" applyNumberFormat="1" applyFont="1" applyFill="1"/>
    <xf numFmtId="0" fontId="22" fillId="0" borderId="0" xfId="0" applyFont="1" applyFill="1" applyAlignment="1">
      <alignment horizontal="right"/>
    </xf>
    <xf numFmtId="169" fontId="41" fillId="0" borderId="0" xfId="1" applyNumberFormat="1" applyFont="1" applyFill="1"/>
    <xf numFmtId="0" fontId="23" fillId="0" borderId="0" xfId="0" applyFont="1" applyBorder="1" applyAlignment="1">
      <alignment horizontal="right" wrapText="1"/>
    </xf>
    <xf numFmtId="0" fontId="23" fillId="0" borderId="0" xfId="0" applyFont="1" applyAlignment="1">
      <alignment horizontal="right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0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center"/>
    </xf>
    <xf numFmtId="171" fontId="4" fillId="0" borderId="0" xfId="10" applyNumberFormat="1" applyFill="1"/>
    <xf numFmtId="9" fontId="4" fillId="0" borderId="0" xfId="16" applyFont="1" applyFill="1"/>
    <xf numFmtId="0" fontId="5" fillId="0" borderId="0" xfId="0" applyFont="1" applyFill="1"/>
    <xf numFmtId="6" fontId="4" fillId="0" borderId="0" xfId="0" applyNumberFormat="1" applyFont="1" applyFill="1" applyAlignment="1">
      <alignment horizontal="right"/>
    </xf>
    <xf numFmtId="169" fontId="4" fillId="0" borderId="0" xfId="16" applyNumberFormat="1" applyFont="1" applyFill="1" applyAlignment="1">
      <alignment horizontal="right"/>
    </xf>
    <xf numFmtId="0" fontId="25" fillId="0" borderId="0" xfId="24" applyFont="1"/>
    <xf numFmtId="3" fontId="4" fillId="0" borderId="0" xfId="0" applyNumberFormat="1" applyFont="1" applyFill="1" applyAlignment="1">
      <alignment horizontal="right"/>
    </xf>
    <xf numFmtId="170" fontId="3" fillId="0" borderId="0" xfId="9" applyNumberFormat="1"/>
    <xf numFmtId="170" fontId="22" fillId="0" borderId="0" xfId="6" applyNumberFormat="1" applyFont="1"/>
    <xf numFmtId="10" fontId="0" fillId="0" borderId="0" xfId="0" applyNumberFormat="1"/>
    <xf numFmtId="0" fontId="42" fillId="0" borderId="0" xfId="27" applyFont="1" applyAlignment="1" applyProtection="1"/>
    <xf numFmtId="0" fontId="42" fillId="0" borderId="0" xfId="27" applyFont="1" applyFill="1" applyAlignment="1" applyProtection="1"/>
    <xf numFmtId="0" fontId="0" fillId="0" borderId="0" xfId="0" quotePrefix="1"/>
    <xf numFmtId="3" fontId="2" fillId="0" borderId="0" xfId="0" applyNumberFormat="1" applyFont="1" applyFill="1" applyAlignment="1">
      <alignment horizontal="right"/>
    </xf>
    <xf numFmtId="3" fontId="0" fillId="0" borderId="0" xfId="0" applyNumberFormat="1"/>
    <xf numFmtId="0" fontId="10" fillId="0" borderId="0" xfId="0" applyFont="1" applyFill="1"/>
    <xf numFmtId="169" fontId="1" fillId="0" borderId="0" xfId="16" applyNumberFormat="1" applyFont="1" applyFill="1"/>
    <xf numFmtId="0" fontId="29" fillId="0" borderId="0" xfId="27" applyFill="1" applyAlignment="1" applyProtection="1"/>
    <xf numFmtId="0" fontId="18" fillId="0" borderId="0" xfId="0" applyFont="1" applyFill="1"/>
    <xf numFmtId="0" fontId="22" fillId="0" borderId="0" xfId="24" applyFont="1" applyFill="1"/>
    <xf numFmtId="0" fontId="30" fillId="0" borderId="0" xfId="27" applyFont="1" applyFill="1" applyAlignment="1" applyProtection="1"/>
    <xf numFmtId="0" fontId="2" fillId="0" borderId="0" xfId="24" applyFill="1"/>
    <xf numFmtId="169" fontId="3" fillId="0" borderId="0" xfId="9" applyNumberFormat="1"/>
    <xf numFmtId="169" fontId="3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4" fillId="0" borderId="0" xfId="10" applyNumberFormat="1"/>
    <xf numFmtId="0" fontId="43" fillId="0" borderId="0" xfId="0" applyFont="1" applyFill="1"/>
    <xf numFmtId="0" fontId="44" fillId="0" borderId="0" xfId="0" applyFont="1"/>
    <xf numFmtId="0" fontId="21" fillId="0" borderId="0" xfId="24" applyFont="1" applyAlignment="1">
      <alignment horizontal="center" vertical="center"/>
    </xf>
    <xf numFmtId="0" fontId="0" fillId="5" borderId="0" xfId="0" applyFill="1"/>
    <xf numFmtId="0" fontId="48" fillId="0" borderId="0" xfId="27" applyFont="1" applyFill="1" applyAlignment="1" applyProtection="1"/>
    <xf numFmtId="0" fontId="48" fillId="0" borderId="0" xfId="27" applyFont="1" applyAlignment="1" applyProtection="1"/>
    <xf numFmtId="0" fontId="1" fillId="0" borderId="0" xfId="9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0" xfId="9" applyFont="1" applyAlignment="1">
      <alignment horizontal="right" wrapText="1"/>
    </xf>
    <xf numFmtId="0" fontId="5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6" fillId="0" borderId="0" xfId="9" applyFont="1" applyFill="1" applyAlignment="1">
      <alignment horizontal="right"/>
    </xf>
    <xf numFmtId="0" fontId="6" fillId="0" borderId="0" xfId="9" applyFont="1" applyAlignment="1">
      <alignment horizontal="left" vertical="center"/>
    </xf>
    <xf numFmtId="0" fontId="24" fillId="0" borderId="0" xfId="0" applyFont="1" applyAlignment="1">
      <alignment vertical="center"/>
    </xf>
    <xf numFmtId="0" fontId="47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30" fillId="5" borderId="0" xfId="27" applyFont="1" applyFill="1" applyAlignment="1" applyProtection="1">
      <alignment vertical="center"/>
    </xf>
    <xf numFmtId="0" fontId="45" fillId="3" borderId="0" xfId="27" applyFont="1" applyFill="1" applyAlignment="1" applyProtection="1">
      <alignment vertical="center"/>
    </xf>
    <xf numFmtId="0" fontId="46" fillId="3" borderId="0" xfId="27" applyFont="1" applyFill="1" applyAlignment="1" applyProtection="1">
      <alignment vertical="center"/>
    </xf>
    <xf numFmtId="0" fontId="29" fillId="0" borderId="0" xfId="27" applyAlignment="1" applyProtection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24" fillId="0" borderId="0" xfId="4" applyFont="1" applyAlignment="1">
      <alignment vertical="center"/>
    </xf>
    <xf numFmtId="0" fontId="24" fillId="0" borderId="0" xfId="25" applyFont="1" applyAlignment="1">
      <alignment vertical="center"/>
    </xf>
    <xf numFmtId="0" fontId="26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8" fillId="0" borderId="0" xfId="6" applyFont="1" applyAlignment="1">
      <alignment vertical="center"/>
    </xf>
    <xf numFmtId="0" fontId="26" fillId="0" borderId="0" xfId="7" applyFont="1" applyFill="1" applyBorder="1" applyAlignment="1">
      <alignment horizontal="left" vertical="center"/>
    </xf>
    <xf numFmtId="0" fontId="24" fillId="0" borderId="0" xfId="0" applyFont="1" applyFill="1" applyAlignment="1">
      <alignment vertical="center"/>
    </xf>
    <xf numFmtId="170" fontId="20" fillId="0" borderId="0" xfId="1" applyNumberFormat="1" applyFont="1" applyFill="1"/>
    <xf numFmtId="174" fontId="41" fillId="0" borderId="0" xfId="1" applyNumberFormat="1" applyFont="1" applyFill="1"/>
    <xf numFmtId="3" fontId="6" fillId="0" borderId="0" xfId="0" applyNumberFormat="1" applyFont="1" applyFill="1"/>
    <xf numFmtId="0" fontId="2" fillId="0" borderId="1" xfId="0" applyFont="1" applyFill="1" applyBorder="1"/>
    <xf numFmtId="0" fontId="30" fillId="3" borderId="0" xfId="27" applyFont="1" applyFill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right"/>
    </xf>
    <xf numFmtId="0" fontId="2" fillId="0" borderId="1" xfId="11" applyFont="1" applyFill="1" applyBorder="1" applyAlignment="1">
      <alignment horizontal="right"/>
    </xf>
    <xf numFmtId="169" fontId="2" fillId="0" borderId="1" xfId="11" applyNumberFormat="1" applyFont="1" applyFill="1" applyBorder="1" applyAlignment="1">
      <alignment horizontal="right"/>
    </xf>
    <xf numFmtId="169" fontId="2" fillId="0" borderId="0" xfId="16" applyNumberFormat="1" applyFont="1" applyFill="1" applyAlignment="1">
      <alignment horizontal="right"/>
    </xf>
    <xf numFmtId="0" fontId="47" fillId="6" borderId="0" xfId="27" applyFont="1" applyFill="1" applyAlignment="1" applyProtection="1">
      <alignment vertical="center"/>
    </xf>
    <xf numFmtId="0" fontId="6" fillId="0" borderId="0" xfId="13" applyFont="1" applyFill="1" applyAlignment="1">
      <alignment vertical="center"/>
    </xf>
    <xf numFmtId="0" fontId="20" fillId="0" borderId="0" xfId="13" applyFont="1" applyFill="1"/>
    <xf numFmtId="17" fontId="20" fillId="0" borderId="0" xfId="13" applyNumberFormat="1" applyFont="1" applyFill="1" applyAlignment="1">
      <alignment horizontal="right"/>
    </xf>
    <xf numFmtId="0" fontId="20" fillId="0" borderId="0" xfId="13" applyFont="1" applyFill="1" applyAlignment="1">
      <alignment horizontal="right"/>
    </xf>
    <xf numFmtId="165" fontId="20" fillId="0" borderId="0" xfId="13" applyNumberFormat="1" applyFont="1" applyFill="1" applyAlignment="1">
      <alignment horizontal="right"/>
    </xf>
    <xf numFmtId="0" fontId="36" fillId="0" borderId="0" xfId="13" applyFont="1" applyFill="1" applyAlignment="1">
      <alignment horizontal="left" indent="1"/>
    </xf>
    <xf numFmtId="0" fontId="36" fillId="0" borderId="0" xfId="13" applyFont="1" applyFill="1"/>
    <xf numFmtId="0" fontId="20" fillId="0" borderId="0" xfId="21" applyFont="1" applyFill="1"/>
    <xf numFmtId="0" fontId="28" fillId="0" borderId="0" xfId="11" applyFont="1" applyFill="1" applyAlignment="1">
      <alignment vertical="center"/>
    </xf>
    <xf numFmtId="170" fontId="4" fillId="0" borderId="0" xfId="1" applyNumberFormat="1" applyFont="1" applyFill="1"/>
    <xf numFmtId="169" fontId="4" fillId="0" borderId="0" xfId="11" applyNumberFormat="1" applyFont="1" applyFill="1"/>
    <xf numFmtId="0" fontId="9" fillId="0" borderId="0" xfId="0" applyFont="1" applyFill="1"/>
    <xf numFmtId="0" fontId="14" fillId="0" borderId="0" xfId="11" applyFont="1" applyFill="1" applyAlignment="1">
      <alignment horizontal="center"/>
    </xf>
    <xf numFmtId="0" fontId="14" fillId="0" borderId="0" xfId="11" applyFont="1" applyFill="1"/>
    <xf numFmtId="9" fontId="9" fillId="0" borderId="0" xfId="16" applyFont="1" applyFill="1"/>
    <xf numFmtId="0" fontId="4" fillId="0" borderId="0" xfId="12" applyFill="1" applyAlignment="1">
      <alignment horizontal="center"/>
    </xf>
    <xf numFmtId="3" fontId="14" fillId="0" borderId="0" xfId="11" applyNumberFormat="1" applyFont="1" applyFill="1"/>
    <xf numFmtId="0" fontId="12" fillId="0" borderId="0" xfId="14" applyFill="1" applyAlignment="1">
      <alignment horizontal="center"/>
    </xf>
    <xf numFmtId="0" fontId="4" fillId="0" borderId="0" xfId="11" applyFont="1" applyFill="1"/>
    <xf numFmtId="0" fontId="4" fillId="0" borderId="0" xfId="11" applyFont="1" applyFill="1" applyAlignment="1">
      <alignment horizontal="center"/>
    </xf>
    <xf numFmtId="0" fontId="49" fillId="0" borderId="0" xfId="28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36" fillId="0" borderId="0" xfId="0" applyFont="1" applyFill="1"/>
    <xf numFmtId="0" fontId="23" fillId="0" borderId="0" xfId="0" applyFont="1" applyFill="1"/>
    <xf numFmtId="0" fontId="36" fillId="0" borderId="0" xfId="12" applyFont="1" applyFill="1" applyAlignment="1">
      <alignment horizontal="center"/>
    </xf>
    <xf numFmtId="0" fontId="4" fillId="0" borderId="0" xfId="12" applyFont="1" applyFill="1" applyAlignment="1">
      <alignment horizontal="center"/>
    </xf>
    <xf numFmtId="169" fontId="4" fillId="0" borderId="0" xfId="16" applyNumberFormat="1" applyFont="1" applyFill="1"/>
    <xf numFmtId="3" fontId="4" fillId="0" borderId="0" xfId="0" applyNumberFormat="1" applyFont="1" applyFill="1"/>
    <xf numFmtId="169" fontId="4" fillId="0" borderId="0" xfId="16" applyNumberFormat="1" applyFont="1" applyFill="1" applyAlignment="1">
      <alignment horizontal="center"/>
    </xf>
    <xf numFmtId="169" fontId="1" fillId="0" borderId="0" xfId="16" applyNumberFormat="1" applyFont="1" applyFill="1" applyBorder="1"/>
    <xf numFmtId="170" fontId="0" fillId="0" borderId="0" xfId="1" applyNumberFormat="1" applyFont="1" applyFill="1"/>
    <xf numFmtId="9" fontId="2" fillId="0" borderId="0" xfId="16" applyFont="1"/>
    <xf numFmtId="170" fontId="2" fillId="0" borderId="0" xfId="25" applyNumberFormat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0" fontId="0" fillId="0" borderId="0" xfId="0" applyFill="1" applyBorder="1"/>
    <xf numFmtId="0" fontId="26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4" fillId="0" borderId="0" xfId="13" applyNumberFormat="1" applyFont="1" applyAlignment="1">
      <alignment horizontal="right"/>
    </xf>
    <xf numFmtId="6" fontId="4" fillId="0" borderId="0" xfId="13" applyNumberFormat="1" applyFont="1" applyAlignment="1">
      <alignment horizontal="right"/>
    </xf>
    <xf numFmtId="169" fontId="4" fillId="0" borderId="0" xfId="22" applyNumberFormat="1" applyFont="1" applyAlignment="1">
      <alignment horizontal="right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5" fontId="0" fillId="0" borderId="0" xfId="0" applyNumberFormat="1"/>
    <xf numFmtId="0" fontId="50" fillId="0" borderId="0" xfId="0" applyFont="1"/>
    <xf numFmtId="168" fontId="4" fillId="0" borderId="0" xfId="10" applyNumberFormat="1"/>
    <xf numFmtId="171" fontId="22" fillId="0" borderId="0" xfId="0" applyNumberFormat="1" applyFont="1" applyFill="1" applyAlignment="1">
      <alignment horizontal="center"/>
    </xf>
    <xf numFmtId="3" fontId="20" fillId="0" borderId="0" xfId="0" applyNumberFormat="1" applyFont="1"/>
    <xf numFmtId="169" fontId="22" fillId="0" borderId="0" xfId="16" applyNumberFormat="1" applyFont="1" applyFill="1" applyAlignment="1">
      <alignment horizontal="center"/>
    </xf>
    <xf numFmtId="169" fontId="2" fillId="0" borderId="0" xfId="16" applyNumberFormat="1" applyFont="1"/>
    <xf numFmtId="17" fontId="10" fillId="0" borderId="0" xfId="0" applyNumberFormat="1" applyFont="1" applyFill="1"/>
    <xf numFmtId="1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6" fontId="5" fillId="0" borderId="0" xfId="0" applyNumberFormat="1" applyFont="1" applyFill="1" applyAlignment="1">
      <alignment horizontal="centerContinuous"/>
    </xf>
    <xf numFmtId="9" fontId="5" fillId="0" borderId="0" xfId="16" applyFont="1" applyFill="1" applyAlignment="1">
      <alignment horizontal="centerContinuous"/>
    </xf>
    <xf numFmtId="9" fontId="5" fillId="0" borderId="0" xfId="16" applyFont="1" applyFill="1"/>
    <xf numFmtId="176" fontId="20" fillId="0" borderId="0" xfId="1" applyNumberFormat="1" applyFont="1" applyFill="1"/>
    <xf numFmtId="17" fontId="36" fillId="0" borderId="0" xfId="0" applyNumberFormat="1" applyFont="1" applyFill="1"/>
    <xf numFmtId="0" fontId="4" fillId="0" borderId="0" xfId="0" applyFont="1"/>
    <xf numFmtId="0" fontId="6" fillId="0" borderId="0" xfId="0" applyFont="1" applyAlignment="1">
      <alignment vertical="center"/>
    </xf>
    <xf numFmtId="0" fontId="51" fillId="5" borderId="0" xfId="27" applyFont="1" applyFill="1" applyAlignment="1" applyProtection="1">
      <alignment vertical="center"/>
    </xf>
    <xf numFmtId="0" fontId="5" fillId="0" borderId="0" xfId="0" applyFont="1"/>
    <xf numFmtId="17" fontId="5" fillId="0" borderId="0" xfId="0" applyNumberFormat="1" applyFont="1" applyAlignment="1">
      <alignment horizontal="right" wrapText="1"/>
    </xf>
    <xf numFmtId="0" fontId="26" fillId="0" borderId="0" xfId="25" applyFont="1" applyAlignment="1">
      <alignment vertical="center"/>
    </xf>
    <xf numFmtId="0" fontId="9" fillId="0" borderId="0" xfId="25" applyFont="1"/>
    <xf numFmtId="9" fontId="1" fillId="0" borderId="0" xfId="16" applyFont="1" applyFill="1"/>
    <xf numFmtId="9" fontId="1" fillId="6" borderId="0" xfId="16" applyFont="1" applyFill="1"/>
    <xf numFmtId="0" fontId="36" fillId="0" borderId="0" xfId="0" applyFont="1" applyFill="1" applyAlignment="1">
      <alignment horizontal="center"/>
    </xf>
    <xf numFmtId="17" fontId="10" fillId="0" borderId="1" xfId="25" applyNumberFormat="1" applyFont="1" applyBorder="1"/>
    <xf numFmtId="17" fontId="35" fillId="0" borderId="1" xfId="25" applyNumberFormat="1" applyFont="1" applyBorder="1"/>
    <xf numFmtId="0" fontId="10" fillId="0" borderId="1" xfId="25" applyFont="1" applyBorder="1" applyAlignment="1">
      <alignment horizontal="right"/>
    </xf>
    <xf numFmtId="169" fontId="4" fillId="0" borderId="0" xfId="0" applyNumberFormat="1" applyFont="1" applyFill="1"/>
    <xf numFmtId="0" fontId="40" fillId="4" borderId="0" xfId="15" applyFont="1" applyFill="1" applyBorder="1" applyAlignment="1">
      <alignment horizontal="center"/>
    </xf>
    <xf numFmtId="0" fontId="40" fillId="0" borderId="0" xfId="15" applyFont="1" applyFill="1" applyBorder="1" applyAlignment="1">
      <alignment horizontal="center"/>
    </xf>
    <xf numFmtId="0" fontId="6" fillId="4" borderId="0" xfId="8" applyFont="1" applyFill="1" applyBorder="1" applyAlignment="1">
      <alignment horizontal="center"/>
    </xf>
    <xf numFmtId="0" fontId="36" fillId="0" borderId="1" xfId="13" applyFont="1" applyFill="1" applyBorder="1" applyAlignment="1">
      <alignment horizontal="center"/>
    </xf>
    <xf numFmtId="0" fontId="10" fillId="0" borderId="0" xfId="11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168" fontId="22" fillId="0" borderId="0" xfId="0" applyNumberFormat="1" applyFont="1" applyFill="1" applyAlignment="1">
      <alignment horizontal="center"/>
    </xf>
    <xf numFmtId="0" fontId="23" fillId="0" borderId="0" xfId="0" applyFont="1"/>
    <xf numFmtId="17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7" fontId="23" fillId="0" borderId="0" xfId="0" applyNumberFormat="1" applyFont="1" applyAlignment="1">
      <alignment horizontal="right"/>
    </xf>
    <xf numFmtId="168" fontId="20" fillId="0" borderId="0" xfId="0" applyNumberFormat="1" applyFont="1" applyFill="1"/>
    <xf numFmtId="169" fontId="20" fillId="0" borderId="0" xfId="16" applyNumberFormat="1" applyFont="1" applyFill="1"/>
    <xf numFmtId="0" fontId="20" fillId="0" borderId="0" xfId="0" applyFont="1" applyFill="1"/>
    <xf numFmtId="0" fontId="36" fillId="0" borderId="0" xfId="0" applyFont="1"/>
    <xf numFmtId="0" fontId="20" fillId="0" borderId="0" xfId="0" applyFont="1"/>
    <xf numFmtId="170" fontId="52" fillId="0" borderId="0" xfId="30" applyNumberFormat="1" applyFont="1"/>
    <xf numFmtId="169" fontId="23" fillId="0" borderId="0" xfId="31" applyNumberFormat="1" applyFont="1"/>
    <xf numFmtId="170" fontId="22" fillId="0" borderId="0" xfId="25" applyNumberFormat="1" applyFont="1"/>
    <xf numFmtId="0" fontId="22" fillId="0" borderId="0" xfId="25" applyFont="1"/>
    <xf numFmtId="164" fontId="22" fillId="0" borderId="0" xfId="0" applyNumberFormat="1" applyFont="1" applyFill="1"/>
    <xf numFmtId="5" fontId="22" fillId="0" borderId="0" xfId="0" applyNumberFormat="1" applyFont="1"/>
    <xf numFmtId="0" fontId="22" fillId="0" borderId="0" xfId="25" applyFont="1" applyFill="1"/>
    <xf numFmtId="164" fontId="22" fillId="0" borderId="0" xfId="0" applyNumberFormat="1" applyFont="1"/>
    <xf numFmtId="0" fontId="22" fillId="0" borderId="0" xfId="4" applyFont="1"/>
    <xf numFmtId="170" fontId="41" fillId="0" borderId="0" xfId="2" applyNumberFormat="1" applyFont="1"/>
    <xf numFmtId="169" fontId="22" fillId="0" borderId="0" xfId="17" applyNumberFormat="1" applyFont="1"/>
    <xf numFmtId="9" fontId="22" fillId="0" borderId="0" xfId="17" applyFont="1"/>
    <xf numFmtId="169" fontId="22" fillId="0" borderId="0" xfId="16" applyNumberFormat="1" applyFont="1"/>
    <xf numFmtId="0" fontId="22" fillId="0" borderId="0" xfId="4" applyFont="1" applyFill="1" applyAlignment="1">
      <alignment horizontal="left" indent="1"/>
    </xf>
    <xf numFmtId="170" fontId="22" fillId="0" borderId="0" xfId="1" applyNumberFormat="1" applyFont="1" applyFill="1"/>
    <xf numFmtId="169" fontId="22" fillId="0" borderId="0" xfId="25" applyNumberFormat="1" applyFont="1" applyFill="1"/>
    <xf numFmtId="10" fontId="22" fillId="0" borderId="0" xfId="4" applyNumberFormat="1" applyFont="1"/>
    <xf numFmtId="17" fontId="24" fillId="0" borderId="1" xfId="4" applyNumberFormat="1" applyFont="1" applyFill="1" applyBorder="1"/>
    <xf numFmtId="0" fontId="25" fillId="0" borderId="1" xfId="25" applyFont="1" applyFill="1" applyBorder="1" applyAlignment="1">
      <alignment horizontal="right"/>
    </xf>
    <xf numFmtId="0" fontId="47" fillId="0" borderId="0" xfId="27" applyFont="1" applyFill="1" applyAlignment="1" applyProtection="1">
      <alignment vertical="center"/>
    </xf>
    <xf numFmtId="3" fontId="53" fillId="0" borderId="0" xfId="0" applyNumberFormat="1" applyFont="1" applyFill="1" applyAlignment="1">
      <alignment horizontal="right"/>
    </xf>
    <xf numFmtId="169" fontId="53" fillId="0" borderId="0" xfId="16" applyNumberFormat="1" applyFont="1" applyFill="1" applyAlignment="1">
      <alignment horizontal="right"/>
    </xf>
    <xf numFmtId="17" fontId="36" fillId="0" borderId="0" xfId="0" quotePrefix="1" applyNumberFormat="1" applyFont="1" applyFill="1" applyAlignment="1">
      <alignment horizontal="right"/>
    </xf>
    <xf numFmtId="17" fontId="36" fillId="0" borderId="0" xfId="0" applyNumberFormat="1" applyFont="1" applyFill="1" applyAlignment="1">
      <alignment horizontal="right"/>
    </xf>
  </cellXfs>
  <cellStyles count="32">
    <cellStyle name="Comma" xfId="1" builtinId="3"/>
    <cellStyle name="Comma 2" xfId="2"/>
    <cellStyle name="Comma 2 2" xfId="30"/>
    <cellStyle name="Comma 3" xfId="19"/>
    <cellStyle name="Currency" xfId="3" builtinId="4"/>
    <cellStyle name="Currency 2" xfId="20"/>
    <cellStyle name="Hyperlink" xfId="27" builtinId="8"/>
    <cellStyle name="Normal" xfId="0" builtinId="0"/>
    <cellStyle name="Normal 2" xfId="4"/>
    <cellStyle name="Normal 2 2" xfId="25"/>
    <cellStyle name="Normal 3" xfId="5"/>
    <cellStyle name="Normal 4" xfId="18"/>
    <cellStyle name="Normal 5" xfId="21"/>
    <cellStyle name="Normal 6" xfId="24"/>
    <cellStyle name="Normal 7" xfId="28"/>
    <cellStyle name="Normal_~0652966" xfId="6"/>
    <cellStyle name="Normal_affordabilitymetro ranges_~0652966 2" xfId="7"/>
    <cellStyle name="Normal_affordabilitymetro ranges_Table 8" xfId="8"/>
    <cellStyle name="Normal_Bond_numbers" xfId="9"/>
    <cellStyle name="Normal_Book7" xfId="10"/>
    <cellStyle name="Normal_lga affordability 2" xfId="11"/>
    <cellStyle name="Normal_lga affordability_table 11" xfId="12"/>
    <cellStyle name="Normal_rr suburbs" xfId="13"/>
    <cellStyle name="Normal_table 11" xfId="14"/>
    <cellStyle name="Normal_table 6_3 2" xfId="26"/>
    <cellStyle name="Normal_Table 8" xfId="15"/>
    <cellStyle name="Percent" xfId="16" builtinId="5"/>
    <cellStyle name="Percent 2" xfId="17"/>
    <cellStyle name="Percent 2 2" xfId="31"/>
    <cellStyle name="Percent 3" xfId="22"/>
    <cellStyle name="Percent 4" xfId="23"/>
    <cellStyle name="Percent 5" xfId="29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source'!$A$39:$A$79</c:f>
              <c:numCache>
                <c:formatCode>mmm\-yyyy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'Fig 1 source'!$B$39:$B$79</c:f>
              <c:numCache>
                <c:formatCode>0.0%</c:formatCode>
                <c:ptCount val="41"/>
                <c:pt idx="0">
                  <c:v>5.6573641291394416E-2</c:v>
                </c:pt>
                <c:pt idx="1">
                  <c:v>3.5837098143820745E-2</c:v>
                </c:pt>
                <c:pt idx="2">
                  <c:v>4.4512615752242413E-2</c:v>
                </c:pt>
                <c:pt idx="3">
                  <c:v>4.3865069182502214E-2</c:v>
                </c:pt>
                <c:pt idx="4">
                  <c:v>5.1586283246486397E-2</c:v>
                </c:pt>
                <c:pt idx="5">
                  <c:v>5.631535938587251E-2</c:v>
                </c:pt>
                <c:pt idx="6">
                  <c:v>5.0490841374471129E-2</c:v>
                </c:pt>
                <c:pt idx="7">
                  <c:v>3.9413101674235396E-2</c:v>
                </c:pt>
                <c:pt idx="8">
                  <c:v>4.4114612319538393E-2</c:v>
                </c:pt>
                <c:pt idx="9">
                  <c:v>4.1548719615180252E-2</c:v>
                </c:pt>
                <c:pt idx="10">
                  <c:v>2.9313352821923155E-2</c:v>
                </c:pt>
                <c:pt idx="11">
                  <c:v>3.0069544045423502E-2</c:v>
                </c:pt>
                <c:pt idx="12">
                  <c:v>1.5949524769531154E-2</c:v>
                </c:pt>
                <c:pt idx="13">
                  <c:v>1.9072776083735032E-3</c:v>
                </c:pt>
                <c:pt idx="14">
                  <c:v>4.8856814076889687E-3</c:v>
                </c:pt>
                <c:pt idx="15">
                  <c:v>1.2798042301535473E-2</c:v>
                </c:pt>
                <c:pt idx="16">
                  <c:v>1.6052509843240026E-2</c:v>
                </c:pt>
                <c:pt idx="17">
                  <c:v>2.1030837845765316E-2</c:v>
                </c:pt>
                <c:pt idx="18">
                  <c:v>2.4040974618218414E-2</c:v>
                </c:pt>
                <c:pt idx="19">
                  <c:v>1.7591603258249489E-2</c:v>
                </c:pt>
                <c:pt idx="20">
                  <c:v>1.6437637949576533E-2</c:v>
                </c:pt>
                <c:pt idx="21">
                  <c:v>2.4027510200816504E-2</c:v>
                </c:pt>
                <c:pt idx="22">
                  <c:v>1.8967654544773893E-2</c:v>
                </c:pt>
                <c:pt idx="23">
                  <c:v>2.1316143685569555E-2</c:v>
                </c:pt>
                <c:pt idx="24">
                  <c:v>2.2868989562266018E-2</c:v>
                </c:pt>
                <c:pt idx="25">
                  <c:v>2.7758039306768678E-2</c:v>
                </c:pt>
                <c:pt idx="26">
                  <c:v>3.0081764557774004E-2</c:v>
                </c:pt>
                <c:pt idx="27">
                  <c:v>3.2562592054377726E-2</c:v>
                </c:pt>
                <c:pt idx="28">
                  <c:v>3.5955962155404864E-2</c:v>
                </c:pt>
                <c:pt idx="29">
                  <c:v>3.5884950385544512E-2</c:v>
                </c:pt>
                <c:pt idx="30">
                  <c:v>3.8348305442216013E-2</c:v>
                </c:pt>
                <c:pt idx="31">
                  <c:v>3.8348305442216013E-2</c:v>
                </c:pt>
                <c:pt idx="32">
                  <c:v>4.2417738851050935E-2</c:v>
                </c:pt>
                <c:pt idx="33">
                  <c:v>3.481997185290564E-2</c:v>
                </c:pt>
                <c:pt idx="34">
                  <c:v>4.4589890434098889E-2</c:v>
                </c:pt>
                <c:pt idx="35">
                  <c:v>4.1806809926355548E-2</c:v>
                </c:pt>
                <c:pt idx="36">
                  <c:v>2.9444895592276366E-2</c:v>
                </c:pt>
                <c:pt idx="37">
                  <c:v>3.1853432749368471E-2</c:v>
                </c:pt>
                <c:pt idx="38">
                  <c:v>2.0489448336052707E-2</c:v>
                </c:pt>
                <c:pt idx="39">
                  <c:v>1.8263693871793274E-2</c:v>
                </c:pt>
                <c:pt idx="40">
                  <c:v>1.7772094699553431E-2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source'!$A$39:$A$79</c:f>
              <c:numCache>
                <c:formatCode>mmm\-yyyy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'Fig 1 source'!$C$39:$C$79</c:f>
              <c:numCache>
                <c:formatCode>0.0%</c:formatCode>
                <c:ptCount val="41"/>
                <c:pt idx="0">
                  <c:v>5.7179220124213836E-2</c:v>
                </c:pt>
                <c:pt idx="1">
                  <c:v>4.6059047984755574E-2</c:v>
                </c:pt>
                <c:pt idx="2">
                  <c:v>5.604384880302038E-2</c:v>
                </c:pt>
                <c:pt idx="3">
                  <c:v>6.4929798916110837E-2</c:v>
                </c:pt>
                <c:pt idx="4">
                  <c:v>8.1467400923623368E-2</c:v>
                </c:pt>
                <c:pt idx="5">
                  <c:v>7.0691123577423687E-2</c:v>
                </c:pt>
                <c:pt idx="6">
                  <c:v>6.744777302662186E-2</c:v>
                </c:pt>
                <c:pt idx="7">
                  <c:v>6.638279895471455E-2</c:v>
                </c:pt>
                <c:pt idx="8">
                  <c:v>4.6889910245269339E-2</c:v>
                </c:pt>
                <c:pt idx="9">
                  <c:v>5.9933139339645169E-2</c:v>
                </c:pt>
                <c:pt idx="10">
                  <c:v>5.0330347907008077E-2</c:v>
                </c:pt>
                <c:pt idx="11">
                  <c:v>4.6268728796090564E-2</c:v>
                </c:pt>
                <c:pt idx="12">
                  <c:v>2.8893088331897632E-2</c:v>
                </c:pt>
                <c:pt idx="13">
                  <c:v>1.8800161777906332E-2</c:v>
                </c:pt>
                <c:pt idx="14">
                  <c:v>1.5221918124087797E-2</c:v>
                </c:pt>
                <c:pt idx="15">
                  <c:v>8.4154324113878687E-3</c:v>
                </c:pt>
                <c:pt idx="16">
                  <c:v>1.2114263284390692E-2</c:v>
                </c:pt>
                <c:pt idx="17">
                  <c:v>1.7959396833292285E-2</c:v>
                </c:pt>
                <c:pt idx="18">
                  <c:v>1.9636778937900168E-2</c:v>
                </c:pt>
                <c:pt idx="19">
                  <c:v>1.6952369838091563E-2</c:v>
                </c:pt>
                <c:pt idx="20">
                  <c:v>3.6931732208554502E-2</c:v>
                </c:pt>
                <c:pt idx="21">
                  <c:v>2.428982448625927E-2</c:v>
                </c:pt>
                <c:pt idx="22">
                  <c:v>1.2414317216290938E-2</c:v>
                </c:pt>
                <c:pt idx="23">
                  <c:v>2.2420242892676079E-2</c:v>
                </c:pt>
                <c:pt idx="24">
                  <c:v>8.5763746693461318E-3</c:v>
                </c:pt>
                <c:pt idx="25">
                  <c:v>2.8073302164667524E-2</c:v>
                </c:pt>
                <c:pt idx="26">
                  <c:v>2.8721501363603297E-2</c:v>
                </c:pt>
                <c:pt idx="27">
                  <c:v>2.3153558391871387E-2</c:v>
                </c:pt>
                <c:pt idx="28">
                  <c:v>2.4342745861733128E-2</c:v>
                </c:pt>
                <c:pt idx="29">
                  <c:v>1.7365447352761132E-2</c:v>
                </c:pt>
                <c:pt idx="30">
                  <c:v>2.8174678040737033E-2</c:v>
                </c:pt>
                <c:pt idx="31">
                  <c:v>2.1369961289454231E-2</c:v>
                </c:pt>
                <c:pt idx="32">
                  <c:v>3.0464708987204547E-2</c:v>
                </c:pt>
                <c:pt idx="33">
                  <c:v>3.0213520095140334E-2</c:v>
                </c:pt>
                <c:pt idx="34">
                  <c:v>2.6483647050447257E-2</c:v>
                </c:pt>
                <c:pt idx="35">
                  <c:v>3.1997959122185948E-2</c:v>
                </c:pt>
                <c:pt idx="36">
                  <c:v>3.2311218640477257E-2</c:v>
                </c:pt>
                <c:pt idx="37">
                  <c:v>3.6662296625100232E-2</c:v>
                </c:pt>
                <c:pt idx="38">
                  <c:v>5.3038830210039967E-2</c:v>
                </c:pt>
                <c:pt idx="39">
                  <c:v>5.5732289503349852E-2</c:v>
                </c:pt>
                <c:pt idx="40">
                  <c:v>5.3997557180684108E-2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source'!$A$39:$A$79</c:f>
              <c:numCache>
                <c:formatCode>mmm\-yyyy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'Fig 1 source'!$E$39:$E$79</c:f>
              <c:numCache>
                <c:formatCode>0.0%</c:formatCode>
                <c:ptCount val="41"/>
                <c:pt idx="0">
                  <c:v>3.0133472020376452E-2</c:v>
                </c:pt>
                <c:pt idx="1">
                  <c:v>3.0133472020376452E-2</c:v>
                </c:pt>
                <c:pt idx="2">
                  <c:v>3.0133472020376452E-2</c:v>
                </c:pt>
                <c:pt idx="3">
                  <c:v>3.0133472020376452E-2</c:v>
                </c:pt>
                <c:pt idx="4">
                  <c:v>3.0133472020376452E-2</c:v>
                </c:pt>
                <c:pt idx="5">
                  <c:v>3.0133472020376452E-2</c:v>
                </c:pt>
                <c:pt idx="6">
                  <c:v>3.0133472020376452E-2</c:v>
                </c:pt>
                <c:pt idx="7">
                  <c:v>3.0133472020376452E-2</c:v>
                </c:pt>
                <c:pt idx="8">
                  <c:v>3.0133472020376452E-2</c:v>
                </c:pt>
                <c:pt idx="9">
                  <c:v>3.0133472020376452E-2</c:v>
                </c:pt>
                <c:pt idx="10">
                  <c:v>3.0133472020376452E-2</c:v>
                </c:pt>
                <c:pt idx="11">
                  <c:v>3.0133472020376452E-2</c:v>
                </c:pt>
                <c:pt idx="12">
                  <c:v>3.0133472020376452E-2</c:v>
                </c:pt>
                <c:pt idx="13">
                  <c:v>3.0133472020376452E-2</c:v>
                </c:pt>
                <c:pt idx="14">
                  <c:v>3.0133472020376452E-2</c:v>
                </c:pt>
                <c:pt idx="15">
                  <c:v>3.0133472020376452E-2</c:v>
                </c:pt>
                <c:pt idx="16">
                  <c:v>3.0133472020376452E-2</c:v>
                </c:pt>
                <c:pt idx="17">
                  <c:v>3.0133472020376452E-2</c:v>
                </c:pt>
                <c:pt idx="18">
                  <c:v>3.0133472020376452E-2</c:v>
                </c:pt>
                <c:pt idx="19">
                  <c:v>3.0133472020376452E-2</c:v>
                </c:pt>
                <c:pt idx="20">
                  <c:v>3.0133472020376452E-2</c:v>
                </c:pt>
                <c:pt idx="21">
                  <c:v>3.0133472020376452E-2</c:v>
                </c:pt>
                <c:pt idx="22">
                  <c:v>3.0133472020376452E-2</c:v>
                </c:pt>
                <c:pt idx="23">
                  <c:v>3.0133472020376452E-2</c:v>
                </c:pt>
                <c:pt idx="24">
                  <c:v>3.0133472020376452E-2</c:v>
                </c:pt>
                <c:pt idx="25">
                  <c:v>3.0133472020376452E-2</c:v>
                </c:pt>
                <c:pt idx="26">
                  <c:v>3.0133472020376452E-2</c:v>
                </c:pt>
                <c:pt idx="27">
                  <c:v>3.0133472020376452E-2</c:v>
                </c:pt>
                <c:pt idx="28">
                  <c:v>3.0133472020376452E-2</c:v>
                </c:pt>
                <c:pt idx="29">
                  <c:v>3.0133472020376452E-2</c:v>
                </c:pt>
                <c:pt idx="30">
                  <c:v>3.0133472020376452E-2</c:v>
                </c:pt>
                <c:pt idx="31">
                  <c:v>3.0133472020376452E-2</c:v>
                </c:pt>
                <c:pt idx="32">
                  <c:v>3.0133472020376452E-2</c:v>
                </c:pt>
                <c:pt idx="33">
                  <c:v>3.0133472020376452E-2</c:v>
                </c:pt>
                <c:pt idx="34">
                  <c:v>3.0133472020376452E-2</c:v>
                </c:pt>
                <c:pt idx="35">
                  <c:v>3.0133472020376452E-2</c:v>
                </c:pt>
                <c:pt idx="36">
                  <c:v>3.0133472020376452E-2</c:v>
                </c:pt>
                <c:pt idx="37">
                  <c:v>3.0133472020376452E-2</c:v>
                </c:pt>
                <c:pt idx="38">
                  <c:v>3.0133472020376452E-2</c:v>
                </c:pt>
                <c:pt idx="39">
                  <c:v>3.0133472020376452E-2</c:v>
                </c:pt>
                <c:pt idx="40">
                  <c:v>3.0133472020376452E-2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source'!$A$39:$A$79</c:f>
              <c:numCache>
                <c:formatCode>mmm\-yyyy</c:formatCode>
                <c:ptCount val="4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</c:numCache>
            </c:numRef>
          </c:cat>
          <c:val>
            <c:numRef>
              <c:f>'Fig 1 source'!$F$39:$F$79</c:f>
              <c:numCache>
                <c:formatCode>0.0%</c:formatCode>
                <c:ptCount val="41"/>
                <c:pt idx="0">
                  <c:v>3.5529326034145547E-2</c:v>
                </c:pt>
                <c:pt idx="1">
                  <c:v>3.5529326034145547E-2</c:v>
                </c:pt>
                <c:pt idx="2">
                  <c:v>3.5529326034145547E-2</c:v>
                </c:pt>
                <c:pt idx="3">
                  <c:v>3.5529326034145547E-2</c:v>
                </c:pt>
                <c:pt idx="4">
                  <c:v>3.5529326034145547E-2</c:v>
                </c:pt>
                <c:pt idx="5">
                  <c:v>3.5529326034145547E-2</c:v>
                </c:pt>
                <c:pt idx="6">
                  <c:v>3.5529326034145547E-2</c:v>
                </c:pt>
                <c:pt idx="7">
                  <c:v>3.5529326034145547E-2</c:v>
                </c:pt>
                <c:pt idx="8">
                  <c:v>3.5529326034145547E-2</c:v>
                </c:pt>
                <c:pt idx="9">
                  <c:v>3.5529326034145547E-2</c:v>
                </c:pt>
                <c:pt idx="10">
                  <c:v>3.5529326034145547E-2</c:v>
                </c:pt>
                <c:pt idx="11">
                  <c:v>3.5529326034145547E-2</c:v>
                </c:pt>
                <c:pt idx="12">
                  <c:v>3.5529326034145547E-2</c:v>
                </c:pt>
                <c:pt idx="13">
                  <c:v>3.5529326034145547E-2</c:v>
                </c:pt>
                <c:pt idx="14">
                  <c:v>3.5529326034145547E-2</c:v>
                </c:pt>
                <c:pt idx="15">
                  <c:v>3.5529326034145547E-2</c:v>
                </c:pt>
                <c:pt idx="16">
                  <c:v>3.5529326034145547E-2</c:v>
                </c:pt>
                <c:pt idx="17">
                  <c:v>3.5529326034145547E-2</c:v>
                </c:pt>
                <c:pt idx="18">
                  <c:v>3.5529326034145547E-2</c:v>
                </c:pt>
                <c:pt idx="19">
                  <c:v>3.5529326034145547E-2</c:v>
                </c:pt>
                <c:pt idx="20">
                  <c:v>3.5529326034145547E-2</c:v>
                </c:pt>
                <c:pt idx="21">
                  <c:v>3.5529326034145547E-2</c:v>
                </c:pt>
                <c:pt idx="22">
                  <c:v>3.5529326034145547E-2</c:v>
                </c:pt>
                <c:pt idx="23">
                  <c:v>3.5529326034145547E-2</c:v>
                </c:pt>
                <c:pt idx="24">
                  <c:v>3.5529326034145547E-2</c:v>
                </c:pt>
                <c:pt idx="25">
                  <c:v>3.5529326034145547E-2</c:v>
                </c:pt>
                <c:pt idx="26">
                  <c:v>3.5529326034145547E-2</c:v>
                </c:pt>
                <c:pt idx="27">
                  <c:v>3.5529326034145547E-2</c:v>
                </c:pt>
                <c:pt idx="28">
                  <c:v>3.5529326034145547E-2</c:v>
                </c:pt>
                <c:pt idx="29">
                  <c:v>3.5529326034145547E-2</c:v>
                </c:pt>
                <c:pt idx="30">
                  <c:v>3.5529326034145547E-2</c:v>
                </c:pt>
                <c:pt idx="31">
                  <c:v>3.5529326034145547E-2</c:v>
                </c:pt>
                <c:pt idx="32">
                  <c:v>3.5529326034145547E-2</c:v>
                </c:pt>
                <c:pt idx="33">
                  <c:v>3.5529326034145547E-2</c:v>
                </c:pt>
                <c:pt idx="34">
                  <c:v>3.5529326034145547E-2</c:v>
                </c:pt>
                <c:pt idx="35">
                  <c:v>3.5529326034145547E-2</c:v>
                </c:pt>
                <c:pt idx="36">
                  <c:v>3.5529326034145547E-2</c:v>
                </c:pt>
                <c:pt idx="37">
                  <c:v>3.5529326034145547E-2</c:v>
                </c:pt>
                <c:pt idx="38">
                  <c:v>3.5529326034145547E-2</c:v>
                </c:pt>
                <c:pt idx="39">
                  <c:v>3.5529326034145547E-2</c:v>
                </c:pt>
                <c:pt idx="40">
                  <c:v>3.5529326034145547E-2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  <c:max val="43617"/>
          <c:min val="39965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source'!$A$67:$A$87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'Fig 4&amp;8 source'!$C$67:$C$87</c:f>
              <c:numCache>
                <c:formatCode>0.0%</c:formatCode>
                <c:ptCount val="21"/>
                <c:pt idx="0">
                  <c:v>5.3719365679434791E-2</c:v>
                </c:pt>
                <c:pt idx="1">
                  <c:v>5.2103386772170732E-2</c:v>
                </c:pt>
                <c:pt idx="2">
                  <c:v>5.1325437112239143E-2</c:v>
                </c:pt>
                <c:pt idx="3">
                  <c:v>4.9777560873300451E-2</c:v>
                </c:pt>
                <c:pt idx="4">
                  <c:v>4.86843396071538E-2</c:v>
                </c:pt>
                <c:pt idx="5">
                  <c:v>4.7697231772306649E-2</c:v>
                </c:pt>
                <c:pt idx="6">
                  <c:v>4.7194636759500017E-2</c:v>
                </c:pt>
                <c:pt idx="7">
                  <c:v>4.9082795279599037E-2</c:v>
                </c:pt>
                <c:pt idx="8">
                  <c:v>4.9411989308896523E-2</c:v>
                </c:pt>
                <c:pt idx="9">
                  <c:v>5.4152490210220644E-2</c:v>
                </c:pt>
                <c:pt idx="10">
                  <c:v>5.4999626056390694E-2</c:v>
                </c:pt>
                <c:pt idx="11">
                  <c:v>5.2966586644546135E-2</c:v>
                </c:pt>
                <c:pt idx="12">
                  <c:v>5.4631586990296209E-2</c:v>
                </c:pt>
                <c:pt idx="13">
                  <c:v>5.040165497971575E-2</c:v>
                </c:pt>
                <c:pt idx="14">
                  <c:v>4.8846622809504907E-2</c:v>
                </c:pt>
                <c:pt idx="15">
                  <c:v>4.2718216978769583E-2</c:v>
                </c:pt>
                <c:pt idx="16">
                  <c:v>3.7030456502539194E-2</c:v>
                </c:pt>
                <c:pt idx="17">
                  <c:v>3.5119489133863639E-2</c:v>
                </c:pt>
                <c:pt idx="18">
                  <c:v>2.9392482148228004E-2</c:v>
                </c:pt>
                <c:pt idx="19">
                  <c:v>2.8274415098367547E-2</c:v>
                </c:pt>
                <c:pt idx="20">
                  <c:v>2.1436211178367841E-2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source'!$A$67:$A$87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'Fig 4&amp;8 source'!$D$67:$D$87</c:f>
              <c:numCache>
                <c:formatCode>0.0%</c:formatCode>
                <c:ptCount val="21"/>
                <c:pt idx="0">
                  <c:v>4.5262360810798825E-2</c:v>
                </c:pt>
                <c:pt idx="1">
                  <c:v>4.5262360810798825E-2</c:v>
                </c:pt>
                <c:pt idx="2">
                  <c:v>4.5262360810798825E-2</c:v>
                </c:pt>
                <c:pt idx="3">
                  <c:v>4.5262360810798825E-2</c:v>
                </c:pt>
                <c:pt idx="4">
                  <c:v>4.5262360810798825E-2</c:v>
                </c:pt>
                <c:pt idx="5">
                  <c:v>4.5262360810798825E-2</c:v>
                </c:pt>
                <c:pt idx="6">
                  <c:v>4.5262360810798825E-2</c:v>
                </c:pt>
                <c:pt idx="7">
                  <c:v>4.5262360810798825E-2</c:v>
                </c:pt>
                <c:pt idx="8">
                  <c:v>4.5262360810798825E-2</c:v>
                </c:pt>
                <c:pt idx="9">
                  <c:v>4.5262360810798825E-2</c:v>
                </c:pt>
                <c:pt idx="10">
                  <c:v>4.5262360810798825E-2</c:v>
                </c:pt>
                <c:pt idx="11">
                  <c:v>4.5262360810798825E-2</c:v>
                </c:pt>
                <c:pt idx="12">
                  <c:v>4.5262360810798825E-2</c:v>
                </c:pt>
                <c:pt idx="13">
                  <c:v>4.5262360810798825E-2</c:v>
                </c:pt>
                <c:pt idx="14">
                  <c:v>4.5262360810798825E-2</c:v>
                </c:pt>
                <c:pt idx="15">
                  <c:v>4.5262360810798825E-2</c:v>
                </c:pt>
                <c:pt idx="16">
                  <c:v>4.5262360810798825E-2</c:v>
                </c:pt>
                <c:pt idx="17">
                  <c:v>4.5262360810798825E-2</c:v>
                </c:pt>
                <c:pt idx="18">
                  <c:v>4.5262360810798825E-2</c:v>
                </c:pt>
                <c:pt idx="19">
                  <c:v>4.5262360810798825E-2</c:v>
                </c:pt>
                <c:pt idx="20">
                  <c:v>4.5262360810798825E-2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8299.4968161255892</c:v>
                </c:pt>
                <c:pt idx="1">
                  <c:v>8767.8998518341177</c:v>
                </c:pt>
                <c:pt idx="2">
                  <c:v>8733.7890307873931</c:v>
                </c:pt>
                <c:pt idx="3">
                  <c:v>8883.9223768853371</c:v>
                </c:pt>
                <c:pt idx="4">
                  <c:v>9494.6014189075649</c:v>
                </c:pt>
                <c:pt idx="5">
                  <c:v>8323.2098907927502</c:v>
                </c:pt>
                <c:pt idx="6">
                  <c:v>6849.5060311976004</c:v>
                </c:pt>
                <c:pt idx="7">
                  <c:v>6718.2013950314222</c:v>
                </c:pt>
                <c:pt idx="8">
                  <c:v>7658.5366074005533</c:v>
                </c:pt>
                <c:pt idx="9">
                  <c:v>8285.1676094390477</c:v>
                </c:pt>
                <c:pt idx="10">
                  <c:v>8437.3718005868959</c:v>
                </c:pt>
                <c:pt idx="11">
                  <c:v>8296.4547926302967</c:v>
                </c:pt>
                <c:pt idx="12">
                  <c:v>8733.4992926333343</c:v>
                </c:pt>
                <c:pt idx="13">
                  <c:v>8645.8805656134518</c:v>
                </c:pt>
                <c:pt idx="14">
                  <c:v>7983.2903626945699</c:v>
                </c:pt>
                <c:pt idx="15">
                  <c:v>7378.5700003380416</c:v>
                </c:pt>
                <c:pt idx="16">
                  <c:v>7544.8211796590513</c:v>
                </c:pt>
                <c:pt idx="17">
                  <c:v>7355.6919014438618</c:v>
                </c:pt>
                <c:pt idx="18">
                  <c:v>6385.125579212915</c:v>
                </c:pt>
                <c:pt idx="19">
                  <c:v>5656.9896119999994</c:v>
                </c:pt>
                <c:pt idx="20">
                  <c:v>5855.8216185836964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0.40932593274552487</c:v>
                </c:pt>
                <c:pt idx="1">
                  <c:v>0.40795291837088443</c:v>
                </c:pt>
                <c:pt idx="2">
                  <c:v>0.40913557586510141</c:v>
                </c:pt>
                <c:pt idx="3">
                  <c:v>0.42127521774475196</c:v>
                </c:pt>
                <c:pt idx="4">
                  <c:v>0.41036142599397951</c:v>
                </c:pt>
                <c:pt idx="5">
                  <c:v>0.33999654072773627</c:v>
                </c:pt>
                <c:pt idx="6">
                  <c:v>0.28832019001417208</c:v>
                </c:pt>
                <c:pt idx="7">
                  <c:v>0.29788246280912462</c:v>
                </c:pt>
                <c:pt idx="8">
                  <c:v>0.31892963816369951</c:v>
                </c:pt>
                <c:pt idx="9">
                  <c:v>0.3328308120427706</c:v>
                </c:pt>
                <c:pt idx="10">
                  <c:v>0.33816762463023403</c:v>
                </c:pt>
                <c:pt idx="11">
                  <c:v>0.34014677467423926</c:v>
                </c:pt>
                <c:pt idx="12">
                  <c:v>0.33420146973504239</c:v>
                </c:pt>
                <c:pt idx="13">
                  <c:v>0.31220889525121776</c:v>
                </c:pt>
                <c:pt idx="14">
                  <c:v>0.29277504077801347</c:v>
                </c:pt>
                <c:pt idx="15">
                  <c:v>0.28733725099471258</c:v>
                </c:pt>
                <c:pt idx="16">
                  <c:v>0.2817242437609041</c:v>
                </c:pt>
                <c:pt idx="17">
                  <c:v>0.27373636059313017</c:v>
                </c:pt>
                <c:pt idx="18">
                  <c:v>0.26437989301679654</c:v>
                </c:pt>
                <c:pt idx="19">
                  <c:v>0.26167013977805376</c:v>
                </c:pt>
                <c:pt idx="20">
                  <c:v>0.26279360003702834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source'!$A$183:$A$243</c:f>
              <c:numCache>
                <c:formatCode>mmm\-yy</c:formatCode>
                <c:ptCount val="61"/>
                <c:pt idx="0">
                  <c:v>41791</c:v>
                </c:pt>
                <c:pt idx="1">
                  <c:v>41821</c:v>
                </c:pt>
                <c:pt idx="2">
                  <c:v>41852</c:v>
                </c:pt>
                <c:pt idx="3">
                  <c:v>41883</c:v>
                </c:pt>
                <c:pt idx="4">
                  <c:v>41913</c:v>
                </c:pt>
                <c:pt idx="5">
                  <c:v>41944</c:v>
                </c:pt>
                <c:pt idx="6">
                  <c:v>41974</c:v>
                </c:pt>
                <c:pt idx="7">
                  <c:v>42005</c:v>
                </c:pt>
                <c:pt idx="8">
                  <c:v>42036</c:v>
                </c:pt>
                <c:pt idx="9">
                  <c:v>42064</c:v>
                </c:pt>
                <c:pt idx="10">
                  <c:v>42095</c:v>
                </c:pt>
                <c:pt idx="11">
                  <c:v>42125</c:v>
                </c:pt>
                <c:pt idx="12">
                  <c:v>42156</c:v>
                </c:pt>
                <c:pt idx="13">
                  <c:v>42186</c:v>
                </c:pt>
                <c:pt idx="14">
                  <c:v>42217</c:v>
                </c:pt>
                <c:pt idx="15">
                  <c:v>42248</c:v>
                </c:pt>
                <c:pt idx="16">
                  <c:v>42278</c:v>
                </c:pt>
                <c:pt idx="17">
                  <c:v>42309</c:v>
                </c:pt>
                <c:pt idx="18">
                  <c:v>42339</c:v>
                </c:pt>
                <c:pt idx="19">
                  <c:v>42370</c:v>
                </c:pt>
                <c:pt idx="20">
                  <c:v>42401</c:v>
                </c:pt>
                <c:pt idx="21">
                  <c:v>42430</c:v>
                </c:pt>
                <c:pt idx="22">
                  <c:v>42461</c:v>
                </c:pt>
                <c:pt idx="23">
                  <c:v>42491</c:v>
                </c:pt>
                <c:pt idx="24">
                  <c:v>42522</c:v>
                </c:pt>
                <c:pt idx="25">
                  <c:v>42552</c:v>
                </c:pt>
                <c:pt idx="26">
                  <c:v>42583</c:v>
                </c:pt>
                <c:pt idx="27">
                  <c:v>42614</c:v>
                </c:pt>
                <c:pt idx="28">
                  <c:v>42644</c:v>
                </c:pt>
                <c:pt idx="29">
                  <c:v>42675</c:v>
                </c:pt>
                <c:pt idx="30">
                  <c:v>42705</c:v>
                </c:pt>
                <c:pt idx="31">
                  <c:v>42736</c:v>
                </c:pt>
                <c:pt idx="32">
                  <c:v>42767</c:v>
                </c:pt>
                <c:pt idx="33">
                  <c:v>42795</c:v>
                </c:pt>
                <c:pt idx="34">
                  <c:v>42826</c:v>
                </c:pt>
                <c:pt idx="35">
                  <c:v>42856</c:v>
                </c:pt>
                <c:pt idx="36">
                  <c:v>42887</c:v>
                </c:pt>
                <c:pt idx="37">
                  <c:v>42917</c:v>
                </c:pt>
                <c:pt idx="38">
                  <c:v>42948</c:v>
                </c:pt>
                <c:pt idx="39">
                  <c:v>42979</c:v>
                </c:pt>
                <c:pt idx="40">
                  <c:v>43009</c:v>
                </c:pt>
                <c:pt idx="41">
                  <c:v>43040</c:v>
                </c:pt>
                <c:pt idx="42">
                  <c:v>43070</c:v>
                </c:pt>
                <c:pt idx="43">
                  <c:v>43101</c:v>
                </c:pt>
                <c:pt idx="44">
                  <c:v>43132</c:v>
                </c:pt>
                <c:pt idx="45">
                  <c:v>43160</c:v>
                </c:pt>
                <c:pt idx="46">
                  <c:v>43191</c:v>
                </c:pt>
                <c:pt idx="47">
                  <c:v>43221</c:v>
                </c:pt>
                <c:pt idx="48">
                  <c:v>43252</c:v>
                </c:pt>
                <c:pt idx="49">
                  <c:v>43282</c:v>
                </c:pt>
                <c:pt idx="50">
                  <c:v>43313</c:v>
                </c:pt>
                <c:pt idx="51">
                  <c:v>43344</c:v>
                </c:pt>
                <c:pt idx="52">
                  <c:v>43374</c:v>
                </c:pt>
                <c:pt idx="53">
                  <c:v>43405</c:v>
                </c:pt>
                <c:pt idx="54">
                  <c:v>43435</c:v>
                </c:pt>
                <c:pt idx="55">
                  <c:v>43466</c:v>
                </c:pt>
                <c:pt idx="56">
                  <c:v>43497</c:v>
                </c:pt>
                <c:pt idx="57">
                  <c:v>43525</c:v>
                </c:pt>
                <c:pt idx="58">
                  <c:v>43556</c:v>
                </c:pt>
                <c:pt idx="59">
                  <c:v>43586</c:v>
                </c:pt>
                <c:pt idx="60">
                  <c:v>43617</c:v>
                </c:pt>
              </c:numCache>
            </c:numRef>
          </c:cat>
          <c:val>
            <c:numRef>
              <c:f>'Fig 6&amp;7 source'!$B$183:$B$243</c:f>
              <c:numCache>
                <c:formatCode>0.000</c:formatCode>
                <c:ptCount val="61"/>
                <c:pt idx="0">
                  <c:v>3.020995533444152E-2</c:v>
                </c:pt>
                <c:pt idx="1">
                  <c:v>3.1555705517211569E-2</c:v>
                </c:pt>
                <c:pt idx="2">
                  <c:v>3.2260253509487739E-2</c:v>
                </c:pt>
                <c:pt idx="3">
                  <c:v>3.2152865080910552E-2</c:v>
                </c:pt>
                <c:pt idx="4">
                  <c:v>3.1590106501120555E-2</c:v>
                </c:pt>
                <c:pt idx="5">
                  <c:v>3.0897026976324724E-2</c:v>
                </c:pt>
                <c:pt idx="6">
                  <c:v>3.0248683967578013E-2</c:v>
                </c:pt>
                <c:pt idx="7">
                  <c:v>2.9722279859566169E-2</c:v>
                </c:pt>
                <c:pt idx="8">
                  <c:v>2.9291482388160449E-2</c:v>
                </c:pt>
                <c:pt idx="9">
                  <c:v>2.8927866062816002E-2</c:v>
                </c:pt>
                <c:pt idx="10">
                  <c:v>2.8745036851335209E-2</c:v>
                </c:pt>
                <c:pt idx="11">
                  <c:v>2.8736524411060779E-2</c:v>
                </c:pt>
                <c:pt idx="12">
                  <c:v>2.8912425593583722E-2</c:v>
                </c:pt>
                <c:pt idx="13">
                  <c:v>2.9206314732830464E-2</c:v>
                </c:pt>
                <c:pt idx="14">
                  <c:v>2.967906709838522E-2</c:v>
                </c:pt>
                <c:pt idx="15">
                  <c:v>3.046703791367129E-2</c:v>
                </c:pt>
                <c:pt idx="16">
                  <c:v>3.1439081629822695E-2</c:v>
                </c:pt>
                <c:pt idx="17">
                  <c:v>3.2105103041240098E-2</c:v>
                </c:pt>
                <c:pt idx="18">
                  <c:v>3.2053395462275307E-2</c:v>
                </c:pt>
                <c:pt idx="19">
                  <c:v>3.1070149386229522E-2</c:v>
                </c:pt>
                <c:pt idx="20">
                  <c:v>2.9459324731761546E-2</c:v>
                </c:pt>
                <c:pt idx="21">
                  <c:v>2.7750472865870811E-2</c:v>
                </c:pt>
                <c:pt idx="22">
                  <c:v>2.643847199701764E-2</c:v>
                </c:pt>
                <c:pt idx="23">
                  <c:v>2.5671796548737868E-2</c:v>
                </c:pt>
                <c:pt idx="24">
                  <c:v>2.5223836755978179E-2</c:v>
                </c:pt>
                <c:pt idx="25">
                  <c:v>2.481081124637775E-2</c:v>
                </c:pt>
                <c:pt idx="26">
                  <c:v>2.4215075972727148E-2</c:v>
                </c:pt>
                <c:pt idx="27">
                  <c:v>2.3600443761650061E-2</c:v>
                </c:pt>
                <c:pt idx="28">
                  <c:v>2.3159319682960703E-2</c:v>
                </c:pt>
                <c:pt idx="29">
                  <c:v>2.2955176340044264E-2</c:v>
                </c:pt>
                <c:pt idx="30">
                  <c:v>2.285397634363015E-2</c:v>
                </c:pt>
                <c:pt idx="31">
                  <c:v>2.2620584844819835E-2</c:v>
                </c:pt>
                <c:pt idx="32">
                  <c:v>2.2235299902859808E-2</c:v>
                </c:pt>
                <c:pt idx="33">
                  <c:v>2.1778633021699266E-2</c:v>
                </c:pt>
                <c:pt idx="34">
                  <c:v>2.1407072490349056E-2</c:v>
                </c:pt>
                <c:pt idx="35">
                  <c:v>2.1257280732996268E-2</c:v>
                </c:pt>
                <c:pt idx="36">
                  <c:v>2.1269560340408306E-2</c:v>
                </c:pt>
                <c:pt idx="37">
                  <c:v>2.1381906934506142E-2</c:v>
                </c:pt>
                <c:pt idx="38">
                  <c:v>2.1542921259538703E-2</c:v>
                </c:pt>
                <c:pt idx="39">
                  <c:v>2.1653783580231189E-2</c:v>
                </c:pt>
                <c:pt idx="40">
                  <c:v>2.1655631869464322E-2</c:v>
                </c:pt>
                <c:pt idx="41">
                  <c:v>2.1481001962612333E-2</c:v>
                </c:pt>
                <c:pt idx="42">
                  <c:v>2.1084092013301015E-2</c:v>
                </c:pt>
                <c:pt idx="43">
                  <c:v>2.0439409741070603E-2</c:v>
                </c:pt>
                <c:pt idx="44">
                  <c:v>1.9636666242291677E-2</c:v>
                </c:pt>
                <c:pt idx="45">
                  <c:v>1.8992192663172418E-2</c:v>
                </c:pt>
                <c:pt idx="46">
                  <c:v>1.8804588535935533E-2</c:v>
                </c:pt>
                <c:pt idx="47">
                  <c:v>1.9104212173216548E-2</c:v>
                </c:pt>
                <c:pt idx="48">
                  <c:v>1.9694362293526328E-2</c:v>
                </c:pt>
                <c:pt idx="49">
                  <c:v>2.031518762804391E-2</c:v>
                </c:pt>
                <c:pt idx="50">
                  <c:v>2.0784416433738174E-2</c:v>
                </c:pt>
                <c:pt idx="51">
                  <c:v>2.1071742724812537E-2</c:v>
                </c:pt>
                <c:pt idx="52">
                  <c:v>2.1073309949570476E-2</c:v>
                </c:pt>
                <c:pt idx="53">
                  <c:v>2.0786664151823602E-2</c:v>
                </c:pt>
                <c:pt idx="54">
                  <c:v>2.0405035061668086E-2</c:v>
                </c:pt>
                <c:pt idx="55">
                  <c:v>2.0148316421064325E-2</c:v>
                </c:pt>
                <c:pt idx="56">
                  <c:v>2.015429984783473E-2</c:v>
                </c:pt>
                <c:pt idx="57">
                  <c:v>2.0398380879104575E-2</c:v>
                </c:pt>
                <c:pt idx="58">
                  <c:v>2.0826286485473994E-2</c:v>
                </c:pt>
                <c:pt idx="59">
                  <c:v>2.1337099002135092E-2</c:v>
                </c:pt>
                <c:pt idx="60">
                  <c:v>2.1820719061324111E-2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source'!$A$183:$A$243</c:f>
              <c:numCache>
                <c:formatCode>mmm\-yy</c:formatCode>
                <c:ptCount val="61"/>
                <c:pt idx="0">
                  <c:v>41791</c:v>
                </c:pt>
                <c:pt idx="1">
                  <c:v>41821</c:v>
                </c:pt>
                <c:pt idx="2">
                  <c:v>41852</c:v>
                </c:pt>
                <c:pt idx="3">
                  <c:v>41883</c:v>
                </c:pt>
                <c:pt idx="4">
                  <c:v>41913</c:v>
                </c:pt>
                <c:pt idx="5">
                  <c:v>41944</c:v>
                </c:pt>
                <c:pt idx="6">
                  <c:v>41974</c:v>
                </c:pt>
                <c:pt idx="7">
                  <c:v>42005</c:v>
                </c:pt>
                <c:pt idx="8">
                  <c:v>42036</c:v>
                </c:pt>
                <c:pt idx="9">
                  <c:v>42064</c:v>
                </c:pt>
                <c:pt idx="10">
                  <c:v>42095</c:v>
                </c:pt>
                <c:pt idx="11">
                  <c:v>42125</c:v>
                </c:pt>
                <c:pt idx="12">
                  <c:v>42156</c:v>
                </c:pt>
                <c:pt idx="13">
                  <c:v>42186</c:v>
                </c:pt>
                <c:pt idx="14">
                  <c:v>42217</c:v>
                </c:pt>
                <c:pt idx="15">
                  <c:v>42248</c:v>
                </c:pt>
                <c:pt idx="16">
                  <c:v>42278</c:v>
                </c:pt>
                <c:pt idx="17">
                  <c:v>42309</c:v>
                </c:pt>
                <c:pt idx="18">
                  <c:v>42339</c:v>
                </c:pt>
                <c:pt idx="19">
                  <c:v>42370</c:v>
                </c:pt>
                <c:pt idx="20">
                  <c:v>42401</c:v>
                </c:pt>
                <c:pt idx="21">
                  <c:v>42430</c:v>
                </c:pt>
                <c:pt idx="22">
                  <c:v>42461</c:v>
                </c:pt>
                <c:pt idx="23">
                  <c:v>42491</c:v>
                </c:pt>
                <c:pt idx="24">
                  <c:v>42522</c:v>
                </c:pt>
                <c:pt idx="25">
                  <c:v>42552</c:v>
                </c:pt>
                <c:pt idx="26">
                  <c:v>42583</c:v>
                </c:pt>
                <c:pt idx="27">
                  <c:v>42614</c:v>
                </c:pt>
                <c:pt idx="28">
                  <c:v>42644</c:v>
                </c:pt>
                <c:pt idx="29">
                  <c:v>42675</c:v>
                </c:pt>
                <c:pt idx="30">
                  <c:v>42705</c:v>
                </c:pt>
                <c:pt idx="31">
                  <c:v>42736</c:v>
                </c:pt>
                <c:pt idx="32">
                  <c:v>42767</c:v>
                </c:pt>
                <c:pt idx="33">
                  <c:v>42795</c:v>
                </c:pt>
                <c:pt idx="34">
                  <c:v>42826</c:v>
                </c:pt>
                <c:pt idx="35">
                  <c:v>42856</c:v>
                </c:pt>
                <c:pt idx="36">
                  <c:v>42887</c:v>
                </c:pt>
                <c:pt idx="37">
                  <c:v>42917</c:v>
                </c:pt>
                <c:pt idx="38">
                  <c:v>42948</c:v>
                </c:pt>
                <c:pt idx="39">
                  <c:v>42979</c:v>
                </c:pt>
                <c:pt idx="40">
                  <c:v>43009</c:v>
                </c:pt>
                <c:pt idx="41">
                  <c:v>43040</c:v>
                </c:pt>
                <c:pt idx="42">
                  <c:v>43070</c:v>
                </c:pt>
                <c:pt idx="43">
                  <c:v>43101</c:v>
                </c:pt>
                <c:pt idx="44">
                  <c:v>43132</c:v>
                </c:pt>
                <c:pt idx="45">
                  <c:v>43160</c:v>
                </c:pt>
                <c:pt idx="46">
                  <c:v>43191</c:v>
                </c:pt>
                <c:pt idx="47">
                  <c:v>43221</c:v>
                </c:pt>
                <c:pt idx="48">
                  <c:v>43252</c:v>
                </c:pt>
                <c:pt idx="49">
                  <c:v>43282</c:v>
                </c:pt>
                <c:pt idx="50">
                  <c:v>43313</c:v>
                </c:pt>
                <c:pt idx="51">
                  <c:v>43344</c:v>
                </c:pt>
                <c:pt idx="52">
                  <c:v>43374</c:v>
                </c:pt>
                <c:pt idx="53">
                  <c:v>43405</c:v>
                </c:pt>
                <c:pt idx="54">
                  <c:v>43435</c:v>
                </c:pt>
                <c:pt idx="55">
                  <c:v>43466</c:v>
                </c:pt>
                <c:pt idx="56">
                  <c:v>43497</c:v>
                </c:pt>
                <c:pt idx="57">
                  <c:v>43525</c:v>
                </c:pt>
                <c:pt idx="58">
                  <c:v>43556</c:v>
                </c:pt>
                <c:pt idx="59">
                  <c:v>43586</c:v>
                </c:pt>
                <c:pt idx="60">
                  <c:v>43617</c:v>
                </c:pt>
              </c:numCache>
            </c:numRef>
          </c:cat>
          <c:val>
            <c:numRef>
              <c:f>'Fig 6&amp;7 source'!$E$183:$E$243</c:f>
              <c:numCache>
                <c:formatCode>0.000</c:formatCode>
                <c:ptCount val="61"/>
                <c:pt idx="0">
                  <c:v>2.504199332727524E-2</c:v>
                </c:pt>
                <c:pt idx="1">
                  <c:v>2.450272973442217E-2</c:v>
                </c:pt>
                <c:pt idx="2">
                  <c:v>2.3399627807939319E-2</c:v>
                </c:pt>
                <c:pt idx="3">
                  <c:v>2.2162934079780993E-2</c:v>
                </c:pt>
                <c:pt idx="4">
                  <c:v>2.1204589444789777E-2</c:v>
                </c:pt>
                <c:pt idx="5">
                  <c:v>2.0700281186549381E-2</c:v>
                </c:pt>
                <c:pt idx="6">
                  <c:v>2.0817578541717577E-2</c:v>
                </c:pt>
                <c:pt idx="7">
                  <c:v>2.1511105353746087E-2</c:v>
                </c:pt>
                <c:pt idx="8">
                  <c:v>2.2495408088506821E-2</c:v>
                </c:pt>
                <c:pt idx="9">
                  <c:v>2.3427802902931675E-2</c:v>
                </c:pt>
                <c:pt idx="10">
                  <c:v>2.4045969017827712E-2</c:v>
                </c:pt>
                <c:pt idx="11">
                  <c:v>2.4224239313107923E-2</c:v>
                </c:pt>
                <c:pt idx="12">
                  <c:v>2.4103797440483604E-2</c:v>
                </c:pt>
                <c:pt idx="13">
                  <c:v>2.3670857887125564E-2</c:v>
                </c:pt>
                <c:pt idx="14">
                  <c:v>2.3241310195209853E-2</c:v>
                </c:pt>
                <c:pt idx="15">
                  <c:v>2.2844572810945721E-2</c:v>
                </c:pt>
                <c:pt idx="16">
                  <c:v>2.2930903810888133E-2</c:v>
                </c:pt>
                <c:pt idx="17">
                  <c:v>2.3645587136036782E-2</c:v>
                </c:pt>
                <c:pt idx="18">
                  <c:v>2.4871271099380386E-2</c:v>
                </c:pt>
                <c:pt idx="19">
                  <c:v>2.6441014866918043E-2</c:v>
                </c:pt>
                <c:pt idx="20">
                  <c:v>2.8018329027761194E-2</c:v>
                </c:pt>
                <c:pt idx="21">
                  <c:v>2.9099927165223725E-2</c:v>
                </c:pt>
                <c:pt idx="22">
                  <c:v>2.9392487332128767E-2</c:v>
                </c:pt>
                <c:pt idx="23">
                  <c:v>2.8880215882639296E-2</c:v>
                </c:pt>
                <c:pt idx="24">
                  <c:v>2.7853646379775499E-2</c:v>
                </c:pt>
                <c:pt idx="25">
                  <c:v>2.6535347376808908E-2</c:v>
                </c:pt>
                <c:pt idx="26">
                  <c:v>2.5335677629634689E-2</c:v>
                </c:pt>
                <c:pt idx="27">
                  <c:v>2.4447209311572387E-2</c:v>
                </c:pt>
                <c:pt idx="28">
                  <c:v>2.4145487723600763E-2</c:v>
                </c:pt>
                <c:pt idx="29">
                  <c:v>2.4132608997530697E-2</c:v>
                </c:pt>
                <c:pt idx="30">
                  <c:v>2.4300423103955918E-2</c:v>
                </c:pt>
                <c:pt idx="31">
                  <c:v>2.4471557573554965E-2</c:v>
                </c:pt>
                <c:pt idx="32">
                  <c:v>2.453025708100201E-2</c:v>
                </c:pt>
                <c:pt idx="33">
                  <c:v>2.4354131676440131E-2</c:v>
                </c:pt>
                <c:pt idx="34">
                  <c:v>2.3935718391762308E-2</c:v>
                </c:pt>
                <c:pt idx="35">
                  <c:v>2.3346624795987588E-2</c:v>
                </c:pt>
                <c:pt idx="36">
                  <c:v>2.2693815283706779E-2</c:v>
                </c:pt>
                <c:pt idx="37">
                  <c:v>2.1935986170124388E-2</c:v>
                </c:pt>
                <c:pt idx="38">
                  <c:v>2.1084138079137102E-2</c:v>
                </c:pt>
                <c:pt idx="39">
                  <c:v>2.0150044415958517E-2</c:v>
                </c:pt>
                <c:pt idx="40">
                  <c:v>1.9407666052262816E-2</c:v>
                </c:pt>
                <c:pt idx="41">
                  <c:v>1.8825659401155645E-2</c:v>
                </c:pt>
                <c:pt idx="42">
                  <c:v>1.8267602770822879E-2</c:v>
                </c:pt>
                <c:pt idx="43">
                  <c:v>1.7625535666890145E-2</c:v>
                </c:pt>
                <c:pt idx="44">
                  <c:v>1.6886859189639107E-2</c:v>
                </c:pt>
                <c:pt idx="45">
                  <c:v>1.6160167043937346E-2</c:v>
                </c:pt>
                <c:pt idx="46">
                  <c:v>1.5392333114654565E-2</c:v>
                </c:pt>
                <c:pt idx="47">
                  <c:v>1.456889038659135E-2</c:v>
                </c:pt>
                <c:pt idx="48">
                  <c:v>1.3876701225425347E-2</c:v>
                </c:pt>
                <c:pt idx="49">
                  <c:v>1.3249997903718193E-2</c:v>
                </c:pt>
                <c:pt idx="50">
                  <c:v>1.2760307545747982E-2</c:v>
                </c:pt>
                <c:pt idx="51">
                  <c:v>1.2566080559926997E-2</c:v>
                </c:pt>
                <c:pt idx="52">
                  <c:v>1.2970077713682986E-2</c:v>
                </c:pt>
                <c:pt idx="53">
                  <c:v>1.3911343053104963E-2</c:v>
                </c:pt>
                <c:pt idx="54">
                  <c:v>1.5047534036559436E-2</c:v>
                </c:pt>
                <c:pt idx="55">
                  <c:v>1.5849141031949544E-2</c:v>
                </c:pt>
                <c:pt idx="56">
                  <c:v>1.5938601239683915E-2</c:v>
                </c:pt>
                <c:pt idx="57">
                  <c:v>1.5382639260663878E-2</c:v>
                </c:pt>
                <c:pt idx="58">
                  <c:v>1.4501372961471548E-2</c:v>
                </c:pt>
                <c:pt idx="59">
                  <c:v>1.3600991436313624E-2</c:v>
                </c:pt>
                <c:pt idx="60">
                  <c:v>1.2737008129033738E-2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  <c:max val="43617"/>
          <c:min val="41791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0.60899999999999999</c:v>
                </c:pt>
                <c:pt idx="1">
                  <c:v>0.629</c:v>
                </c:pt>
                <c:pt idx="2">
                  <c:v>0.622</c:v>
                </c:pt>
                <c:pt idx="3">
                  <c:v>0.59499999999999997</c:v>
                </c:pt>
                <c:pt idx="4">
                  <c:v>0.625</c:v>
                </c:pt>
                <c:pt idx="5">
                  <c:v>0.60699999999999998</c:v>
                </c:pt>
                <c:pt idx="6">
                  <c:v>0.59199999999999997</c:v>
                </c:pt>
                <c:pt idx="7">
                  <c:v>0.56000000000000005</c:v>
                </c:pt>
                <c:pt idx="8">
                  <c:v>0.59199999999999997</c:v>
                </c:pt>
                <c:pt idx="9">
                  <c:v>0.59799999999999998</c:v>
                </c:pt>
                <c:pt idx="10">
                  <c:v>0.56499999999999995</c:v>
                </c:pt>
                <c:pt idx="11">
                  <c:v>0.54700000000000004</c:v>
                </c:pt>
                <c:pt idx="12">
                  <c:v>0.57699999999999996</c:v>
                </c:pt>
                <c:pt idx="13">
                  <c:v>0.55900000000000005</c:v>
                </c:pt>
                <c:pt idx="14">
                  <c:v>0.53900000000000003</c:v>
                </c:pt>
                <c:pt idx="15">
                  <c:v>0.51300000000000001</c:v>
                </c:pt>
                <c:pt idx="16">
                  <c:v>0.53600000000000003</c:v>
                </c:pt>
                <c:pt idx="17">
                  <c:v>0.51700000000000002</c:v>
                </c:pt>
                <c:pt idx="18">
                  <c:v>0.47199999999999998</c:v>
                </c:pt>
                <c:pt idx="19">
                  <c:v>0.45</c:v>
                </c:pt>
                <c:pt idx="20">
                  <c:v>0.442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0.22700000000000001</c:v>
                </c:pt>
                <c:pt idx="1">
                  <c:v>0.20899999999999999</c:v>
                </c:pt>
                <c:pt idx="2">
                  <c:v>0.222</c:v>
                </c:pt>
                <c:pt idx="3">
                  <c:v>0.184</c:v>
                </c:pt>
                <c:pt idx="4">
                  <c:v>0.22</c:v>
                </c:pt>
                <c:pt idx="5">
                  <c:v>0.19600000000000001</c:v>
                </c:pt>
                <c:pt idx="6">
                  <c:v>0.193</c:v>
                </c:pt>
                <c:pt idx="7">
                  <c:v>0.159</c:v>
                </c:pt>
                <c:pt idx="8">
                  <c:v>0.192</c:v>
                </c:pt>
                <c:pt idx="9">
                  <c:v>0.18</c:v>
                </c:pt>
                <c:pt idx="10">
                  <c:v>0.17299999999999999</c:v>
                </c:pt>
                <c:pt idx="11">
                  <c:v>0.14899999999999999</c:v>
                </c:pt>
                <c:pt idx="12">
                  <c:v>0.17100000000000001</c:v>
                </c:pt>
                <c:pt idx="13">
                  <c:v>0.155</c:v>
                </c:pt>
                <c:pt idx="14">
                  <c:v>0.154</c:v>
                </c:pt>
                <c:pt idx="15">
                  <c:v>0.13</c:v>
                </c:pt>
                <c:pt idx="16">
                  <c:v>0.155</c:v>
                </c:pt>
                <c:pt idx="17">
                  <c:v>0.13900000000000001</c:v>
                </c:pt>
                <c:pt idx="18">
                  <c:v>0.13200000000000001</c:v>
                </c:pt>
                <c:pt idx="19">
                  <c:v>0.11700000000000001</c:v>
                </c:pt>
                <c:pt idx="20">
                  <c:v>0.129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0.11799999999999999</c:v>
                </c:pt>
                <c:pt idx="1">
                  <c:v>0.10100000000000001</c:v>
                </c:pt>
                <c:pt idx="2">
                  <c:v>0.111</c:v>
                </c:pt>
                <c:pt idx="3">
                  <c:v>8.5999999999999993E-2</c:v>
                </c:pt>
                <c:pt idx="4">
                  <c:v>0.106</c:v>
                </c:pt>
                <c:pt idx="5">
                  <c:v>0.09</c:v>
                </c:pt>
                <c:pt idx="6">
                  <c:v>8.6999999999999994E-2</c:v>
                </c:pt>
                <c:pt idx="7">
                  <c:v>6.6000000000000003E-2</c:v>
                </c:pt>
                <c:pt idx="8">
                  <c:v>8.2000000000000003E-2</c:v>
                </c:pt>
                <c:pt idx="9">
                  <c:v>7.5999999999999998E-2</c:v>
                </c:pt>
                <c:pt idx="10">
                  <c:v>7.2999999999999995E-2</c:v>
                </c:pt>
                <c:pt idx="11">
                  <c:v>5.8000000000000003E-2</c:v>
                </c:pt>
                <c:pt idx="12">
                  <c:v>6.5000000000000002E-2</c:v>
                </c:pt>
                <c:pt idx="13">
                  <c:v>0.06</c:v>
                </c:pt>
                <c:pt idx="14">
                  <c:v>0.06</c:v>
                </c:pt>
                <c:pt idx="15">
                  <c:v>4.7E-2</c:v>
                </c:pt>
                <c:pt idx="16">
                  <c:v>6.2E-2</c:v>
                </c:pt>
                <c:pt idx="17">
                  <c:v>5.6000000000000001E-2</c:v>
                </c:pt>
                <c:pt idx="18">
                  <c:v>5.3999999999999999E-2</c:v>
                </c:pt>
                <c:pt idx="19">
                  <c:v>0.05</c:v>
                </c:pt>
                <c:pt idx="20">
                  <c:v>5.6000000000000001E-2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41791</c:v>
                </c:pt>
                <c:pt idx="27">
                  <c:v>41883</c:v>
                </c:pt>
                <c:pt idx="28">
                  <c:v>41974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0.22700000000000001</c:v>
                </c:pt>
                <c:pt idx="27">
                  <c:v>0.20899999999999999</c:v>
                </c:pt>
                <c:pt idx="28">
                  <c:v>0.222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214046</xdr:colOff>
      <xdr:row>2</xdr:row>
      <xdr:rowOff>32108</xdr:rowOff>
    </xdr:from>
    <xdr:to>
      <xdr:col>9</xdr:col>
      <xdr:colOff>192641</xdr:colOff>
      <xdr:row>43</xdr:row>
      <xdr:rowOff>99073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4752A0-07CB-4023-BD7E-96D70D960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46" y="695647"/>
          <a:ext cx="5468848" cy="54823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1</xdr:row>
      <xdr:rowOff>31750</xdr:rowOff>
    </xdr:from>
    <xdr:to>
      <xdr:col>12</xdr:col>
      <xdr:colOff>104774</xdr:colOff>
      <xdr:row>39</xdr:row>
      <xdr:rowOff>12455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88A1AF-7CE8-4A2C-98B0-9038B59F7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370417"/>
          <a:ext cx="7449608" cy="531470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176893</xdr:colOff>
      <xdr:row>1</xdr:row>
      <xdr:rowOff>13607</xdr:rowOff>
    </xdr:from>
    <xdr:to>
      <xdr:col>9</xdr:col>
      <xdr:colOff>272143</xdr:colOff>
      <xdr:row>39</xdr:row>
      <xdr:rowOff>50590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761603-9D1D-4AC8-82D5-4894C425D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" y="408214"/>
          <a:ext cx="5606143" cy="55342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243417</xdr:colOff>
      <xdr:row>1</xdr:row>
      <xdr:rowOff>127001</xdr:rowOff>
    </xdr:from>
    <xdr:to>
      <xdr:col>6</xdr:col>
      <xdr:colOff>476250</xdr:colOff>
      <xdr:row>28</xdr:row>
      <xdr:rowOff>2541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D240BC0-4BA5-467B-AAA5-F5A575366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7" y="571501"/>
          <a:ext cx="3915833" cy="39183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1</xdr:row>
      <xdr:rowOff>169333</xdr:rowOff>
    </xdr:from>
    <xdr:to>
      <xdr:col>9</xdr:col>
      <xdr:colOff>21167</xdr:colOff>
      <xdr:row>38</xdr:row>
      <xdr:rowOff>100501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382521-98F2-4B1F-B0BA-76029899C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560916"/>
          <a:ext cx="5461000" cy="53498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10584</xdr:rowOff>
    </xdr:from>
    <xdr:to>
      <xdr:col>12</xdr:col>
      <xdr:colOff>17921</xdr:colOff>
      <xdr:row>36</xdr:row>
      <xdr:rowOff>52917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8E58C5-03F3-4BA0-9A63-2E2EBDEDD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3917"/>
          <a:ext cx="7383921" cy="5143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07950" y="54610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vid/Briefings/Summary99/summ99da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20192Tables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Front page"/>
      <sheetName val="Figure 1"/>
      <sheetName val="Table 1"/>
      <sheetName val="Table 2"/>
      <sheetName val="Table 3"/>
      <sheetName val="Figure 2"/>
      <sheetName val="Figure 3"/>
      <sheetName val="Table 4"/>
      <sheetName val="Table 5"/>
      <sheetName val="Table 6"/>
      <sheetName val="Figure 4"/>
      <sheetName val="Figure 5a"/>
      <sheetName val="Figure 5b"/>
      <sheetName val="Table 7"/>
      <sheetName val="Table 8"/>
      <sheetName val="Figure 6"/>
      <sheetName val="Figure 7"/>
      <sheetName val="Figure 8"/>
      <sheetName val="Table 9"/>
      <sheetName val="Figure 9a"/>
      <sheetName val="Figure 9b"/>
      <sheetName val="Table 10"/>
      <sheetName val="Table 11"/>
      <sheetName val="Table 12"/>
      <sheetName val="Table 13"/>
      <sheetName val="Table 14"/>
      <sheetName val="Fig 1 source"/>
      <sheetName val="Fig 4&amp;8 source"/>
      <sheetName val="Fig 6&amp;7 source"/>
      <sheetName val="Chart1"/>
      <sheetName val="Table 11 for documen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N1" t="str">
            <v>Contents page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/>
  </sheetViews>
  <sheetFormatPr defaultColWidth="9.09765625" defaultRowHeight="11.5" x14ac:dyDescent="0.25"/>
  <cols>
    <col min="1" max="1" width="13" style="50" customWidth="1"/>
    <col min="2" max="2" width="74.8984375" style="50" customWidth="1"/>
    <col min="3" max="3" width="18.3984375" style="51" customWidth="1"/>
    <col min="4" max="4" width="21.296875" style="50" customWidth="1"/>
    <col min="5" max="5" width="16.69921875" style="50" customWidth="1"/>
    <col min="6" max="6" width="23.69921875" style="50" customWidth="1"/>
    <col min="7" max="16384" width="9.09765625" style="50"/>
  </cols>
  <sheetData>
    <row r="1" spans="1:4" ht="41.25" customHeight="1" x14ac:dyDescent="0.25">
      <c r="A1" s="84" t="s">
        <v>461</v>
      </c>
    </row>
    <row r="2" spans="1:4" ht="27.75" customHeight="1" x14ac:dyDescent="0.25">
      <c r="B2" s="154" t="s">
        <v>310</v>
      </c>
    </row>
    <row r="3" spans="1:4" s="51" customFormat="1" ht="19.5" customHeight="1" x14ac:dyDescent="0.25">
      <c r="A3" s="76" t="s">
        <v>336</v>
      </c>
      <c r="B3" s="77" t="s">
        <v>337</v>
      </c>
      <c r="D3" s="144"/>
    </row>
    <row r="4" spans="1:4" s="51" customFormat="1" ht="20.149999999999999" customHeight="1" x14ac:dyDescent="0.25">
      <c r="A4" s="171" t="s">
        <v>311</v>
      </c>
      <c r="B4" s="172" t="s">
        <v>136</v>
      </c>
      <c r="C4" s="75"/>
      <c r="D4" s="145"/>
    </row>
    <row r="5" spans="1:4" s="51" customFormat="1" ht="20.149999999999999" customHeight="1" x14ac:dyDescent="0.25">
      <c r="A5" s="173" t="s">
        <v>312</v>
      </c>
      <c r="B5" s="174" t="s">
        <v>364</v>
      </c>
      <c r="C5" s="75"/>
      <c r="D5" s="145"/>
    </row>
    <row r="6" spans="1:4" s="51" customFormat="1" ht="20.149999999999999" customHeight="1" x14ac:dyDescent="0.25">
      <c r="A6" s="171" t="s">
        <v>313</v>
      </c>
      <c r="B6" s="172" t="s">
        <v>314</v>
      </c>
      <c r="C6" s="75"/>
      <c r="D6" s="145"/>
    </row>
    <row r="7" spans="1:4" s="51" customFormat="1" ht="20.149999999999999" customHeight="1" x14ac:dyDescent="0.25">
      <c r="A7" s="171" t="s">
        <v>315</v>
      </c>
      <c r="B7" s="172" t="s">
        <v>374</v>
      </c>
      <c r="D7" s="145"/>
    </row>
    <row r="8" spans="1:4" s="51" customFormat="1" ht="20.149999999999999" customHeight="1" x14ac:dyDescent="0.25">
      <c r="A8" s="171" t="s">
        <v>316</v>
      </c>
      <c r="B8" s="172" t="s">
        <v>375</v>
      </c>
      <c r="D8" s="145"/>
    </row>
    <row r="9" spans="1:4" s="51" customFormat="1" ht="20.149999999999999" customHeight="1" x14ac:dyDescent="0.25">
      <c r="A9" s="173" t="s">
        <v>317</v>
      </c>
      <c r="B9" s="174" t="s">
        <v>384</v>
      </c>
      <c r="D9" s="145"/>
    </row>
    <row r="10" spans="1:4" s="51" customFormat="1" ht="20.149999999999999" customHeight="1" x14ac:dyDescent="0.25">
      <c r="A10" s="173" t="s">
        <v>140</v>
      </c>
      <c r="B10" s="174" t="s">
        <v>385</v>
      </c>
      <c r="D10" s="145"/>
    </row>
    <row r="11" spans="1:4" s="51" customFormat="1" ht="20.149999999999999" customHeight="1" x14ac:dyDescent="0.25">
      <c r="A11" s="171" t="s">
        <v>318</v>
      </c>
      <c r="B11" s="172" t="s">
        <v>376</v>
      </c>
      <c r="D11" s="145"/>
    </row>
    <row r="12" spans="1:4" s="51" customFormat="1" ht="20.149999999999999" customHeight="1" x14ac:dyDescent="0.25">
      <c r="A12" s="171" t="s">
        <v>319</v>
      </c>
      <c r="B12" s="172" t="s">
        <v>377</v>
      </c>
      <c r="D12" s="145"/>
    </row>
    <row r="13" spans="1:4" s="51" customFormat="1" ht="20.149999999999999" customHeight="1" x14ac:dyDescent="0.25">
      <c r="A13" s="171" t="s">
        <v>320</v>
      </c>
      <c r="B13" s="172" t="s">
        <v>321</v>
      </c>
      <c r="D13" s="145"/>
    </row>
    <row r="14" spans="1:4" s="51" customFormat="1" ht="20.149999999999999" customHeight="1" x14ac:dyDescent="0.25">
      <c r="A14" s="173" t="s">
        <v>322</v>
      </c>
      <c r="B14" s="174" t="s">
        <v>386</v>
      </c>
      <c r="D14" s="145"/>
    </row>
    <row r="15" spans="1:4" s="51" customFormat="1" ht="20.149999999999999" customHeight="1" x14ac:dyDescent="0.25">
      <c r="A15" s="173" t="s">
        <v>323</v>
      </c>
      <c r="B15" s="174" t="s">
        <v>387</v>
      </c>
      <c r="D15" s="145"/>
    </row>
    <row r="16" spans="1:4" s="51" customFormat="1" ht="20.149999999999999" customHeight="1" x14ac:dyDescent="0.25">
      <c r="A16" s="173" t="s">
        <v>324</v>
      </c>
      <c r="B16" s="174" t="s">
        <v>388</v>
      </c>
      <c r="D16" s="145"/>
    </row>
    <row r="17" spans="1:4" s="51" customFormat="1" ht="20.149999999999999" customHeight="1" x14ac:dyDescent="0.25">
      <c r="A17" s="172" t="s">
        <v>325</v>
      </c>
      <c r="B17" s="172" t="s">
        <v>326</v>
      </c>
      <c r="D17" s="145"/>
    </row>
    <row r="18" spans="1:4" s="51" customFormat="1" ht="20.149999999999999" customHeight="1" x14ac:dyDescent="0.25">
      <c r="A18" s="172" t="s">
        <v>327</v>
      </c>
      <c r="B18" s="172" t="s">
        <v>378</v>
      </c>
      <c r="D18" s="145"/>
    </row>
    <row r="19" spans="1:4" s="51" customFormat="1" ht="20.149999999999999" customHeight="1" x14ac:dyDescent="0.25">
      <c r="A19" s="174" t="s">
        <v>141</v>
      </c>
      <c r="B19" s="174" t="s">
        <v>412</v>
      </c>
      <c r="D19" s="145"/>
    </row>
    <row r="20" spans="1:4" s="51" customFormat="1" ht="20.149999999999999" customHeight="1" x14ac:dyDescent="0.25">
      <c r="A20" s="174" t="s">
        <v>328</v>
      </c>
      <c r="B20" s="174" t="s">
        <v>379</v>
      </c>
      <c r="D20" s="145"/>
    </row>
    <row r="21" spans="1:4" s="51" customFormat="1" ht="20.149999999999999" customHeight="1" x14ac:dyDescent="0.25">
      <c r="A21" s="174" t="s">
        <v>284</v>
      </c>
      <c r="B21" s="174" t="s">
        <v>380</v>
      </c>
      <c r="D21" s="145"/>
    </row>
    <row r="22" spans="1:4" s="51" customFormat="1" ht="20.149999999999999" customHeight="1" x14ac:dyDescent="0.25">
      <c r="A22" s="172" t="s">
        <v>329</v>
      </c>
      <c r="B22" s="172" t="s">
        <v>381</v>
      </c>
      <c r="D22" s="145"/>
    </row>
    <row r="23" spans="1:4" s="51" customFormat="1" ht="20.149999999999999" customHeight="1" x14ac:dyDescent="0.25">
      <c r="A23" s="174" t="s">
        <v>413</v>
      </c>
      <c r="B23" s="191" t="s">
        <v>389</v>
      </c>
      <c r="D23" s="145"/>
    </row>
    <row r="24" spans="1:4" s="51" customFormat="1" ht="20.149999999999999" customHeight="1" x14ac:dyDescent="0.25">
      <c r="A24" s="174" t="s">
        <v>414</v>
      </c>
      <c r="B24" s="191" t="s">
        <v>390</v>
      </c>
      <c r="D24" s="145"/>
    </row>
    <row r="25" spans="1:4" s="51" customFormat="1" ht="20.149999999999999" customHeight="1" x14ac:dyDescent="0.25">
      <c r="A25" s="171" t="s">
        <v>330</v>
      </c>
      <c r="B25" s="172" t="s">
        <v>404</v>
      </c>
      <c r="D25" s="145"/>
    </row>
    <row r="26" spans="1:4" s="130" customFormat="1" ht="20.149999999999999" customHeight="1" x14ac:dyDescent="0.3">
      <c r="A26" s="171" t="s">
        <v>331</v>
      </c>
      <c r="B26" s="171" t="s">
        <v>382</v>
      </c>
      <c r="D26" s="145"/>
    </row>
    <row r="27" spans="1:4" s="51" customFormat="1" ht="20.149999999999999" customHeight="1" x14ac:dyDescent="0.25">
      <c r="A27" s="171" t="s">
        <v>332</v>
      </c>
      <c r="B27" s="172" t="s">
        <v>383</v>
      </c>
      <c r="D27" s="145"/>
    </row>
    <row r="28" spans="1:4" s="51" customFormat="1" ht="20.149999999999999" customHeight="1" x14ac:dyDescent="0.25">
      <c r="A28" s="171" t="s">
        <v>333</v>
      </c>
      <c r="B28" s="172" t="s">
        <v>356</v>
      </c>
      <c r="D28" s="145"/>
    </row>
    <row r="29" spans="1:4" s="51" customFormat="1" ht="20.149999999999999" customHeight="1" x14ac:dyDescent="0.25">
      <c r="A29" s="171" t="s">
        <v>355</v>
      </c>
      <c r="B29" s="172" t="s">
        <v>363</v>
      </c>
      <c r="D29" s="145"/>
    </row>
    <row r="30" spans="1:4" s="51" customFormat="1" ht="15" customHeight="1" x14ac:dyDescent="0.25">
      <c r="D30" s="144"/>
    </row>
    <row r="31" spans="1:4" s="51" customFormat="1" ht="15" customHeight="1" x14ac:dyDescent="0.25">
      <c r="A31" s="78" t="s">
        <v>350</v>
      </c>
      <c r="D31" s="144"/>
    </row>
    <row r="32" spans="1:4" s="51" customFormat="1" ht="15" customHeight="1" x14ac:dyDescent="0.25">
      <c r="A32" s="175" t="s">
        <v>422</v>
      </c>
      <c r="B32" s="175" t="s">
        <v>351</v>
      </c>
      <c r="D32" s="142"/>
    </row>
    <row r="33" spans="1:4" s="51" customFormat="1" ht="15" customHeight="1" x14ac:dyDescent="0.25">
      <c r="A33" s="175" t="s">
        <v>423</v>
      </c>
      <c r="B33" s="175" t="s">
        <v>417</v>
      </c>
      <c r="D33" s="142"/>
    </row>
    <row r="34" spans="1:4" ht="15" customHeight="1" x14ac:dyDescent="0.25">
      <c r="A34" s="175" t="s">
        <v>424</v>
      </c>
      <c r="B34" s="175" t="s">
        <v>434</v>
      </c>
      <c r="D34" s="142"/>
    </row>
    <row r="35" spans="1:4" ht="15" customHeight="1" x14ac:dyDescent="0.25">
      <c r="D35" s="146"/>
    </row>
    <row r="36" spans="1:4" ht="15" customHeight="1" x14ac:dyDescent="0.25">
      <c r="D36" s="146"/>
    </row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3" location="'Figure 9a'!A1" display="Figure 9a"/>
    <hyperlink ref="A24" location="'Figure 9b'!A1" display="Figure 9b"/>
    <hyperlink ref="A25" location="'Table 10'!A1" display="Table 10"/>
    <hyperlink ref="A26" location="'Table 11'!A1" display="Table 11"/>
    <hyperlink ref="A27" location="'Table 12'!A1" display="Table 12"/>
    <hyperlink ref="A28" location="'Table 13'!A1" display="Table 13"/>
    <hyperlink ref="A32" location="'Fig 1 source'!A1" display="Fig 1 source"/>
    <hyperlink ref="A33" location="'Fig 4&amp;8 source'!A1" display="Fig 4 &amp; 8 source"/>
    <hyperlink ref="A34" location="'Fig 6&amp;7 source'!A1" display="Fig 6 &amp; 7 source"/>
    <hyperlink ref="A29" location="'Table 14'!A1" display="Table 14"/>
    <hyperlink ref="B29" location="'Table 14'!A1" display="Active bonds by local government area, March 2001 to March 2011"/>
    <hyperlink ref="B25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3" location="'Figure 9a'!A1" display="Affordable dwellings in metropolitan Melbourne by local government area"/>
    <hyperlink ref="B24" location="'Figure 9b'!A1" display="Affordable dwellings in regional Victoria by local government area"/>
    <hyperlink ref="B26" location="'Table 11'!A1" display="Moving annual median rents for suburbs/towns"/>
    <hyperlink ref="B27" location="'Table 12'!A1" display="Median rents for local government areas, by DHS region…"/>
    <hyperlink ref="B28" location="'Table 13'!A1" display="Affordable lettings for local government areas"/>
    <hyperlink ref="B32" location="'Fig 1 source'!A1" display="Source of data for Figure 1 - Rent Indices"/>
    <hyperlink ref="B33" location="'Fig 4&amp;8 source'!A1" display="Source of data for Figures 4 &amp; 8 - Actives bonds &amp; housing affordability"/>
    <hyperlink ref="B34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zoomScale="150" zoomScaleNormal="150" workbookViewId="0"/>
  </sheetViews>
  <sheetFormatPr defaultColWidth="9" defaultRowHeight="10" x14ac:dyDescent="0.2"/>
  <cols>
    <col min="1" max="1" width="31.3984375" style="22" customWidth="1"/>
    <col min="2" max="2" width="11.8984375" style="22" customWidth="1"/>
    <col min="3" max="6" width="9" style="22"/>
    <col min="7" max="7" width="11.09765625" style="22" customWidth="1"/>
    <col min="8" max="8" width="11" style="22" customWidth="1"/>
    <col min="9" max="9" width="15.3984375" style="22" customWidth="1"/>
    <col min="10" max="16384" width="9" style="22"/>
  </cols>
  <sheetData>
    <row r="1" spans="1:9" ht="21" customHeight="1" x14ac:dyDescent="0.2">
      <c r="A1" s="85" t="s">
        <v>396</v>
      </c>
      <c r="I1" s="170" t="s">
        <v>366</v>
      </c>
    </row>
    <row r="2" spans="1:9" ht="19.5" customHeight="1" x14ac:dyDescent="0.2">
      <c r="A2" s="22" t="s">
        <v>12</v>
      </c>
      <c r="B2" s="271">
        <v>43617</v>
      </c>
      <c r="C2" s="272">
        <v>43252</v>
      </c>
      <c r="D2" s="273" t="s">
        <v>285</v>
      </c>
    </row>
    <row r="3" spans="1:9" s="301" customFormat="1" ht="15" customHeight="1" x14ac:dyDescent="0.25">
      <c r="A3" s="301" t="s">
        <v>15</v>
      </c>
      <c r="B3" s="302">
        <v>39714</v>
      </c>
      <c r="C3" s="302">
        <v>41987</v>
      </c>
      <c r="D3" s="303">
        <v>-5.4135803939314497E-2</v>
      </c>
      <c r="F3" s="302"/>
      <c r="G3" s="302"/>
      <c r="H3" s="302"/>
    </row>
    <row r="4" spans="1:9" s="301" customFormat="1" ht="15" customHeight="1" x14ac:dyDescent="0.25">
      <c r="A4" s="301" t="s">
        <v>142</v>
      </c>
      <c r="B4" s="302">
        <v>9220</v>
      </c>
      <c r="C4" s="302">
        <v>10197</v>
      </c>
      <c r="D4" s="303">
        <v>-9.5812493870746307E-2</v>
      </c>
      <c r="F4" s="302"/>
      <c r="G4" s="302"/>
      <c r="H4" s="302"/>
    </row>
    <row r="5" spans="1:9" s="301" customFormat="1" ht="15" customHeight="1" x14ac:dyDescent="0.25">
      <c r="A5" s="301" t="s">
        <v>14</v>
      </c>
      <c r="B5" s="302">
        <v>48934</v>
      </c>
      <c r="C5" s="302">
        <v>52184</v>
      </c>
      <c r="D5" s="303">
        <v>-6.2279625938985173E-2</v>
      </c>
      <c r="F5" s="302"/>
      <c r="G5" s="302"/>
      <c r="H5" s="302"/>
    </row>
    <row r="6" spans="1:9" s="301" customFormat="1" ht="15" customHeight="1" x14ac:dyDescent="0.25">
      <c r="B6" s="304"/>
    </row>
    <row r="7" spans="1:9" s="301" customFormat="1" ht="15" customHeight="1" x14ac:dyDescent="0.25">
      <c r="A7" s="301" t="s">
        <v>432</v>
      </c>
      <c r="B7" s="305">
        <v>0.81158294846119261</v>
      </c>
      <c r="C7" s="305">
        <v>0.80459527824620569</v>
      </c>
      <c r="D7" s="105"/>
    </row>
    <row r="8" spans="1:9" x14ac:dyDescent="0.2">
      <c r="B8"/>
      <c r="C8"/>
      <c r="D8"/>
    </row>
    <row r="9" spans="1:9" s="26" customFormat="1" x14ac:dyDescent="0.2">
      <c r="A9" s="25"/>
      <c r="B9"/>
      <c r="C9" s="22"/>
      <c r="D9" s="25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5"/>
  <sheetViews>
    <sheetView zoomScale="110" zoomScaleNormal="110" workbookViewId="0"/>
  </sheetViews>
  <sheetFormatPr defaultColWidth="9" defaultRowHeight="10" x14ac:dyDescent="0.2"/>
  <cols>
    <col min="1" max="1" width="29.3984375" style="22" customWidth="1"/>
    <col min="2" max="3" width="9" style="22" customWidth="1"/>
    <col min="4" max="4" width="9.8984375" style="22" customWidth="1"/>
    <col min="5" max="6" width="9" style="22"/>
    <col min="7" max="7" width="9" style="22" customWidth="1"/>
    <col min="8" max="8" width="15.296875" style="22" customWidth="1"/>
    <col min="9" max="11" width="9" style="22" customWidth="1"/>
    <col min="12" max="12" width="14.69921875" style="22" customWidth="1"/>
    <col min="13" max="16384" width="9" style="22"/>
  </cols>
  <sheetData>
    <row r="1" spans="1:9" ht="30.75" customHeight="1" x14ac:dyDescent="0.2">
      <c r="A1" s="85" t="s">
        <v>397</v>
      </c>
      <c r="H1" s="170" t="s">
        <v>366</v>
      </c>
    </row>
    <row r="2" spans="1:9" ht="22.5" customHeight="1" x14ac:dyDescent="0.2">
      <c r="A2" s="88" t="s">
        <v>30</v>
      </c>
      <c r="B2" s="89">
        <v>43617</v>
      </c>
      <c r="C2" s="89">
        <v>43252</v>
      </c>
      <c r="D2" s="88" t="s">
        <v>285</v>
      </c>
      <c r="E2" s="27"/>
      <c r="G2" s="30"/>
      <c r="H2" s="23"/>
      <c r="I2" s="23"/>
    </row>
    <row r="3" spans="1:9" ht="20.149999999999999" customHeight="1" x14ac:dyDescent="0.2">
      <c r="A3" s="90" t="s">
        <v>60</v>
      </c>
      <c r="B3" s="89"/>
      <c r="C3" s="89"/>
      <c r="D3" s="88"/>
      <c r="E3" s="27"/>
      <c r="G3" s="30"/>
      <c r="H3" s="23"/>
      <c r="I3" s="23"/>
    </row>
    <row r="4" spans="1:9" s="301" customFormat="1" ht="15" customHeight="1" x14ac:dyDescent="0.25">
      <c r="A4" s="306" t="s">
        <v>16</v>
      </c>
      <c r="B4" s="307">
        <v>9607</v>
      </c>
      <c r="C4" s="307">
        <v>10084</v>
      </c>
      <c r="D4" s="308">
        <v>-4.730265767552555E-2</v>
      </c>
      <c r="E4" s="309"/>
      <c r="G4" s="305"/>
    </row>
    <row r="5" spans="1:9" s="301" customFormat="1" ht="15" customHeight="1" x14ac:dyDescent="0.25">
      <c r="A5" s="306" t="s">
        <v>17</v>
      </c>
      <c r="B5" s="307">
        <v>4805</v>
      </c>
      <c r="C5" s="307">
        <v>5122</v>
      </c>
      <c r="D5" s="308">
        <v>-6.1889886762983237E-2</v>
      </c>
      <c r="E5" s="309"/>
      <c r="G5" s="305"/>
    </row>
    <row r="6" spans="1:9" s="301" customFormat="1" ht="15" customHeight="1" x14ac:dyDescent="0.25">
      <c r="A6" s="306" t="s">
        <v>18</v>
      </c>
      <c r="B6" s="307">
        <v>3489</v>
      </c>
      <c r="C6" s="307">
        <v>3666</v>
      </c>
      <c r="D6" s="308">
        <v>-4.8281505728314245E-2</v>
      </c>
      <c r="E6" s="309"/>
      <c r="G6" s="305"/>
    </row>
    <row r="7" spans="1:9" s="301" customFormat="1" ht="15" customHeight="1" x14ac:dyDescent="0.25">
      <c r="A7" s="306" t="s">
        <v>19</v>
      </c>
      <c r="B7" s="307">
        <v>6257</v>
      </c>
      <c r="C7" s="307">
        <v>6418</v>
      </c>
      <c r="D7" s="308">
        <v>-2.5085696478653774E-2</v>
      </c>
      <c r="E7" s="309"/>
      <c r="G7" s="305"/>
    </row>
    <row r="8" spans="1:9" s="301" customFormat="1" ht="15" customHeight="1" x14ac:dyDescent="0.25">
      <c r="A8" s="306" t="s">
        <v>20</v>
      </c>
      <c r="B8" s="307">
        <v>4046</v>
      </c>
      <c r="C8" s="307">
        <v>4181</v>
      </c>
      <c r="D8" s="308">
        <v>-3.2288926094235837E-2</v>
      </c>
      <c r="E8" s="309"/>
      <c r="G8" s="305"/>
    </row>
    <row r="9" spans="1:9" s="301" customFormat="1" ht="15" customHeight="1" x14ac:dyDescent="0.25">
      <c r="A9" s="306" t="s">
        <v>21</v>
      </c>
      <c r="B9" s="307">
        <v>3675</v>
      </c>
      <c r="C9" s="307">
        <v>4089</v>
      </c>
      <c r="D9" s="308">
        <v>-0.10124724871606749</v>
      </c>
      <c r="E9" s="309"/>
      <c r="G9" s="305"/>
    </row>
    <row r="10" spans="1:9" s="301" customFormat="1" ht="15" customHeight="1" x14ac:dyDescent="0.25">
      <c r="A10" s="306" t="s">
        <v>22</v>
      </c>
      <c r="B10" s="307">
        <v>2005</v>
      </c>
      <c r="C10" s="307">
        <v>2190</v>
      </c>
      <c r="D10" s="308">
        <v>-8.4474885844748826E-2</v>
      </c>
      <c r="E10" s="309"/>
      <c r="G10" s="305"/>
    </row>
    <row r="11" spans="1:9" s="301" customFormat="1" ht="15" customHeight="1" x14ac:dyDescent="0.25">
      <c r="A11" s="306" t="s">
        <v>23</v>
      </c>
      <c r="B11" s="307">
        <v>3927</v>
      </c>
      <c r="C11" s="307">
        <v>4112</v>
      </c>
      <c r="D11" s="308">
        <v>-4.4990272373540807E-2</v>
      </c>
      <c r="E11" s="309"/>
      <c r="G11" s="305"/>
    </row>
    <row r="12" spans="1:9" s="301" customFormat="1" ht="15" customHeight="1" x14ac:dyDescent="0.25">
      <c r="A12" s="306" t="s">
        <v>24</v>
      </c>
      <c r="B12" s="307">
        <v>1903</v>
      </c>
      <c r="C12" s="307">
        <v>2125</v>
      </c>
      <c r="D12" s="308">
        <v>-0.10447058823529409</v>
      </c>
      <c r="E12" s="309"/>
      <c r="G12" s="305"/>
    </row>
    <row r="13" spans="1:9" ht="20.149999999999999" customHeight="1" x14ac:dyDescent="0.2">
      <c r="A13" s="91" t="s">
        <v>142</v>
      </c>
      <c r="B13" s="228"/>
      <c r="C13" s="228"/>
      <c r="D13" s="86"/>
      <c r="E13" s="24"/>
      <c r="G13" s="19"/>
    </row>
    <row r="14" spans="1:9" s="301" customFormat="1" ht="15" customHeight="1" x14ac:dyDescent="0.25">
      <c r="A14" s="306" t="s">
        <v>25</v>
      </c>
      <c r="B14" s="307">
        <v>2732</v>
      </c>
      <c r="C14" s="307">
        <v>2979</v>
      </c>
      <c r="D14" s="308">
        <v>-8.2913729439409223E-2</v>
      </c>
      <c r="E14" s="309"/>
      <c r="G14" s="305"/>
    </row>
    <row r="15" spans="1:9" s="301" customFormat="1" ht="15" customHeight="1" x14ac:dyDescent="0.25">
      <c r="A15" s="306" t="s">
        <v>26</v>
      </c>
      <c r="B15" s="307">
        <v>1616</v>
      </c>
      <c r="C15" s="307">
        <v>1887</v>
      </c>
      <c r="D15" s="308">
        <v>-0.14361420243773182</v>
      </c>
      <c r="E15" s="309"/>
      <c r="G15" s="305"/>
    </row>
    <row r="16" spans="1:9" s="301" customFormat="1" ht="15" customHeight="1" x14ac:dyDescent="0.25">
      <c r="A16" s="306" t="s">
        <v>27</v>
      </c>
      <c r="B16" s="307">
        <v>1835</v>
      </c>
      <c r="C16" s="307">
        <v>2010</v>
      </c>
      <c r="D16" s="308">
        <v>-8.7064676616915415E-2</v>
      </c>
      <c r="E16" s="309"/>
      <c r="G16" s="305"/>
    </row>
    <row r="17" spans="1:7" s="301" customFormat="1" ht="15" customHeight="1" x14ac:dyDescent="0.25">
      <c r="A17" s="306" t="s">
        <v>28</v>
      </c>
      <c r="B17" s="307">
        <v>1587</v>
      </c>
      <c r="C17" s="307">
        <v>1752</v>
      </c>
      <c r="D17" s="308">
        <v>-9.417808219178081E-2</v>
      </c>
      <c r="E17" s="309"/>
      <c r="G17" s="305"/>
    </row>
    <row r="18" spans="1:7" s="301" customFormat="1" ht="15" customHeight="1" x14ac:dyDescent="0.25">
      <c r="A18" s="306" t="s">
        <v>29</v>
      </c>
      <c r="B18" s="307">
        <v>1450</v>
      </c>
      <c r="C18" s="307">
        <v>1569</v>
      </c>
      <c r="D18" s="308">
        <v>-7.5844486934353084E-2</v>
      </c>
      <c r="E18" s="309"/>
      <c r="G18" s="305"/>
    </row>
    <row r="19" spans="1:7" ht="15" customHeight="1" x14ac:dyDescent="0.2">
      <c r="B19" s="229"/>
      <c r="C19" s="229"/>
      <c r="D19" s="87"/>
      <c r="G19" s="19"/>
    </row>
    <row r="20" spans="1:7" ht="15" customHeight="1" x14ac:dyDescent="0.2">
      <c r="B20" s="230"/>
      <c r="C20" s="230"/>
      <c r="D20" s="87"/>
      <c r="G20" s="19"/>
    </row>
    <row r="21" spans="1:7" ht="15" customHeight="1" x14ac:dyDescent="0.2">
      <c r="B21" s="58"/>
      <c r="C21" s="58"/>
      <c r="D21" s="58"/>
      <c r="G21" s="19"/>
    </row>
    <row r="22" spans="1:7" ht="15" customHeight="1" x14ac:dyDescent="0.2">
      <c r="A22" s="92" t="s">
        <v>346</v>
      </c>
      <c r="B22" s="28">
        <v>48934</v>
      </c>
      <c r="C22" s="28">
        <v>52184</v>
      </c>
      <c r="D22" s="86">
        <v>-6.2279625938985173E-2</v>
      </c>
      <c r="G22" s="19"/>
    </row>
    <row r="23" spans="1:7" ht="15" customHeight="1" x14ac:dyDescent="0.2">
      <c r="A23" s="92" t="s">
        <v>347</v>
      </c>
      <c r="B23" s="230">
        <v>39714</v>
      </c>
      <c r="C23" s="230">
        <v>41987</v>
      </c>
      <c r="D23" s="86">
        <v>-5.4135803939314497E-2</v>
      </c>
      <c r="G23" s="19"/>
    </row>
    <row r="24" spans="1:7" ht="15" customHeight="1" x14ac:dyDescent="0.2">
      <c r="A24" s="92" t="s">
        <v>348</v>
      </c>
      <c r="B24" s="230">
        <v>9220</v>
      </c>
      <c r="C24" s="230">
        <v>10197</v>
      </c>
      <c r="D24" s="86">
        <v>-9.5812493870746307E-2</v>
      </c>
      <c r="G24" s="19"/>
    </row>
    <row r="25" spans="1:7" ht="15" customHeight="1" x14ac:dyDescent="0.2">
      <c r="B25" s="31"/>
      <c r="C25" s="31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zoomScale="130" zoomScaleNormal="130" workbookViewId="0"/>
  </sheetViews>
  <sheetFormatPr defaultColWidth="9.09765625" defaultRowHeight="10" x14ac:dyDescent="0.2"/>
  <cols>
    <col min="1" max="10" width="9.09765625" style="233"/>
    <col min="11" max="11" width="14.69921875" style="233" customWidth="1"/>
    <col min="12" max="12" width="2.69921875" style="233" customWidth="1"/>
    <col min="13" max="13" width="12.69921875" style="233" customWidth="1"/>
    <col min="14" max="16384" width="9.09765625" style="233"/>
  </cols>
  <sheetData>
    <row r="1" spans="1:13" ht="30" customHeight="1" x14ac:dyDescent="0.2">
      <c r="A1" s="234" t="s">
        <v>398</v>
      </c>
      <c r="K1" s="170" t="s">
        <v>366</v>
      </c>
      <c r="L1" s="235"/>
      <c r="M1" s="170" t="s">
        <v>373</v>
      </c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90" zoomScaleNormal="90" workbookViewId="0"/>
  </sheetViews>
  <sheetFormatPr defaultRowHeight="10" x14ac:dyDescent="0.2"/>
  <cols>
    <col min="13" max="13" width="16.59765625" customWidth="1"/>
  </cols>
  <sheetData>
    <row r="1" spans="1:13" ht="30.75" customHeight="1" x14ac:dyDescent="0.25">
      <c r="A1" s="169" t="s">
        <v>399</v>
      </c>
      <c r="B1" s="52"/>
      <c r="M1" s="170" t="s">
        <v>366</v>
      </c>
    </row>
    <row r="2" spans="1:13" ht="13.5" x14ac:dyDescent="0.25">
      <c r="B2" s="52"/>
    </row>
    <row r="10" spans="1:13" ht="19.5" x14ac:dyDescent="0.35">
      <c r="L10" s="247"/>
    </row>
    <row r="22" spans="14:14" ht="24.5" x14ac:dyDescent="0.45">
      <c r="N22" s="153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/>
  </sheetViews>
  <sheetFormatPr defaultRowHeight="10" x14ac:dyDescent="0.2"/>
  <cols>
    <col min="15" max="15" width="17" customWidth="1"/>
  </cols>
  <sheetData>
    <row r="1" spans="1:15" ht="33" customHeight="1" x14ac:dyDescent="0.2">
      <c r="A1" s="169" t="s">
        <v>400</v>
      </c>
      <c r="O1" s="170" t="s">
        <v>366</v>
      </c>
    </row>
    <row r="6" spans="1:15" ht="19.5" x14ac:dyDescent="0.35">
      <c r="O6" s="247"/>
    </row>
    <row r="8" spans="1:15" ht="24.5" x14ac:dyDescent="0.45">
      <c r="O8" s="153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workbookViewId="0"/>
  </sheetViews>
  <sheetFormatPr defaultColWidth="9.09765625" defaultRowHeight="10" x14ac:dyDescent="0.2"/>
  <cols>
    <col min="1" max="1" width="21.3984375" style="22" customWidth="1"/>
    <col min="2" max="2" width="40.69921875" style="22" customWidth="1"/>
    <col min="3" max="3" width="12.69921875" style="22" customWidth="1"/>
    <col min="4" max="4" width="13" style="22" customWidth="1"/>
    <col min="5" max="5" width="14.69921875" style="22" customWidth="1"/>
    <col min="6" max="6" width="9.09765625" style="22"/>
    <col min="7" max="7" width="18.3984375" style="22" customWidth="1"/>
    <col min="8" max="16384" width="9.09765625" style="22"/>
  </cols>
  <sheetData>
    <row r="1" spans="1:7" s="29" customFormat="1" ht="31.5" customHeight="1" x14ac:dyDescent="0.25">
      <c r="A1" s="179" t="s">
        <v>361</v>
      </c>
      <c r="G1" s="170" t="s">
        <v>366</v>
      </c>
    </row>
    <row r="2" spans="1:7" s="29" customFormat="1" ht="13.5" x14ac:dyDescent="0.25">
      <c r="E2" s="43"/>
    </row>
    <row r="3" spans="1:7" s="29" customFormat="1" ht="15" customHeight="1" x14ac:dyDescent="0.25">
      <c r="A3" s="29" t="s">
        <v>12</v>
      </c>
      <c r="B3" s="29" t="s">
        <v>12</v>
      </c>
      <c r="C3" s="310">
        <v>43617</v>
      </c>
      <c r="D3" s="310">
        <v>43252</v>
      </c>
      <c r="E3" s="43"/>
    </row>
    <row r="4" spans="1:7" s="29" customFormat="1" ht="15" customHeight="1" x14ac:dyDescent="0.25">
      <c r="A4" s="29" t="s">
        <v>15</v>
      </c>
      <c r="B4" s="29" t="s">
        <v>286</v>
      </c>
      <c r="C4" s="45">
        <v>7.8360210748830955E-2</v>
      </c>
      <c r="D4" s="45">
        <v>8.1930129064631027E-2</v>
      </c>
      <c r="E4" s="44"/>
      <c r="G4" s="56"/>
    </row>
    <row r="5" spans="1:7" s="29" customFormat="1" ht="15" customHeight="1" x14ac:dyDescent="0.25">
      <c r="B5" s="29" t="s">
        <v>408</v>
      </c>
      <c r="C5" s="54">
        <v>20</v>
      </c>
      <c r="D5" s="54">
        <v>19</v>
      </c>
      <c r="E5" s="44"/>
    </row>
    <row r="6" spans="1:7" s="29" customFormat="1" ht="15" customHeight="1" x14ac:dyDescent="0.25">
      <c r="E6" s="46"/>
    </row>
    <row r="7" spans="1:7" s="29" customFormat="1" ht="15" customHeight="1" x14ac:dyDescent="0.25">
      <c r="E7" s="46"/>
    </row>
    <row r="8" spans="1:7" s="29" customFormat="1" ht="15" customHeight="1" x14ac:dyDescent="0.25">
      <c r="A8" s="29" t="s">
        <v>142</v>
      </c>
      <c r="B8" s="29" t="s">
        <v>286</v>
      </c>
      <c r="C8" s="44">
        <v>8.3318772714565281E-2</v>
      </c>
      <c r="D8" s="55">
        <v>8.7817488640913599E-2</v>
      </c>
      <c r="E8" s="46"/>
    </row>
    <row r="9" spans="1:7" s="29" customFormat="1" ht="15" customHeight="1" x14ac:dyDescent="0.25">
      <c r="B9" s="29" t="s">
        <v>408</v>
      </c>
      <c r="C9" s="54">
        <v>18</v>
      </c>
      <c r="D9" s="54">
        <v>18</v>
      </c>
      <c r="E9" s="46"/>
    </row>
    <row r="10" spans="1:7" s="29" customFormat="1" ht="13.5" x14ac:dyDescent="0.25">
      <c r="C10" s="54"/>
      <c r="D10" s="54"/>
      <c r="E10" s="46"/>
    </row>
    <row r="11" spans="1:7" s="33" customFormat="1" x14ac:dyDescent="0.2">
      <c r="A11" s="33" t="s">
        <v>287</v>
      </c>
      <c r="C11" s="47"/>
      <c r="D11" s="48"/>
      <c r="E11" s="48"/>
    </row>
    <row r="12" spans="1:7" s="33" customFormat="1" x14ac:dyDescent="0.2">
      <c r="A12" s="33" t="s">
        <v>407</v>
      </c>
      <c r="C12" s="47"/>
      <c r="D12" s="48"/>
      <c r="E12" s="48"/>
    </row>
    <row r="13" spans="1:7" s="33" customFormat="1" x14ac:dyDescent="0.2">
      <c r="A13" s="33" t="s">
        <v>288</v>
      </c>
      <c r="C13" s="47"/>
      <c r="D13" s="48"/>
      <c r="E13" s="48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120" zoomScaleNormal="120" workbookViewId="0"/>
  </sheetViews>
  <sheetFormatPr defaultColWidth="9.09765625" defaultRowHeight="10" x14ac:dyDescent="0.2"/>
  <cols>
    <col min="1" max="1" width="21.3984375" style="58" customWidth="1"/>
    <col min="2" max="2" width="16.09765625" style="58" customWidth="1"/>
    <col min="3" max="3" width="14.69921875" style="58" customWidth="1"/>
    <col min="4" max="4" width="4" style="58" customWidth="1"/>
    <col min="5" max="5" width="17.09765625" style="58" customWidth="1"/>
    <col min="6" max="6" width="13.69921875" style="58" bestFit="1" customWidth="1"/>
    <col min="7" max="8" width="10.59765625" style="58" bestFit="1" customWidth="1"/>
    <col min="9" max="9" width="14.8984375" style="58" customWidth="1"/>
    <col min="10" max="16384" width="9.09765625" style="58"/>
  </cols>
  <sheetData>
    <row r="1" spans="1:11" s="57" customFormat="1" ht="29.25" customHeight="1" x14ac:dyDescent="0.25">
      <c r="A1" s="180" t="s">
        <v>401</v>
      </c>
      <c r="I1" s="170" t="s">
        <v>366</v>
      </c>
    </row>
    <row r="2" spans="1:11" ht="29.25" customHeight="1" x14ac:dyDescent="0.25">
      <c r="I2" s="59"/>
      <c r="J2" s="60"/>
    </row>
    <row r="3" spans="1:11" s="61" customFormat="1" ht="15" customHeight="1" x14ac:dyDescent="0.3">
      <c r="B3" s="62" t="s">
        <v>60</v>
      </c>
      <c r="E3" s="63" t="s">
        <v>142</v>
      </c>
      <c r="G3" s="59"/>
      <c r="H3" s="64"/>
    </row>
    <row r="4" spans="1:11" s="61" customFormat="1" ht="15" customHeight="1" x14ac:dyDescent="0.3">
      <c r="B4" s="311" t="s">
        <v>340</v>
      </c>
      <c r="C4" s="311" t="s">
        <v>300</v>
      </c>
      <c r="D4" s="311"/>
      <c r="E4" s="311" t="s">
        <v>340</v>
      </c>
      <c r="F4" s="311" t="s">
        <v>300</v>
      </c>
    </row>
    <row r="5" spans="1:11" s="61" customFormat="1" ht="15" customHeight="1" x14ac:dyDescent="0.3">
      <c r="A5" s="61" t="s">
        <v>48</v>
      </c>
      <c r="B5" s="231">
        <v>16</v>
      </c>
      <c r="C5" s="232">
        <v>9.2090690361921246E-2</v>
      </c>
      <c r="D5" s="231"/>
      <c r="E5" s="231">
        <v>16</v>
      </c>
      <c r="F5" s="232">
        <v>7.9393770856507229E-2</v>
      </c>
    </row>
    <row r="6" spans="1:11" s="61" customFormat="1" ht="15" customHeight="1" x14ac:dyDescent="0.3">
      <c r="A6" s="61" t="s">
        <v>301</v>
      </c>
      <c r="B6" s="231">
        <v>21</v>
      </c>
      <c r="C6" s="232">
        <v>7.947586937294733E-2</v>
      </c>
      <c r="D6" s="231"/>
      <c r="E6" s="231">
        <v>19</v>
      </c>
      <c r="F6" s="232">
        <v>8.0863045335189343E-2</v>
      </c>
    </row>
    <row r="7" spans="1:11" s="61" customFormat="1" ht="15" customHeight="1" x14ac:dyDescent="0.3">
      <c r="A7" s="61" t="s">
        <v>302</v>
      </c>
      <c r="B7" s="231">
        <v>22</v>
      </c>
      <c r="C7" s="232">
        <v>7.4063709715031942E-2</v>
      </c>
      <c r="D7" s="231"/>
      <c r="E7" s="231">
        <v>18</v>
      </c>
      <c r="F7" s="232">
        <v>8.5546572555233444E-2</v>
      </c>
    </row>
    <row r="8" spans="1:11" s="61" customFormat="1" ht="15" customHeight="1" x14ac:dyDescent="0.3">
      <c r="A8" s="61" t="s">
        <v>303</v>
      </c>
      <c r="B8" s="231">
        <v>19</v>
      </c>
      <c r="C8" s="232">
        <v>7.6144961056694202E-2</v>
      </c>
      <c r="D8" s="231"/>
      <c r="E8" s="231">
        <v>19</v>
      </c>
      <c r="F8" s="232">
        <v>8.5467003245582401E-2</v>
      </c>
    </row>
    <row r="9" spans="1:11" s="61" customFormat="1" ht="15" customHeight="1" x14ac:dyDescent="0.3">
      <c r="A9" s="61" t="s">
        <v>304</v>
      </c>
      <c r="B9" s="231">
        <v>20</v>
      </c>
      <c r="C9" s="232">
        <v>7.8360210748830955E-2</v>
      </c>
      <c r="D9" s="231"/>
      <c r="E9" s="231">
        <v>18</v>
      </c>
      <c r="F9" s="232">
        <v>8.3318772714565281E-2</v>
      </c>
    </row>
    <row r="10" spans="1:11" x14ac:dyDescent="0.2">
      <c r="K10" s="60"/>
    </row>
    <row r="15" spans="1:11" ht="13.5" x14ac:dyDescent="0.3">
      <c r="F15" s="61"/>
      <c r="G15" s="65"/>
      <c r="H15" s="65"/>
      <c r="I15" s="65"/>
      <c r="J15" s="65"/>
      <c r="K15" s="65"/>
    </row>
    <row r="16" spans="1:11" ht="13.5" x14ac:dyDescent="0.3">
      <c r="F16" s="61"/>
      <c r="G16" s="22"/>
      <c r="H16" s="1"/>
      <c r="I16"/>
      <c r="J16"/>
      <c r="K16" s="1"/>
    </row>
    <row r="17" spans="6:11" ht="13.5" x14ac:dyDescent="0.3">
      <c r="F17" s="61"/>
      <c r="G17"/>
      <c r="H17" s="1"/>
      <c r="I17"/>
      <c r="J17"/>
      <c r="K17" s="1"/>
    </row>
    <row r="18" spans="6:11" ht="13.5" x14ac:dyDescent="0.3">
      <c r="F18" s="61"/>
      <c r="G18"/>
      <c r="H18" s="1"/>
      <c r="I18"/>
      <c r="J18"/>
      <c r="K18" s="1"/>
    </row>
    <row r="19" spans="6:11" ht="13.5" x14ac:dyDescent="0.3">
      <c r="F19" s="61"/>
      <c r="G19"/>
      <c r="H19" s="1"/>
      <c r="I19"/>
      <c r="J19"/>
      <c r="K19" s="1"/>
    </row>
    <row r="20" spans="6:11" ht="13.5" x14ac:dyDescent="0.3">
      <c r="F20" s="61"/>
      <c r="G20"/>
      <c r="H20" s="1"/>
      <c r="I20"/>
      <c r="J20"/>
      <c r="K20" s="1"/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10" x14ac:dyDescent="0.2"/>
  <cols>
    <col min="12" max="12" width="15.8984375" customWidth="1"/>
    <col min="13" max="13" width="3.69921875" customWidth="1"/>
    <col min="14" max="14" width="13" customWidth="1"/>
  </cols>
  <sheetData>
    <row r="1" spans="1:14" ht="24" customHeight="1" x14ac:dyDescent="0.2">
      <c r="A1" s="181" t="s">
        <v>457</v>
      </c>
      <c r="L1" s="170" t="s">
        <v>366</v>
      </c>
      <c r="M1" s="176"/>
      <c r="N1" s="170" t="s">
        <v>421</v>
      </c>
    </row>
  </sheetData>
  <hyperlinks>
    <hyperlink ref="L1" location="Contents!A1" display="Contents page"/>
    <hyperlink ref="N1" location="'Fig 6&amp;7 source'!L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30" zoomScaleNormal="130" workbookViewId="0"/>
  </sheetViews>
  <sheetFormatPr defaultColWidth="9.09765625" defaultRowHeight="19.5" customHeight="1" x14ac:dyDescent="0.2"/>
  <cols>
    <col min="1" max="11" width="9.09765625" style="32"/>
    <col min="12" max="12" width="16" style="32" customWidth="1"/>
    <col min="13" max="13" width="3.8984375" style="32" customWidth="1"/>
    <col min="14" max="14" width="12.69921875" style="32" customWidth="1"/>
    <col min="15" max="16384" width="9.09765625" style="32"/>
  </cols>
  <sheetData>
    <row r="1" spans="1:14" ht="19.5" customHeight="1" x14ac:dyDescent="0.2">
      <c r="A1" s="181" t="s">
        <v>409</v>
      </c>
      <c r="L1" s="170" t="s">
        <v>366</v>
      </c>
      <c r="M1" s="182"/>
      <c r="N1" s="170" t="s">
        <v>373</v>
      </c>
    </row>
    <row r="5" spans="1:14" ht="19.5" customHeight="1" x14ac:dyDescent="0.2">
      <c r="L5" s="34"/>
    </row>
    <row r="6" spans="1:14" ht="19.5" customHeight="1" x14ac:dyDescent="0.2">
      <c r="K6" s="152"/>
      <c r="L6" s="34"/>
    </row>
    <row r="7" spans="1:14" ht="19.5" customHeight="1" x14ac:dyDescent="0.2">
      <c r="L7" s="143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/>
  </sheetViews>
  <sheetFormatPr defaultColWidth="9.09765625" defaultRowHeight="10" x14ac:dyDescent="0.2"/>
  <cols>
    <col min="1" max="15" width="9.09765625" style="32"/>
    <col min="16" max="16" width="14.09765625" style="32" customWidth="1"/>
    <col min="17" max="17" width="2.09765625" style="32" customWidth="1"/>
    <col min="18" max="18" width="13.09765625" style="32" customWidth="1"/>
    <col min="19" max="16384" width="9.09765625" style="32"/>
  </cols>
  <sheetData>
    <row r="1" spans="1:18" ht="22.5" customHeight="1" x14ac:dyDescent="0.2">
      <c r="A1" s="181" t="s">
        <v>411</v>
      </c>
      <c r="P1" s="170" t="s">
        <v>366</v>
      </c>
      <c r="Q1" s="183"/>
      <c r="R1" s="170" t="s">
        <v>373</v>
      </c>
    </row>
  </sheetData>
  <hyperlinks>
    <hyperlink ref="P1" location="Contents!A1" display="Contents page"/>
    <hyperlink ref="R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9"/>
  <sheetViews>
    <sheetView zoomScale="130" zoomScaleNormal="130" workbookViewId="0"/>
  </sheetViews>
  <sheetFormatPr defaultColWidth="9" defaultRowHeight="10" x14ac:dyDescent="0.2"/>
  <cols>
    <col min="1" max="1" width="21.296875" customWidth="1"/>
    <col min="2" max="2" width="14.59765625" customWidth="1"/>
    <col min="3" max="3" width="15.69921875" customWidth="1"/>
    <col min="4" max="4" width="12.59765625" customWidth="1"/>
    <col min="6" max="6" width="12.69921875" customWidth="1"/>
    <col min="8" max="8" width="15.296875" customWidth="1"/>
  </cols>
  <sheetData>
    <row r="1" spans="1:8" ht="24.75" customHeight="1" x14ac:dyDescent="0.25">
      <c r="A1" s="178" t="s">
        <v>136</v>
      </c>
      <c r="B1" s="105"/>
      <c r="C1" s="105"/>
      <c r="D1" s="105"/>
      <c r="H1" s="170" t="s">
        <v>366</v>
      </c>
    </row>
    <row r="2" spans="1:8" ht="22.5" customHeight="1" x14ac:dyDescent="0.25">
      <c r="A2" s="105" t="s">
        <v>12</v>
      </c>
      <c r="B2" s="106" t="s">
        <v>133</v>
      </c>
      <c r="C2" s="110" t="s">
        <v>137</v>
      </c>
      <c r="D2" s="110" t="s">
        <v>138</v>
      </c>
      <c r="G2" t="s">
        <v>12</v>
      </c>
    </row>
    <row r="3" spans="1:8" ht="11.5" x14ac:dyDescent="0.25">
      <c r="A3" s="105" t="s">
        <v>15</v>
      </c>
      <c r="B3" s="107">
        <v>420</v>
      </c>
      <c r="C3" s="108">
        <v>2.9007601100141667E-3</v>
      </c>
      <c r="D3" s="108">
        <v>1.7772094699553431E-2</v>
      </c>
      <c r="E3" s="20"/>
      <c r="F3" s="21"/>
    </row>
    <row r="4" spans="1:8" ht="11.5" x14ac:dyDescent="0.25">
      <c r="A4" s="105" t="s">
        <v>142</v>
      </c>
      <c r="B4" s="107">
        <v>320</v>
      </c>
      <c r="C4" s="108">
        <v>1.381631836447017E-3</v>
      </c>
      <c r="D4" s="108">
        <v>5.3997557180684108E-2</v>
      </c>
      <c r="E4" s="20"/>
      <c r="F4" s="21"/>
    </row>
    <row r="5" spans="1:8" ht="11.5" x14ac:dyDescent="0.25">
      <c r="A5" s="105" t="s">
        <v>14</v>
      </c>
      <c r="B5" s="107">
        <v>400</v>
      </c>
      <c r="C5" s="108">
        <v>2.4550727995786836E-3</v>
      </c>
      <c r="D5" s="108">
        <v>2.2318419249601318E-2</v>
      </c>
      <c r="E5" s="20"/>
      <c r="F5" s="20"/>
    </row>
    <row r="6" spans="1:8" ht="11.5" x14ac:dyDescent="0.25">
      <c r="A6" s="107"/>
      <c r="B6" s="105" t="s">
        <v>146</v>
      </c>
      <c r="C6" s="109"/>
      <c r="D6" s="109"/>
    </row>
    <row r="7" spans="1:8" ht="11.5" x14ac:dyDescent="0.25">
      <c r="C7" s="108"/>
      <c r="D7" s="108"/>
    </row>
    <row r="8" spans="1:8" x14ac:dyDescent="0.2">
      <c r="G8" s="246"/>
      <c r="H8" s="139"/>
    </row>
    <row r="9" spans="1:8" x14ac:dyDescent="0.2">
      <c r="G9" s="246"/>
      <c r="H9" s="139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4"/>
  <sheetViews>
    <sheetView workbookViewId="0"/>
  </sheetViews>
  <sheetFormatPr defaultColWidth="9.09765625" defaultRowHeight="12.5" x14ac:dyDescent="0.25"/>
  <cols>
    <col min="1" max="1" width="9.09765625" style="5"/>
    <col min="2" max="2" width="24.59765625" style="5" customWidth="1"/>
    <col min="3" max="3" width="22" style="5" customWidth="1"/>
    <col min="4" max="8" width="12.69921875" style="5" customWidth="1"/>
    <col min="9" max="9" width="9.09765625" style="5"/>
    <col min="10" max="10" width="14.3984375" style="5" customWidth="1"/>
    <col min="11" max="16384" width="9.09765625" style="5"/>
  </cols>
  <sheetData>
    <row r="1" spans="1:10" ht="28.5" customHeight="1" x14ac:dyDescent="0.25">
      <c r="A1" s="184" t="s">
        <v>402</v>
      </c>
      <c r="D1" s="42"/>
      <c r="E1" s="42"/>
      <c r="F1" s="42"/>
      <c r="G1" s="42"/>
      <c r="J1" s="170" t="s">
        <v>366</v>
      </c>
    </row>
    <row r="2" spans="1:10" s="112" customFormat="1" ht="51" customHeight="1" x14ac:dyDescent="0.25">
      <c r="A2" s="284" t="s">
        <v>42</v>
      </c>
      <c r="B2" s="113"/>
      <c r="C2" s="118" t="s">
        <v>43</v>
      </c>
      <c r="D2" s="118" t="s">
        <v>44</v>
      </c>
      <c r="E2" s="118" t="s">
        <v>45</v>
      </c>
      <c r="F2" s="118" t="s">
        <v>46</v>
      </c>
      <c r="G2" s="119" t="s">
        <v>37</v>
      </c>
    </row>
    <row r="3" spans="1:10" s="114" customFormat="1" ht="20" customHeight="1" x14ac:dyDescent="0.25">
      <c r="A3" s="105" t="s">
        <v>47</v>
      </c>
      <c r="B3" s="105"/>
      <c r="C3" s="106" t="s">
        <v>48</v>
      </c>
      <c r="D3" s="106" t="s">
        <v>49</v>
      </c>
      <c r="E3" s="106" t="s">
        <v>50</v>
      </c>
      <c r="F3" s="106" t="s">
        <v>289</v>
      </c>
      <c r="G3" s="106" t="s">
        <v>41</v>
      </c>
    </row>
    <row r="4" spans="1:10" s="114" customFormat="1" ht="20" customHeight="1" x14ac:dyDescent="0.25">
      <c r="A4" s="105" t="s">
        <v>51</v>
      </c>
      <c r="B4" s="105"/>
      <c r="C4" s="115">
        <v>277.85000000000002</v>
      </c>
      <c r="D4" s="115">
        <v>578.64577835273826</v>
      </c>
      <c r="E4" s="115">
        <v>798.12620430262086</v>
      </c>
      <c r="F4" s="115">
        <v>1009.7870562023861</v>
      </c>
      <c r="G4" s="116" t="s">
        <v>41</v>
      </c>
    </row>
    <row r="5" spans="1:10" s="114" customFormat="1" ht="20" customHeight="1" x14ac:dyDescent="0.25">
      <c r="A5" s="105" t="s">
        <v>52</v>
      </c>
      <c r="B5" s="105"/>
      <c r="C5" s="115">
        <v>155</v>
      </c>
      <c r="D5" s="115">
        <v>255</v>
      </c>
      <c r="E5" s="115">
        <v>325</v>
      </c>
      <c r="F5" s="115">
        <v>395</v>
      </c>
      <c r="G5" s="116" t="s">
        <v>41</v>
      </c>
      <c r="I5" s="115"/>
    </row>
    <row r="6" spans="1:10" s="114" customFormat="1" ht="20" customHeight="1" x14ac:dyDescent="0.25">
      <c r="A6" s="105" t="s">
        <v>53</v>
      </c>
      <c r="B6" s="105"/>
      <c r="C6" s="111"/>
      <c r="D6" s="111"/>
      <c r="E6" s="111"/>
      <c r="F6" s="111"/>
      <c r="G6" s="111"/>
    </row>
    <row r="7" spans="1:10" s="114" customFormat="1" ht="20" customHeight="1" x14ac:dyDescent="0.25">
      <c r="A7" s="105"/>
      <c r="B7" s="105" t="s">
        <v>60</v>
      </c>
      <c r="C7" s="188">
        <v>20</v>
      </c>
      <c r="D7" s="188">
        <v>199</v>
      </c>
      <c r="E7" s="188">
        <v>769</v>
      </c>
      <c r="F7" s="188">
        <v>1252</v>
      </c>
      <c r="G7" s="188">
        <v>2240</v>
      </c>
      <c r="I7" s="133"/>
    </row>
    <row r="8" spans="1:10" s="114" customFormat="1" ht="20" customHeight="1" x14ac:dyDescent="0.25">
      <c r="A8" s="105"/>
      <c r="B8" s="105" t="s">
        <v>142</v>
      </c>
      <c r="C8" s="188">
        <v>104</v>
      </c>
      <c r="D8" s="188">
        <v>1064</v>
      </c>
      <c r="E8" s="188">
        <v>2137</v>
      </c>
      <c r="F8" s="188">
        <v>766</v>
      </c>
      <c r="G8" s="188">
        <v>4071</v>
      </c>
      <c r="I8" s="133"/>
    </row>
    <row r="9" spans="1:10" s="114" customFormat="1" ht="20" customHeight="1" x14ac:dyDescent="0.25">
      <c r="A9" s="105"/>
      <c r="B9" s="105" t="s">
        <v>14</v>
      </c>
      <c r="C9" s="188">
        <v>124</v>
      </c>
      <c r="D9" s="188">
        <v>1263</v>
      </c>
      <c r="E9" s="188">
        <v>2906</v>
      </c>
      <c r="F9" s="188">
        <v>2018</v>
      </c>
      <c r="G9" s="188">
        <v>6311</v>
      </c>
      <c r="I9" s="133"/>
    </row>
    <row r="10" spans="1:10" s="114" customFormat="1" ht="20" customHeight="1" x14ac:dyDescent="0.25">
      <c r="A10" s="105" t="s">
        <v>54</v>
      </c>
      <c r="B10" s="105"/>
      <c r="C10" s="188"/>
      <c r="D10" s="188"/>
      <c r="E10" s="188"/>
      <c r="F10" s="188"/>
      <c r="G10" s="188"/>
    </row>
    <row r="11" spans="1:10" s="114" customFormat="1" ht="20" customHeight="1" x14ac:dyDescent="0.25">
      <c r="A11" s="105"/>
      <c r="B11" s="105" t="s">
        <v>60</v>
      </c>
      <c r="C11" s="117">
        <v>3.0000000000000001E-3</v>
      </c>
      <c r="D11" s="117">
        <v>1.4E-2</v>
      </c>
      <c r="E11" s="117">
        <v>6.0999999999999999E-2</v>
      </c>
      <c r="F11" s="117">
        <v>0.189</v>
      </c>
      <c r="G11" s="117">
        <v>5.6000000000000001E-2</v>
      </c>
    </row>
    <row r="12" spans="1:10" s="114" customFormat="1" ht="20" customHeight="1" x14ac:dyDescent="0.25">
      <c r="A12" s="105"/>
      <c r="B12" s="105" t="s">
        <v>142</v>
      </c>
      <c r="C12" s="117">
        <v>0.23300000000000001</v>
      </c>
      <c r="D12" s="117">
        <v>0.439</v>
      </c>
      <c r="E12" s="117">
        <v>0.47599999999999998</v>
      </c>
      <c r="F12" s="117">
        <v>0.41099999999999998</v>
      </c>
      <c r="G12" s="117">
        <v>0.442</v>
      </c>
    </row>
    <row r="13" spans="1:10" s="114" customFormat="1" ht="20" customHeight="1" x14ac:dyDescent="0.25">
      <c r="A13" s="105"/>
      <c r="B13" s="105" t="s">
        <v>14</v>
      </c>
      <c r="C13" s="117">
        <v>1.7999999999999999E-2</v>
      </c>
      <c r="D13" s="117">
        <v>7.6999999999999999E-2</v>
      </c>
      <c r="E13" s="117">
        <v>0.16900000000000001</v>
      </c>
      <c r="F13" s="117">
        <v>0.23799999999999999</v>
      </c>
      <c r="G13" s="117">
        <v>0.129</v>
      </c>
    </row>
    <row r="14" spans="1:10" x14ac:dyDescent="0.25">
      <c r="B14" s="4"/>
      <c r="C14" s="4"/>
    </row>
  </sheetData>
  <phoneticPr fontId="0" type="noConversion"/>
  <hyperlinks>
    <hyperlink ref="J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89" zoomScaleNormal="89" workbookViewId="0"/>
  </sheetViews>
  <sheetFormatPr defaultRowHeight="10" x14ac:dyDescent="0.2"/>
  <cols>
    <col min="16" max="16" width="18.296875" customWidth="1"/>
  </cols>
  <sheetData>
    <row r="1" spans="1:17" ht="37.5" customHeight="1" x14ac:dyDescent="0.25">
      <c r="A1" s="169" t="s">
        <v>415</v>
      </c>
      <c r="B1" s="52"/>
      <c r="P1" s="170" t="s">
        <v>366</v>
      </c>
    </row>
    <row r="2" spans="1:17" ht="13.5" x14ac:dyDescent="0.25">
      <c r="B2" s="52"/>
    </row>
    <row r="3" spans="1:17" ht="13.5" x14ac:dyDescent="0.3">
      <c r="O3" s="96"/>
      <c r="P3" s="32"/>
      <c r="Q3" s="32"/>
    </row>
    <row r="18" spans="12:12" ht="19.5" x14ac:dyDescent="0.35">
      <c r="L18" s="247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90" zoomScaleNormal="90" workbookViewId="0"/>
  </sheetViews>
  <sheetFormatPr defaultRowHeight="10" x14ac:dyDescent="0.2"/>
  <cols>
    <col min="14" max="14" width="18.8984375" customWidth="1"/>
  </cols>
  <sheetData>
    <row r="1" spans="1:14" ht="27" customHeight="1" x14ac:dyDescent="0.2">
      <c r="A1" s="169" t="s">
        <v>416</v>
      </c>
      <c r="N1" s="170" t="s">
        <v>366</v>
      </c>
    </row>
    <row r="17" spans="15:15" ht="19.5" x14ac:dyDescent="0.35">
      <c r="O17" s="247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110" zoomScaleNormal="110" workbookViewId="0"/>
  </sheetViews>
  <sheetFormatPr defaultColWidth="24.69921875" defaultRowHeight="13.5" x14ac:dyDescent="0.3"/>
  <cols>
    <col min="1" max="1" width="28.59765625" style="96" customWidth="1"/>
    <col min="2" max="11" width="10.69921875" style="96" customWidth="1"/>
    <col min="12" max="16384" width="24.69921875" style="96"/>
  </cols>
  <sheetData>
    <row r="1" spans="1:13" ht="30.75" customHeight="1" x14ac:dyDescent="0.3">
      <c r="A1" s="185" t="s">
        <v>403</v>
      </c>
      <c r="B1" s="94"/>
      <c r="C1" s="94"/>
      <c r="D1" s="94"/>
      <c r="E1" s="94"/>
      <c r="F1" s="94"/>
      <c r="G1" s="95"/>
      <c r="H1" s="95"/>
      <c r="I1" s="95"/>
      <c r="J1" s="95"/>
      <c r="K1" s="95"/>
      <c r="M1" s="170" t="s">
        <v>366</v>
      </c>
    </row>
    <row r="2" spans="1:13" ht="20.149999999999999" customHeight="1" x14ac:dyDescent="0.3">
      <c r="A2" s="102"/>
      <c r="B2" s="275" t="s">
        <v>55</v>
      </c>
      <c r="C2" s="275"/>
      <c r="D2" s="276" t="s">
        <v>56</v>
      </c>
      <c r="E2" s="276"/>
      <c r="F2" s="275" t="s">
        <v>57</v>
      </c>
      <c r="G2" s="275"/>
      <c r="H2" s="276" t="s">
        <v>62</v>
      </c>
      <c r="I2" s="276"/>
      <c r="J2" s="277" t="s">
        <v>37</v>
      </c>
      <c r="K2" s="277"/>
    </row>
    <row r="3" spans="1:13" ht="20.149999999999999" customHeight="1" x14ac:dyDescent="0.3">
      <c r="A3" s="104" t="s">
        <v>30</v>
      </c>
      <c r="B3" s="103" t="s">
        <v>58</v>
      </c>
      <c r="C3" s="103" t="s">
        <v>59</v>
      </c>
      <c r="D3" s="104" t="s">
        <v>58</v>
      </c>
      <c r="E3" s="104" t="s">
        <v>59</v>
      </c>
      <c r="F3" s="103" t="s">
        <v>58</v>
      </c>
      <c r="G3" s="103" t="s">
        <v>59</v>
      </c>
      <c r="H3" s="104" t="s">
        <v>58</v>
      </c>
      <c r="I3" s="104" t="s">
        <v>59</v>
      </c>
      <c r="J3" s="103" t="s">
        <v>58</v>
      </c>
      <c r="K3" s="103" t="s">
        <v>59</v>
      </c>
    </row>
    <row r="4" spans="1:13" ht="20.149999999999999" customHeight="1" x14ac:dyDescent="0.3">
      <c r="A4" s="97" t="s">
        <v>16</v>
      </c>
      <c r="B4" s="236">
        <v>10</v>
      </c>
      <c r="C4" s="237">
        <v>3.0000000000000001E-3</v>
      </c>
      <c r="D4" s="239">
        <v>40</v>
      </c>
      <c r="E4" s="238">
        <v>8.9999999999999993E-3</v>
      </c>
      <c r="F4" s="236">
        <v>26</v>
      </c>
      <c r="G4" s="237">
        <v>2.7E-2</v>
      </c>
      <c r="H4" s="239">
        <v>13</v>
      </c>
      <c r="I4" s="238">
        <v>7.6999999999999999E-2</v>
      </c>
      <c r="J4" s="236">
        <v>89</v>
      </c>
      <c r="K4" s="237">
        <v>8.9999999999999993E-3</v>
      </c>
    </row>
    <row r="5" spans="1:13" ht="20.149999999999999" customHeight="1" x14ac:dyDescent="0.3">
      <c r="A5" s="97" t="s">
        <v>17</v>
      </c>
      <c r="B5" s="236">
        <v>1</v>
      </c>
      <c r="C5" s="237">
        <v>2E-3</v>
      </c>
      <c r="D5" s="239">
        <v>19</v>
      </c>
      <c r="E5" s="238">
        <v>1.0999999999999999E-2</v>
      </c>
      <c r="F5" s="236">
        <v>18</v>
      </c>
      <c r="G5" s="237">
        <v>1.2E-2</v>
      </c>
      <c r="H5" s="239">
        <v>24</v>
      </c>
      <c r="I5" s="238">
        <v>2.5000000000000001E-2</v>
      </c>
      <c r="J5" s="236">
        <v>62</v>
      </c>
      <c r="K5" s="237">
        <v>1.2999999999999999E-2</v>
      </c>
    </row>
    <row r="6" spans="1:13" ht="20.149999999999999" customHeight="1" x14ac:dyDescent="0.3">
      <c r="A6" s="97" t="s">
        <v>18</v>
      </c>
      <c r="B6" s="236">
        <v>1</v>
      </c>
      <c r="C6" s="237">
        <v>2E-3</v>
      </c>
      <c r="D6" s="239">
        <v>9</v>
      </c>
      <c r="E6" s="238">
        <v>6.0000000000000001E-3</v>
      </c>
      <c r="F6" s="236">
        <v>5</v>
      </c>
      <c r="G6" s="237">
        <v>5.0000000000000001E-3</v>
      </c>
      <c r="H6" s="239">
        <v>4</v>
      </c>
      <c r="I6" s="238">
        <v>8.9999999999999993E-3</v>
      </c>
      <c r="J6" s="236">
        <v>19</v>
      </c>
      <c r="K6" s="237">
        <v>5.0000000000000001E-3</v>
      </c>
    </row>
    <row r="7" spans="1:13" ht="20.149999999999999" customHeight="1" x14ac:dyDescent="0.3">
      <c r="A7" s="97" t="s">
        <v>19</v>
      </c>
      <c r="B7" s="236">
        <v>2</v>
      </c>
      <c r="C7" s="237">
        <v>6.0000000000000001E-3</v>
      </c>
      <c r="D7" s="239">
        <v>42</v>
      </c>
      <c r="E7" s="238">
        <v>3.2000000000000001E-2</v>
      </c>
      <c r="F7" s="236">
        <v>377</v>
      </c>
      <c r="G7" s="237">
        <v>0.14000000000000001</v>
      </c>
      <c r="H7" s="239">
        <v>668</v>
      </c>
      <c r="I7" s="238">
        <v>0.34699999999999998</v>
      </c>
      <c r="J7" s="236">
        <v>1089</v>
      </c>
      <c r="K7" s="237">
        <v>0.17399999999999999</v>
      </c>
    </row>
    <row r="8" spans="1:13" ht="20.149999999999999" customHeight="1" x14ac:dyDescent="0.3">
      <c r="A8" s="97" t="s">
        <v>20</v>
      </c>
      <c r="B8" s="236">
        <v>2</v>
      </c>
      <c r="C8" s="237">
        <v>4.0000000000000001E-3</v>
      </c>
      <c r="D8" s="239">
        <v>16</v>
      </c>
      <c r="E8" s="238">
        <v>0.01</v>
      </c>
      <c r="F8" s="236">
        <v>54</v>
      </c>
      <c r="G8" s="237">
        <v>0.04</v>
      </c>
      <c r="H8" s="239">
        <v>55</v>
      </c>
      <c r="I8" s="238">
        <v>9.8000000000000004E-2</v>
      </c>
      <c r="J8" s="236">
        <v>127</v>
      </c>
      <c r="K8" s="237">
        <v>3.1E-2</v>
      </c>
    </row>
    <row r="9" spans="1:13" ht="20.149999999999999" customHeight="1" x14ac:dyDescent="0.3">
      <c r="A9" s="97" t="s">
        <v>21</v>
      </c>
      <c r="B9" s="236">
        <v>1</v>
      </c>
      <c r="C9" s="237">
        <v>3.0000000000000001E-3</v>
      </c>
      <c r="D9" s="239">
        <v>12</v>
      </c>
      <c r="E9" s="238">
        <v>8.9999999999999993E-3</v>
      </c>
      <c r="F9" s="236">
        <v>39</v>
      </c>
      <c r="G9" s="237">
        <v>2.9000000000000001E-2</v>
      </c>
      <c r="H9" s="239">
        <v>90</v>
      </c>
      <c r="I9" s="238">
        <v>0.154</v>
      </c>
      <c r="J9" s="236">
        <v>142</v>
      </c>
      <c r="K9" s="237">
        <v>3.9E-2</v>
      </c>
    </row>
    <row r="10" spans="1:13" ht="20.149999999999999" customHeight="1" x14ac:dyDescent="0.3">
      <c r="A10" s="97" t="s">
        <v>22</v>
      </c>
      <c r="B10" s="236">
        <v>2</v>
      </c>
      <c r="C10" s="237">
        <v>3.1E-2</v>
      </c>
      <c r="D10" s="239">
        <v>15</v>
      </c>
      <c r="E10" s="238">
        <v>2.5000000000000001E-2</v>
      </c>
      <c r="F10" s="236">
        <v>18</v>
      </c>
      <c r="G10" s="237">
        <v>1.9E-2</v>
      </c>
      <c r="H10" s="239">
        <v>20</v>
      </c>
      <c r="I10" s="238">
        <v>5.1999999999999998E-2</v>
      </c>
      <c r="J10" s="236">
        <v>55</v>
      </c>
      <c r="K10" s="237">
        <v>2.7E-2</v>
      </c>
    </row>
    <row r="11" spans="1:13" ht="20.149999999999999" customHeight="1" x14ac:dyDescent="0.3">
      <c r="A11" s="97" t="s">
        <v>23</v>
      </c>
      <c r="B11" s="236">
        <v>1</v>
      </c>
      <c r="C11" s="237">
        <v>8.0000000000000002E-3</v>
      </c>
      <c r="D11" s="239">
        <v>22</v>
      </c>
      <c r="E11" s="238">
        <v>2.9000000000000001E-2</v>
      </c>
      <c r="F11" s="236">
        <v>144</v>
      </c>
      <c r="G11" s="237">
        <v>0.08</v>
      </c>
      <c r="H11" s="239">
        <v>355</v>
      </c>
      <c r="I11" s="238">
        <v>0.28499999999999998</v>
      </c>
      <c r="J11" s="236">
        <v>522</v>
      </c>
      <c r="K11" s="237">
        <v>0.13300000000000001</v>
      </c>
    </row>
    <row r="12" spans="1:13" ht="20.149999999999999" customHeight="1" x14ac:dyDescent="0.3">
      <c r="A12" s="97" t="s">
        <v>24</v>
      </c>
      <c r="B12" s="236">
        <v>0</v>
      </c>
      <c r="C12" s="237">
        <v>0</v>
      </c>
      <c r="D12" s="239">
        <v>24</v>
      </c>
      <c r="E12" s="238">
        <v>4.9000000000000002E-2</v>
      </c>
      <c r="F12" s="236">
        <v>88</v>
      </c>
      <c r="G12" s="237">
        <v>8.6999999999999994E-2</v>
      </c>
      <c r="H12" s="239">
        <v>23</v>
      </c>
      <c r="I12" s="238">
        <v>7.0999999999999994E-2</v>
      </c>
      <c r="J12" s="236">
        <v>135</v>
      </c>
      <c r="K12" s="237">
        <v>7.0999999999999994E-2</v>
      </c>
    </row>
    <row r="13" spans="1:13" s="101" customFormat="1" ht="30" customHeight="1" x14ac:dyDescent="0.2">
      <c r="A13" s="100" t="s">
        <v>60</v>
      </c>
      <c r="B13" s="236">
        <v>20</v>
      </c>
      <c r="C13" s="237">
        <v>3.0000000000000001E-3</v>
      </c>
      <c r="D13" s="239">
        <v>199</v>
      </c>
      <c r="E13" s="238">
        <v>1.4E-2</v>
      </c>
      <c r="F13" s="236">
        <v>769</v>
      </c>
      <c r="G13" s="237">
        <v>6.0999999999999999E-2</v>
      </c>
      <c r="H13" s="239">
        <v>1252</v>
      </c>
      <c r="I13" s="238">
        <v>0.189</v>
      </c>
      <c r="J13" s="236">
        <v>2240</v>
      </c>
      <c r="K13" s="237">
        <v>5.6000000000000001E-2</v>
      </c>
    </row>
    <row r="14" spans="1:13" ht="20.149999999999999" customHeight="1" x14ac:dyDescent="0.3">
      <c r="A14" s="97" t="s">
        <v>25</v>
      </c>
      <c r="B14" s="236">
        <v>10</v>
      </c>
      <c r="C14" s="237">
        <v>7.3999999999999996E-2</v>
      </c>
      <c r="D14" s="239">
        <v>119</v>
      </c>
      <c r="E14" s="238">
        <v>0.17899999999999999</v>
      </c>
      <c r="F14" s="236">
        <v>300</v>
      </c>
      <c r="G14" s="237">
        <v>0.23300000000000001</v>
      </c>
      <c r="H14" s="239">
        <v>125</v>
      </c>
      <c r="I14" s="238">
        <v>0.19500000000000001</v>
      </c>
      <c r="J14" s="236">
        <v>554</v>
      </c>
      <c r="K14" s="237">
        <v>0.20300000000000001</v>
      </c>
    </row>
    <row r="15" spans="1:13" ht="20.149999999999999" customHeight="1" x14ac:dyDescent="0.3">
      <c r="A15" s="97" t="s">
        <v>26</v>
      </c>
      <c r="B15" s="236">
        <v>28</v>
      </c>
      <c r="C15" s="237">
        <v>0.33300000000000002</v>
      </c>
      <c r="D15" s="239">
        <v>233</v>
      </c>
      <c r="E15" s="238">
        <v>0.58399999999999996</v>
      </c>
      <c r="F15" s="236">
        <v>514</v>
      </c>
      <c r="G15" s="237">
        <v>0.64100000000000001</v>
      </c>
      <c r="H15" s="239">
        <v>188</v>
      </c>
      <c r="I15" s="238">
        <v>0.56799999999999995</v>
      </c>
      <c r="J15" s="236">
        <v>963</v>
      </c>
      <c r="K15" s="237">
        <v>0.59599999999999997</v>
      </c>
    </row>
    <row r="16" spans="1:13" ht="20.149999999999999" customHeight="1" x14ac:dyDescent="0.3">
      <c r="A16" s="97" t="s">
        <v>27</v>
      </c>
      <c r="B16" s="236">
        <v>22</v>
      </c>
      <c r="C16" s="237">
        <v>0.247</v>
      </c>
      <c r="D16" s="239">
        <v>293</v>
      </c>
      <c r="E16" s="238">
        <v>0.59599999999999997</v>
      </c>
      <c r="F16" s="236">
        <v>507</v>
      </c>
      <c r="G16" s="237">
        <v>0.55100000000000005</v>
      </c>
      <c r="H16" s="239">
        <v>165</v>
      </c>
      <c r="I16" s="238">
        <v>0.49399999999999999</v>
      </c>
      <c r="J16" s="236">
        <v>987</v>
      </c>
      <c r="K16" s="237">
        <v>0.53800000000000003</v>
      </c>
    </row>
    <row r="17" spans="1:11" ht="20.149999999999999" customHeight="1" x14ac:dyDescent="0.3">
      <c r="A17" s="97" t="s">
        <v>28</v>
      </c>
      <c r="B17" s="236">
        <v>22</v>
      </c>
      <c r="C17" s="237">
        <v>0.34899999999999998</v>
      </c>
      <c r="D17" s="239">
        <v>232</v>
      </c>
      <c r="E17" s="238">
        <v>0.48</v>
      </c>
      <c r="F17" s="236">
        <v>408</v>
      </c>
      <c r="G17" s="237">
        <v>0.53800000000000003</v>
      </c>
      <c r="H17" s="239">
        <v>148</v>
      </c>
      <c r="I17" s="238">
        <v>0.52500000000000002</v>
      </c>
      <c r="J17" s="236">
        <v>810</v>
      </c>
      <c r="K17" s="237">
        <v>0.51</v>
      </c>
    </row>
    <row r="18" spans="1:11" ht="20.149999999999999" customHeight="1" x14ac:dyDescent="0.3">
      <c r="A18" s="97" t="s">
        <v>29</v>
      </c>
      <c r="B18" s="236">
        <v>22</v>
      </c>
      <c r="C18" s="237">
        <v>0.29299999999999998</v>
      </c>
      <c r="D18" s="239">
        <v>187</v>
      </c>
      <c r="E18" s="238">
        <v>0.48599999999999999</v>
      </c>
      <c r="F18" s="236">
        <v>408</v>
      </c>
      <c r="G18" s="237">
        <v>0.57099999999999995</v>
      </c>
      <c r="H18" s="239">
        <v>140</v>
      </c>
      <c r="I18" s="238">
        <v>0.50900000000000001</v>
      </c>
      <c r="J18" s="236">
        <v>757</v>
      </c>
      <c r="K18" s="237">
        <v>0.52200000000000002</v>
      </c>
    </row>
    <row r="19" spans="1:11" s="99" customFormat="1" ht="30" customHeight="1" x14ac:dyDescent="0.2">
      <c r="A19" s="98" t="s">
        <v>142</v>
      </c>
      <c r="B19" s="236">
        <v>104</v>
      </c>
      <c r="C19" s="237">
        <v>0.23300000000000001</v>
      </c>
      <c r="D19" s="239">
        <v>1064</v>
      </c>
      <c r="E19" s="238">
        <v>0.439</v>
      </c>
      <c r="F19" s="236">
        <v>2137</v>
      </c>
      <c r="G19" s="237">
        <v>0.47599999999999998</v>
      </c>
      <c r="H19" s="239">
        <v>766</v>
      </c>
      <c r="I19" s="238">
        <v>0.41099999999999998</v>
      </c>
      <c r="J19" s="236">
        <v>4071</v>
      </c>
      <c r="K19" s="237">
        <v>0.442</v>
      </c>
    </row>
    <row r="20" spans="1:11" s="99" customFormat="1" ht="30" customHeight="1" x14ac:dyDescent="0.2">
      <c r="A20" s="98" t="s">
        <v>14</v>
      </c>
      <c r="B20" s="236">
        <v>124</v>
      </c>
      <c r="C20" s="237">
        <v>1.7999999999999999E-2</v>
      </c>
      <c r="D20" s="239">
        <v>1263</v>
      </c>
      <c r="E20" s="238">
        <v>7.6999999999999999E-2</v>
      </c>
      <c r="F20" s="236">
        <v>2906</v>
      </c>
      <c r="G20" s="237">
        <v>0.16900000000000001</v>
      </c>
      <c r="H20" s="239">
        <v>2018</v>
      </c>
      <c r="I20" s="238">
        <v>0.23799999999999999</v>
      </c>
      <c r="J20" s="236">
        <v>6311</v>
      </c>
      <c r="K20" s="237">
        <v>0.129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3"/>
  <sheetViews>
    <sheetView zoomScale="140" zoomScaleNormal="14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ColWidth="8" defaultRowHeight="12.5" outlineLevelCol="1" x14ac:dyDescent="0.25"/>
  <cols>
    <col min="1" max="1" width="19" style="32" bestFit="1" customWidth="1"/>
    <col min="2" max="2" width="28.296875" style="35" bestFit="1" customWidth="1"/>
    <col min="3" max="4" width="8.69921875" style="32" customWidth="1"/>
    <col min="5" max="9" width="8.69921875" style="268" customWidth="1"/>
    <col min="10" max="11" width="8.69921875" style="32" customWidth="1"/>
    <col min="12" max="16" width="8.69921875" style="268" customWidth="1"/>
    <col min="17" max="18" width="8.69921875" style="32" hidden="1" customWidth="1" outlineLevel="1"/>
    <col min="19" max="23" width="8.69921875" style="268" hidden="1" customWidth="1" outlineLevel="1"/>
    <col min="24" max="24" width="8.69921875" style="32" customWidth="1" collapsed="1"/>
    <col min="25" max="25" width="8.69921875" style="32" customWidth="1"/>
    <col min="26" max="30" width="8.69921875" style="268" customWidth="1"/>
    <col min="31" max="32" width="8.69921875" style="32" customWidth="1"/>
    <col min="33" max="36" width="8.69921875" style="268" customWidth="1"/>
    <col min="37" max="37" width="10.8984375" style="268" customWidth="1" collapsed="1"/>
    <col min="38" max="39" width="8.69921875" style="32" customWidth="1" outlineLevel="1"/>
    <col min="40" max="43" width="8.69921875" style="268" customWidth="1" outlineLevel="1"/>
    <col min="44" max="44" width="8.69921875" style="268" customWidth="1" outlineLevel="1" collapsed="1"/>
    <col min="45" max="45" width="9.8984375" style="32" customWidth="1"/>
    <col min="46" max="256" width="8" style="32"/>
    <col min="257" max="257" width="19" style="32" bestFit="1" customWidth="1"/>
    <col min="258" max="258" width="28.296875" style="32" bestFit="1" customWidth="1"/>
    <col min="259" max="300" width="8.69921875" style="32" customWidth="1"/>
    <col min="301" max="512" width="8" style="32"/>
    <col min="513" max="513" width="19" style="32" bestFit="1" customWidth="1"/>
    <col min="514" max="514" width="28.296875" style="32" bestFit="1" customWidth="1"/>
    <col min="515" max="556" width="8.69921875" style="32" customWidth="1"/>
    <col min="557" max="768" width="8" style="32"/>
    <col min="769" max="769" width="19" style="32" bestFit="1" customWidth="1"/>
    <col min="770" max="770" width="28.296875" style="32" bestFit="1" customWidth="1"/>
    <col min="771" max="812" width="8.69921875" style="32" customWidth="1"/>
    <col min="813" max="1024" width="8" style="32"/>
    <col min="1025" max="1025" width="19" style="32" bestFit="1" customWidth="1"/>
    <col min="1026" max="1026" width="28.296875" style="32" bestFit="1" customWidth="1"/>
    <col min="1027" max="1068" width="8.69921875" style="32" customWidth="1"/>
    <col min="1069" max="1280" width="8" style="32"/>
    <col min="1281" max="1281" width="19" style="32" bestFit="1" customWidth="1"/>
    <col min="1282" max="1282" width="28.296875" style="32" bestFit="1" customWidth="1"/>
    <col min="1283" max="1324" width="8.69921875" style="32" customWidth="1"/>
    <col min="1325" max="1536" width="8" style="32"/>
    <col min="1537" max="1537" width="19" style="32" bestFit="1" customWidth="1"/>
    <col min="1538" max="1538" width="28.296875" style="32" bestFit="1" customWidth="1"/>
    <col min="1539" max="1580" width="8.69921875" style="32" customWidth="1"/>
    <col min="1581" max="1792" width="8" style="32"/>
    <col min="1793" max="1793" width="19" style="32" bestFit="1" customWidth="1"/>
    <col min="1794" max="1794" width="28.296875" style="32" bestFit="1" customWidth="1"/>
    <col min="1795" max="1836" width="8.69921875" style="32" customWidth="1"/>
    <col min="1837" max="2048" width="8" style="32"/>
    <col min="2049" max="2049" width="19" style="32" bestFit="1" customWidth="1"/>
    <col min="2050" max="2050" width="28.296875" style="32" bestFit="1" customWidth="1"/>
    <col min="2051" max="2092" width="8.69921875" style="32" customWidth="1"/>
    <col min="2093" max="2304" width="8" style="32"/>
    <col min="2305" max="2305" width="19" style="32" bestFit="1" customWidth="1"/>
    <col min="2306" max="2306" width="28.296875" style="32" bestFit="1" customWidth="1"/>
    <col min="2307" max="2348" width="8.69921875" style="32" customWidth="1"/>
    <col min="2349" max="2560" width="8" style="32"/>
    <col min="2561" max="2561" width="19" style="32" bestFit="1" customWidth="1"/>
    <col min="2562" max="2562" width="28.296875" style="32" bestFit="1" customWidth="1"/>
    <col min="2563" max="2604" width="8.69921875" style="32" customWidth="1"/>
    <col min="2605" max="2816" width="8" style="32"/>
    <col min="2817" max="2817" width="19" style="32" bestFit="1" customWidth="1"/>
    <col min="2818" max="2818" width="28.296875" style="32" bestFit="1" customWidth="1"/>
    <col min="2819" max="2860" width="8.69921875" style="32" customWidth="1"/>
    <col min="2861" max="3072" width="8" style="32"/>
    <col min="3073" max="3073" width="19" style="32" bestFit="1" customWidth="1"/>
    <col min="3074" max="3074" width="28.296875" style="32" bestFit="1" customWidth="1"/>
    <col min="3075" max="3116" width="8.69921875" style="32" customWidth="1"/>
    <col min="3117" max="3328" width="8" style="32"/>
    <col min="3329" max="3329" width="19" style="32" bestFit="1" customWidth="1"/>
    <col min="3330" max="3330" width="28.296875" style="32" bestFit="1" customWidth="1"/>
    <col min="3331" max="3372" width="8.69921875" style="32" customWidth="1"/>
    <col min="3373" max="3584" width="8" style="32"/>
    <col min="3585" max="3585" width="19" style="32" bestFit="1" customWidth="1"/>
    <col min="3586" max="3586" width="28.296875" style="32" bestFit="1" customWidth="1"/>
    <col min="3587" max="3628" width="8.69921875" style="32" customWidth="1"/>
    <col min="3629" max="3840" width="8" style="32"/>
    <col min="3841" max="3841" width="19" style="32" bestFit="1" customWidth="1"/>
    <col min="3842" max="3842" width="28.296875" style="32" bestFit="1" customWidth="1"/>
    <col min="3843" max="3884" width="8.69921875" style="32" customWidth="1"/>
    <col min="3885" max="4096" width="8" style="32"/>
    <col min="4097" max="4097" width="19" style="32" bestFit="1" customWidth="1"/>
    <col min="4098" max="4098" width="28.296875" style="32" bestFit="1" customWidth="1"/>
    <col min="4099" max="4140" width="8.69921875" style="32" customWidth="1"/>
    <col min="4141" max="4352" width="8" style="32"/>
    <col min="4353" max="4353" width="19" style="32" bestFit="1" customWidth="1"/>
    <col min="4354" max="4354" width="28.296875" style="32" bestFit="1" customWidth="1"/>
    <col min="4355" max="4396" width="8.69921875" style="32" customWidth="1"/>
    <col min="4397" max="4608" width="8" style="32"/>
    <col min="4609" max="4609" width="19" style="32" bestFit="1" customWidth="1"/>
    <col min="4610" max="4610" width="28.296875" style="32" bestFit="1" customWidth="1"/>
    <col min="4611" max="4652" width="8.69921875" style="32" customWidth="1"/>
    <col min="4653" max="4864" width="8" style="32"/>
    <col min="4865" max="4865" width="19" style="32" bestFit="1" customWidth="1"/>
    <col min="4866" max="4866" width="28.296875" style="32" bestFit="1" customWidth="1"/>
    <col min="4867" max="4908" width="8.69921875" style="32" customWidth="1"/>
    <col min="4909" max="5120" width="8" style="32"/>
    <col min="5121" max="5121" width="19" style="32" bestFit="1" customWidth="1"/>
    <col min="5122" max="5122" width="28.296875" style="32" bestFit="1" customWidth="1"/>
    <col min="5123" max="5164" width="8.69921875" style="32" customWidth="1"/>
    <col min="5165" max="5376" width="8" style="32"/>
    <col min="5377" max="5377" width="19" style="32" bestFit="1" customWidth="1"/>
    <col min="5378" max="5378" width="28.296875" style="32" bestFit="1" customWidth="1"/>
    <col min="5379" max="5420" width="8.69921875" style="32" customWidth="1"/>
    <col min="5421" max="5632" width="8" style="32"/>
    <col min="5633" max="5633" width="19" style="32" bestFit="1" customWidth="1"/>
    <col min="5634" max="5634" width="28.296875" style="32" bestFit="1" customWidth="1"/>
    <col min="5635" max="5676" width="8.69921875" style="32" customWidth="1"/>
    <col min="5677" max="5888" width="8" style="32"/>
    <col min="5889" max="5889" width="19" style="32" bestFit="1" customWidth="1"/>
    <col min="5890" max="5890" width="28.296875" style="32" bestFit="1" customWidth="1"/>
    <col min="5891" max="5932" width="8.69921875" style="32" customWidth="1"/>
    <col min="5933" max="6144" width="8" style="32"/>
    <col min="6145" max="6145" width="19" style="32" bestFit="1" customWidth="1"/>
    <col min="6146" max="6146" width="28.296875" style="32" bestFit="1" customWidth="1"/>
    <col min="6147" max="6188" width="8.69921875" style="32" customWidth="1"/>
    <col min="6189" max="6400" width="8" style="32"/>
    <col min="6401" max="6401" width="19" style="32" bestFit="1" customWidth="1"/>
    <col min="6402" max="6402" width="28.296875" style="32" bestFit="1" customWidth="1"/>
    <col min="6403" max="6444" width="8.69921875" style="32" customWidth="1"/>
    <col min="6445" max="6656" width="8" style="32"/>
    <col min="6657" max="6657" width="19" style="32" bestFit="1" customWidth="1"/>
    <col min="6658" max="6658" width="28.296875" style="32" bestFit="1" customWidth="1"/>
    <col min="6659" max="6700" width="8.69921875" style="32" customWidth="1"/>
    <col min="6701" max="6912" width="8" style="32"/>
    <col min="6913" max="6913" width="19" style="32" bestFit="1" customWidth="1"/>
    <col min="6914" max="6914" width="28.296875" style="32" bestFit="1" customWidth="1"/>
    <col min="6915" max="6956" width="8.69921875" style="32" customWidth="1"/>
    <col min="6957" max="7168" width="8" style="32"/>
    <col min="7169" max="7169" width="19" style="32" bestFit="1" customWidth="1"/>
    <col min="7170" max="7170" width="28.296875" style="32" bestFit="1" customWidth="1"/>
    <col min="7171" max="7212" width="8.69921875" style="32" customWidth="1"/>
    <col min="7213" max="7424" width="8" style="32"/>
    <col min="7425" max="7425" width="19" style="32" bestFit="1" customWidth="1"/>
    <col min="7426" max="7426" width="28.296875" style="32" bestFit="1" customWidth="1"/>
    <col min="7427" max="7468" width="8.69921875" style="32" customWidth="1"/>
    <col min="7469" max="7680" width="8" style="32"/>
    <col min="7681" max="7681" width="19" style="32" bestFit="1" customWidth="1"/>
    <col min="7682" max="7682" width="28.296875" style="32" bestFit="1" customWidth="1"/>
    <col min="7683" max="7724" width="8.69921875" style="32" customWidth="1"/>
    <col min="7725" max="7936" width="8" style="32"/>
    <col min="7937" max="7937" width="19" style="32" bestFit="1" customWidth="1"/>
    <col min="7938" max="7938" width="28.296875" style="32" bestFit="1" customWidth="1"/>
    <col min="7939" max="7980" width="8.69921875" style="32" customWidth="1"/>
    <col min="7981" max="8192" width="8" style="32"/>
    <col min="8193" max="8193" width="19" style="32" bestFit="1" customWidth="1"/>
    <col min="8194" max="8194" width="28.296875" style="32" bestFit="1" customWidth="1"/>
    <col min="8195" max="8236" width="8.69921875" style="32" customWidth="1"/>
    <col min="8237" max="8448" width="8" style="32"/>
    <col min="8449" max="8449" width="19" style="32" bestFit="1" customWidth="1"/>
    <col min="8450" max="8450" width="28.296875" style="32" bestFit="1" customWidth="1"/>
    <col min="8451" max="8492" width="8.69921875" style="32" customWidth="1"/>
    <col min="8493" max="8704" width="8" style="32"/>
    <col min="8705" max="8705" width="19" style="32" bestFit="1" customWidth="1"/>
    <col min="8706" max="8706" width="28.296875" style="32" bestFit="1" customWidth="1"/>
    <col min="8707" max="8748" width="8.69921875" style="32" customWidth="1"/>
    <col min="8749" max="8960" width="8" style="32"/>
    <col min="8961" max="8961" width="19" style="32" bestFit="1" customWidth="1"/>
    <col min="8962" max="8962" width="28.296875" style="32" bestFit="1" customWidth="1"/>
    <col min="8963" max="9004" width="8.69921875" style="32" customWidth="1"/>
    <col min="9005" max="9216" width="8" style="32"/>
    <col min="9217" max="9217" width="19" style="32" bestFit="1" customWidth="1"/>
    <col min="9218" max="9218" width="28.296875" style="32" bestFit="1" customWidth="1"/>
    <col min="9219" max="9260" width="8.69921875" style="32" customWidth="1"/>
    <col min="9261" max="9472" width="8" style="32"/>
    <col min="9473" max="9473" width="19" style="32" bestFit="1" customWidth="1"/>
    <col min="9474" max="9474" width="28.296875" style="32" bestFit="1" customWidth="1"/>
    <col min="9475" max="9516" width="8.69921875" style="32" customWidth="1"/>
    <col min="9517" max="9728" width="8" style="32"/>
    <col min="9729" max="9729" width="19" style="32" bestFit="1" customWidth="1"/>
    <col min="9730" max="9730" width="28.296875" style="32" bestFit="1" customWidth="1"/>
    <col min="9731" max="9772" width="8.69921875" style="32" customWidth="1"/>
    <col min="9773" max="9984" width="8" style="32"/>
    <col min="9985" max="9985" width="19" style="32" bestFit="1" customWidth="1"/>
    <col min="9986" max="9986" width="28.296875" style="32" bestFit="1" customWidth="1"/>
    <col min="9987" max="10028" width="8.69921875" style="32" customWidth="1"/>
    <col min="10029" max="10240" width="8" style="32"/>
    <col min="10241" max="10241" width="19" style="32" bestFit="1" customWidth="1"/>
    <col min="10242" max="10242" width="28.296875" style="32" bestFit="1" customWidth="1"/>
    <col min="10243" max="10284" width="8.69921875" style="32" customWidth="1"/>
    <col min="10285" max="10496" width="8" style="32"/>
    <col min="10497" max="10497" width="19" style="32" bestFit="1" customWidth="1"/>
    <col min="10498" max="10498" width="28.296875" style="32" bestFit="1" customWidth="1"/>
    <col min="10499" max="10540" width="8.69921875" style="32" customWidth="1"/>
    <col min="10541" max="10752" width="8" style="32"/>
    <col min="10753" max="10753" width="19" style="32" bestFit="1" customWidth="1"/>
    <col min="10754" max="10754" width="28.296875" style="32" bestFit="1" customWidth="1"/>
    <col min="10755" max="10796" width="8.69921875" style="32" customWidth="1"/>
    <col min="10797" max="11008" width="8" style="32"/>
    <col min="11009" max="11009" width="19" style="32" bestFit="1" customWidth="1"/>
    <col min="11010" max="11010" width="28.296875" style="32" bestFit="1" customWidth="1"/>
    <col min="11011" max="11052" width="8.69921875" style="32" customWidth="1"/>
    <col min="11053" max="11264" width="8" style="32"/>
    <col min="11265" max="11265" width="19" style="32" bestFit="1" customWidth="1"/>
    <col min="11266" max="11266" width="28.296875" style="32" bestFit="1" customWidth="1"/>
    <col min="11267" max="11308" width="8.69921875" style="32" customWidth="1"/>
    <col min="11309" max="11520" width="8" style="32"/>
    <col min="11521" max="11521" width="19" style="32" bestFit="1" customWidth="1"/>
    <col min="11522" max="11522" width="28.296875" style="32" bestFit="1" customWidth="1"/>
    <col min="11523" max="11564" width="8.69921875" style="32" customWidth="1"/>
    <col min="11565" max="11776" width="8" style="32"/>
    <col min="11777" max="11777" width="19" style="32" bestFit="1" customWidth="1"/>
    <col min="11778" max="11778" width="28.296875" style="32" bestFit="1" customWidth="1"/>
    <col min="11779" max="11820" width="8.69921875" style="32" customWidth="1"/>
    <col min="11821" max="12032" width="8" style="32"/>
    <col min="12033" max="12033" width="19" style="32" bestFit="1" customWidth="1"/>
    <col min="12034" max="12034" width="28.296875" style="32" bestFit="1" customWidth="1"/>
    <col min="12035" max="12076" width="8.69921875" style="32" customWidth="1"/>
    <col min="12077" max="12288" width="8" style="32"/>
    <col min="12289" max="12289" width="19" style="32" bestFit="1" customWidth="1"/>
    <col min="12290" max="12290" width="28.296875" style="32" bestFit="1" customWidth="1"/>
    <col min="12291" max="12332" width="8.69921875" style="32" customWidth="1"/>
    <col min="12333" max="12544" width="8" style="32"/>
    <col min="12545" max="12545" width="19" style="32" bestFit="1" customWidth="1"/>
    <col min="12546" max="12546" width="28.296875" style="32" bestFit="1" customWidth="1"/>
    <col min="12547" max="12588" width="8.69921875" style="32" customWidth="1"/>
    <col min="12589" max="12800" width="8" style="32"/>
    <col min="12801" max="12801" width="19" style="32" bestFit="1" customWidth="1"/>
    <col min="12802" max="12802" width="28.296875" style="32" bestFit="1" customWidth="1"/>
    <col min="12803" max="12844" width="8.69921875" style="32" customWidth="1"/>
    <col min="12845" max="13056" width="8" style="32"/>
    <col min="13057" max="13057" width="19" style="32" bestFit="1" customWidth="1"/>
    <col min="13058" max="13058" width="28.296875" style="32" bestFit="1" customWidth="1"/>
    <col min="13059" max="13100" width="8.69921875" style="32" customWidth="1"/>
    <col min="13101" max="13312" width="8" style="32"/>
    <col min="13313" max="13313" width="19" style="32" bestFit="1" customWidth="1"/>
    <col min="13314" max="13314" width="28.296875" style="32" bestFit="1" customWidth="1"/>
    <col min="13315" max="13356" width="8.69921875" style="32" customWidth="1"/>
    <col min="13357" max="13568" width="8" style="32"/>
    <col min="13569" max="13569" width="19" style="32" bestFit="1" customWidth="1"/>
    <col min="13570" max="13570" width="28.296875" style="32" bestFit="1" customWidth="1"/>
    <col min="13571" max="13612" width="8.69921875" style="32" customWidth="1"/>
    <col min="13613" max="13824" width="8" style="32"/>
    <col min="13825" max="13825" width="19" style="32" bestFit="1" customWidth="1"/>
    <col min="13826" max="13826" width="28.296875" style="32" bestFit="1" customWidth="1"/>
    <col min="13827" max="13868" width="8.69921875" style="32" customWidth="1"/>
    <col min="13869" max="14080" width="8" style="32"/>
    <col min="14081" max="14081" width="19" style="32" bestFit="1" customWidth="1"/>
    <col min="14082" max="14082" width="28.296875" style="32" bestFit="1" customWidth="1"/>
    <col min="14083" max="14124" width="8.69921875" style="32" customWidth="1"/>
    <col min="14125" max="14336" width="8" style="32"/>
    <col min="14337" max="14337" width="19" style="32" bestFit="1" customWidth="1"/>
    <col min="14338" max="14338" width="28.296875" style="32" bestFit="1" customWidth="1"/>
    <col min="14339" max="14380" width="8.69921875" style="32" customWidth="1"/>
    <col min="14381" max="14592" width="8" style="32"/>
    <col min="14593" max="14593" width="19" style="32" bestFit="1" customWidth="1"/>
    <col min="14594" max="14594" width="28.296875" style="32" bestFit="1" customWidth="1"/>
    <col min="14595" max="14636" width="8.69921875" style="32" customWidth="1"/>
    <col min="14637" max="14848" width="8" style="32"/>
    <col min="14849" max="14849" width="19" style="32" bestFit="1" customWidth="1"/>
    <col min="14850" max="14850" width="28.296875" style="32" bestFit="1" customWidth="1"/>
    <col min="14851" max="14892" width="8.69921875" style="32" customWidth="1"/>
    <col min="14893" max="15104" width="8" style="32"/>
    <col min="15105" max="15105" width="19" style="32" bestFit="1" customWidth="1"/>
    <col min="15106" max="15106" width="28.296875" style="32" bestFit="1" customWidth="1"/>
    <col min="15107" max="15148" width="8.69921875" style="32" customWidth="1"/>
    <col min="15149" max="15360" width="8" style="32"/>
    <col min="15361" max="15361" width="19" style="32" bestFit="1" customWidth="1"/>
    <col min="15362" max="15362" width="28.296875" style="32" bestFit="1" customWidth="1"/>
    <col min="15363" max="15404" width="8.69921875" style="32" customWidth="1"/>
    <col min="15405" max="15616" width="8" style="32"/>
    <col min="15617" max="15617" width="19" style="32" bestFit="1" customWidth="1"/>
    <col min="15618" max="15618" width="28.296875" style="32" bestFit="1" customWidth="1"/>
    <col min="15619" max="15660" width="8.69921875" style="32" customWidth="1"/>
    <col min="15661" max="15872" width="8" style="32"/>
    <col min="15873" max="15873" width="19" style="32" bestFit="1" customWidth="1"/>
    <col min="15874" max="15874" width="28.296875" style="32" bestFit="1" customWidth="1"/>
    <col min="15875" max="15916" width="8.69921875" style="32" customWidth="1"/>
    <col min="15917" max="16128" width="8" style="32"/>
    <col min="16129" max="16129" width="19" style="32" bestFit="1" customWidth="1"/>
    <col min="16130" max="16130" width="28.296875" style="32" bestFit="1" customWidth="1"/>
    <col min="16131" max="16172" width="8.69921875" style="32" customWidth="1"/>
    <col min="16173" max="16384" width="8" style="32"/>
  </cols>
  <sheetData>
    <row r="1" spans="1:45" ht="33.75" customHeight="1" x14ac:dyDescent="0.25">
      <c r="A1" s="186" t="s">
        <v>405</v>
      </c>
      <c r="K1" s="197" t="s">
        <v>366</v>
      </c>
      <c r="L1" s="269"/>
    </row>
    <row r="2" spans="1:45" s="140" customFormat="1" ht="10.5" x14ac:dyDescent="0.25">
      <c r="A2" s="253"/>
      <c r="B2" s="254"/>
      <c r="C2" s="255" t="s">
        <v>31</v>
      </c>
      <c r="D2" s="256"/>
      <c r="E2" s="257"/>
      <c r="F2" s="257"/>
      <c r="G2" s="257"/>
      <c r="H2" s="257"/>
      <c r="I2" s="257"/>
      <c r="J2" s="255" t="s">
        <v>32</v>
      </c>
      <c r="K2" s="256"/>
      <c r="L2" s="257"/>
      <c r="M2" s="257"/>
      <c r="N2" s="257"/>
      <c r="O2" s="257"/>
      <c r="P2" s="257"/>
      <c r="Q2" s="255" t="s">
        <v>33</v>
      </c>
      <c r="R2" s="256"/>
      <c r="S2" s="257"/>
      <c r="T2" s="257"/>
      <c r="U2" s="257"/>
      <c r="V2" s="257"/>
      <c r="W2" s="257"/>
      <c r="X2" s="255" t="s">
        <v>34</v>
      </c>
      <c r="Y2" s="256"/>
      <c r="Z2" s="257"/>
      <c r="AA2" s="257"/>
      <c r="AB2" s="257"/>
      <c r="AC2" s="257"/>
      <c r="AD2" s="257"/>
      <c r="AE2" s="255" t="s">
        <v>35</v>
      </c>
      <c r="AF2" s="256"/>
      <c r="AG2" s="257"/>
      <c r="AH2" s="257"/>
      <c r="AI2" s="257"/>
      <c r="AJ2" s="257"/>
      <c r="AK2" s="257"/>
      <c r="AL2" s="255" t="s">
        <v>36</v>
      </c>
      <c r="AM2" s="256"/>
      <c r="AN2" s="257"/>
      <c r="AO2" s="257"/>
      <c r="AP2" s="257"/>
      <c r="AQ2" s="257"/>
      <c r="AR2" s="257"/>
    </row>
    <row r="3" spans="1:45" s="140" customFormat="1" ht="10.5" x14ac:dyDescent="0.25">
      <c r="B3" s="160" t="s">
        <v>38</v>
      </c>
      <c r="C3" s="127" t="s">
        <v>39</v>
      </c>
      <c r="D3" s="127" t="s">
        <v>13</v>
      </c>
      <c r="E3" s="258" t="s">
        <v>40</v>
      </c>
      <c r="F3" s="258" t="s">
        <v>370</v>
      </c>
      <c r="G3" s="258" t="s">
        <v>371</v>
      </c>
      <c r="H3" s="258" t="s">
        <v>298</v>
      </c>
      <c r="I3" s="258" t="s">
        <v>145</v>
      </c>
      <c r="J3" s="127" t="s">
        <v>39</v>
      </c>
      <c r="K3" s="127" t="s">
        <v>13</v>
      </c>
      <c r="L3" s="258" t="s">
        <v>40</v>
      </c>
      <c r="M3" s="258" t="s">
        <v>370</v>
      </c>
      <c r="N3" s="258" t="s">
        <v>371</v>
      </c>
      <c r="O3" s="258" t="s">
        <v>298</v>
      </c>
      <c r="P3" s="258" t="s">
        <v>145</v>
      </c>
      <c r="Q3" s="127" t="s">
        <v>39</v>
      </c>
      <c r="R3" s="127" t="s">
        <v>13</v>
      </c>
      <c r="S3" s="258" t="s">
        <v>40</v>
      </c>
      <c r="T3" s="258" t="s">
        <v>370</v>
      </c>
      <c r="U3" s="258" t="s">
        <v>371</v>
      </c>
      <c r="V3" s="258" t="s">
        <v>298</v>
      </c>
      <c r="W3" s="258" t="s">
        <v>145</v>
      </c>
      <c r="X3" s="127" t="s">
        <v>39</v>
      </c>
      <c r="Y3" s="127" t="s">
        <v>13</v>
      </c>
      <c r="Z3" s="258" t="s">
        <v>40</v>
      </c>
      <c r="AA3" s="258" t="s">
        <v>370</v>
      </c>
      <c r="AB3" s="258" t="s">
        <v>371</v>
      </c>
      <c r="AC3" s="258" t="s">
        <v>298</v>
      </c>
      <c r="AD3" s="258" t="s">
        <v>145</v>
      </c>
      <c r="AE3" s="127" t="s">
        <v>39</v>
      </c>
      <c r="AF3" s="127" t="s">
        <v>13</v>
      </c>
      <c r="AG3" s="258" t="s">
        <v>40</v>
      </c>
      <c r="AH3" s="258" t="s">
        <v>370</v>
      </c>
      <c r="AI3" s="258" t="s">
        <v>371</v>
      </c>
      <c r="AJ3" s="258" t="s">
        <v>298</v>
      </c>
      <c r="AK3" s="258" t="s">
        <v>145</v>
      </c>
      <c r="AL3" s="127" t="s">
        <v>39</v>
      </c>
      <c r="AM3" s="127" t="s">
        <v>13</v>
      </c>
      <c r="AN3" s="258" t="s">
        <v>40</v>
      </c>
      <c r="AO3" s="258" t="s">
        <v>370</v>
      </c>
      <c r="AP3" s="258" t="s">
        <v>371</v>
      </c>
      <c r="AQ3" s="258" t="s">
        <v>298</v>
      </c>
      <c r="AR3" s="258" t="s">
        <v>145</v>
      </c>
      <c r="AS3" s="258" t="s">
        <v>433</v>
      </c>
    </row>
    <row r="4" spans="1:45" ht="10" x14ac:dyDescent="0.2">
      <c r="A4" s="35" t="s">
        <v>16</v>
      </c>
      <c r="B4" s="35" t="s">
        <v>148</v>
      </c>
      <c r="C4" s="131">
        <v>253</v>
      </c>
      <c r="D4" s="128">
        <v>350</v>
      </c>
      <c r="E4" s="129">
        <v>0</v>
      </c>
      <c r="F4" s="128">
        <v>330</v>
      </c>
      <c r="G4" s="128">
        <v>390</v>
      </c>
      <c r="H4" s="129">
        <v>9.375E-2</v>
      </c>
      <c r="I4" s="129">
        <v>1.8749999999999999E-2</v>
      </c>
      <c r="J4" s="131">
        <v>202</v>
      </c>
      <c r="K4" s="128">
        <v>500</v>
      </c>
      <c r="L4" s="129">
        <v>0</v>
      </c>
      <c r="M4" s="128">
        <v>425</v>
      </c>
      <c r="N4" s="128">
        <v>570</v>
      </c>
      <c r="O4" s="129">
        <v>0.1111111111111111</v>
      </c>
      <c r="P4" s="129">
        <v>2.222222222222222E-2</v>
      </c>
      <c r="Q4" s="131">
        <v>32</v>
      </c>
      <c r="R4" s="128">
        <v>700</v>
      </c>
      <c r="S4" s="129">
        <v>-0.16167664670658682</v>
      </c>
      <c r="T4" s="128">
        <v>610</v>
      </c>
      <c r="U4" s="128">
        <v>1060</v>
      </c>
      <c r="V4" s="129">
        <v>3.7037037037037035E-2</v>
      </c>
      <c r="W4" s="129">
        <v>7.4074074074074068E-3</v>
      </c>
      <c r="X4" s="131">
        <v>127</v>
      </c>
      <c r="Y4" s="128">
        <v>680</v>
      </c>
      <c r="Z4" s="129">
        <v>1.0401188707280832E-2</v>
      </c>
      <c r="AA4" s="128">
        <v>600</v>
      </c>
      <c r="AB4" s="128">
        <v>750</v>
      </c>
      <c r="AC4" s="129">
        <v>0.15646258503401361</v>
      </c>
      <c r="AD4" s="129">
        <v>3.1292517006802724E-2</v>
      </c>
      <c r="AE4" s="131">
        <v>134</v>
      </c>
      <c r="AF4" s="128">
        <v>950</v>
      </c>
      <c r="AG4" s="129">
        <v>0</v>
      </c>
      <c r="AH4" s="128">
        <v>800</v>
      </c>
      <c r="AI4" s="128">
        <v>935</v>
      </c>
      <c r="AJ4" s="129">
        <v>0.20558375634517767</v>
      </c>
      <c r="AK4" s="129">
        <v>4.1116751269035537E-2</v>
      </c>
      <c r="AL4" s="131">
        <v>36</v>
      </c>
      <c r="AM4" s="128">
        <v>1175</v>
      </c>
      <c r="AN4" s="129">
        <v>-2.0833333333333332E-2</v>
      </c>
      <c r="AO4" s="128">
        <v>935</v>
      </c>
      <c r="AP4" s="128">
        <v>1333</v>
      </c>
      <c r="AQ4" s="129">
        <v>0.11904761904761904</v>
      </c>
      <c r="AR4" s="129">
        <v>2.3809523809523808E-2</v>
      </c>
      <c r="AS4" s="192" t="s">
        <v>345</v>
      </c>
    </row>
    <row r="5" spans="1:45" ht="10" x14ac:dyDescent="0.2">
      <c r="B5" s="35" t="s">
        <v>149</v>
      </c>
      <c r="C5" s="131">
        <v>216</v>
      </c>
      <c r="D5" s="128">
        <v>360</v>
      </c>
      <c r="E5" s="129">
        <v>-8.3969465648854963E-2</v>
      </c>
      <c r="F5" s="128">
        <v>330</v>
      </c>
      <c r="G5" s="128">
        <v>438</v>
      </c>
      <c r="H5" s="129">
        <v>0.18032786885245902</v>
      </c>
      <c r="I5" s="129">
        <v>3.6065573770491806E-2</v>
      </c>
      <c r="J5" s="131">
        <v>332</v>
      </c>
      <c r="K5" s="128">
        <v>485</v>
      </c>
      <c r="L5" s="129">
        <v>-0.03</v>
      </c>
      <c r="M5" s="128">
        <v>425</v>
      </c>
      <c r="N5" s="128">
        <v>603</v>
      </c>
      <c r="O5" s="129">
        <v>0.2340966921119593</v>
      </c>
      <c r="P5" s="129">
        <v>4.681933842239186E-2</v>
      </c>
      <c r="Q5" s="131">
        <v>50</v>
      </c>
      <c r="R5" s="128">
        <v>750</v>
      </c>
      <c r="S5" s="129">
        <v>5.6338028169014086E-2</v>
      </c>
      <c r="T5" s="128">
        <v>600</v>
      </c>
      <c r="U5" s="128">
        <v>880</v>
      </c>
      <c r="V5" s="129">
        <v>0.26475548060708265</v>
      </c>
      <c r="W5" s="129">
        <v>5.2951096121416533E-2</v>
      </c>
      <c r="X5" s="131">
        <v>47</v>
      </c>
      <c r="Y5" s="128">
        <v>615</v>
      </c>
      <c r="Z5" s="129">
        <v>-4.6511627906976744E-2</v>
      </c>
      <c r="AA5" s="128">
        <v>570</v>
      </c>
      <c r="AB5" s="128">
        <v>750</v>
      </c>
      <c r="AC5" s="129">
        <v>0.10810810810810811</v>
      </c>
      <c r="AD5" s="129">
        <v>2.1621621621621623E-2</v>
      </c>
      <c r="AE5" s="131">
        <v>41</v>
      </c>
      <c r="AF5" s="128">
        <v>900</v>
      </c>
      <c r="AG5" s="129">
        <v>-5.2631578947368418E-2</v>
      </c>
      <c r="AH5" s="128">
        <v>750</v>
      </c>
      <c r="AI5" s="128">
        <v>1075</v>
      </c>
      <c r="AJ5" s="129">
        <v>0.125</v>
      </c>
      <c r="AK5" s="129">
        <v>2.5000000000000001E-2</v>
      </c>
      <c r="AL5" s="131">
        <v>24</v>
      </c>
      <c r="AM5" s="128">
        <v>1500</v>
      </c>
      <c r="AN5" s="129">
        <v>0.15830115830115829</v>
      </c>
      <c r="AO5" s="128">
        <v>1075</v>
      </c>
      <c r="AP5" s="128">
        <v>1900</v>
      </c>
      <c r="AQ5" s="129">
        <v>0.25208681135225375</v>
      </c>
      <c r="AR5" s="129">
        <v>5.0417362270450752E-2</v>
      </c>
      <c r="AS5" s="192" t="s">
        <v>345</v>
      </c>
    </row>
    <row r="6" spans="1:45" ht="10" x14ac:dyDescent="0.2">
      <c r="B6" s="35" t="s">
        <v>150</v>
      </c>
      <c r="C6" s="131">
        <v>71</v>
      </c>
      <c r="D6" s="128">
        <v>370</v>
      </c>
      <c r="E6" s="129">
        <v>6.3218390804597707E-2</v>
      </c>
      <c r="F6" s="128">
        <v>330</v>
      </c>
      <c r="G6" s="128">
        <v>400</v>
      </c>
      <c r="H6" s="129">
        <v>0.13846153846153847</v>
      </c>
      <c r="I6" s="129">
        <v>2.7692307692307693E-2</v>
      </c>
      <c r="J6" s="131">
        <v>97</v>
      </c>
      <c r="K6" s="128">
        <v>490</v>
      </c>
      <c r="L6" s="129">
        <v>0</v>
      </c>
      <c r="M6" s="128">
        <v>440</v>
      </c>
      <c r="N6" s="128">
        <v>570</v>
      </c>
      <c r="O6" s="129">
        <v>0.1951219512195122</v>
      </c>
      <c r="P6" s="129">
        <v>3.9024390243902439E-2</v>
      </c>
      <c r="Q6" s="131">
        <v>14</v>
      </c>
      <c r="R6" s="128">
        <v>645</v>
      </c>
      <c r="S6" s="129">
        <v>-7.6923076923076927E-3</v>
      </c>
      <c r="T6" s="128">
        <v>600</v>
      </c>
      <c r="U6" s="128">
        <v>685</v>
      </c>
      <c r="V6" s="129">
        <v>4.878048780487805E-2</v>
      </c>
      <c r="W6" s="129">
        <v>9.7560975609756097E-3</v>
      </c>
      <c r="X6" s="131">
        <v>79</v>
      </c>
      <c r="Y6" s="128">
        <v>580</v>
      </c>
      <c r="Z6" s="129">
        <v>8.6956521739130436E-3</v>
      </c>
      <c r="AA6" s="128">
        <v>550</v>
      </c>
      <c r="AB6" s="128">
        <v>650</v>
      </c>
      <c r="AC6" s="129">
        <v>0.11538461538461539</v>
      </c>
      <c r="AD6" s="129">
        <v>2.3076923076923078E-2</v>
      </c>
      <c r="AE6" s="131">
        <v>66</v>
      </c>
      <c r="AF6" s="128">
        <v>788</v>
      </c>
      <c r="AG6" s="129">
        <v>6.4864864864864868E-2</v>
      </c>
      <c r="AH6" s="128">
        <v>700</v>
      </c>
      <c r="AI6" s="128">
        <v>895</v>
      </c>
      <c r="AJ6" s="129">
        <v>0.17611940298507461</v>
      </c>
      <c r="AK6" s="129">
        <v>3.5223880597014923E-2</v>
      </c>
      <c r="AL6" s="131">
        <v>15</v>
      </c>
      <c r="AM6" s="128">
        <v>950</v>
      </c>
      <c r="AN6" s="129">
        <v>4.3956043956043959E-2</v>
      </c>
      <c r="AO6" s="128">
        <v>895</v>
      </c>
      <c r="AP6" s="128">
        <v>1040</v>
      </c>
      <c r="AQ6" s="129">
        <v>0.11764705882352941</v>
      </c>
      <c r="AR6" s="129">
        <v>2.3529411764705882E-2</v>
      </c>
      <c r="AS6" s="192" t="s">
        <v>345</v>
      </c>
    </row>
    <row r="7" spans="1:45" ht="10" x14ac:dyDescent="0.2">
      <c r="B7" s="35" t="s">
        <v>151</v>
      </c>
      <c r="C7" s="131">
        <v>2612</v>
      </c>
      <c r="D7" s="128">
        <v>390</v>
      </c>
      <c r="E7" s="129">
        <v>0.04</v>
      </c>
      <c r="F7" s="128">
        <v>340</v>
      </c>
      <c r="G7" s="128">
        <v>450</v>
      </c>
      <c r="H7" s="129">
        <v>0.19631901840490798</v>
      </c>
      <c r="I7" s="129">
        <v>3.9263803680981597E-2</v>
      </c>
      <c r="J7" s="131">
        <v>1353</v>
      </c>
      <c r="K7" s="128">
        <v>550</v>
      </c>
      <c r="L7" s="129">
        <v>5.7692307692307696E-2</v>
      </c>
      <c r="M7" s="128">
        <v>480</v>
      </c>
      <c r="N7" s="128">
        <v>635</v>
      </c>
      <c r="O7" s="129">
        <v>0.19565217391304349</v>
      </c>
      <c r="P7" s="129">
        <v>3.9130434782608699E-2</v>
      </c>
      <c r="Q7" s="131">
        <v>92</v>
      </c>
      <c r="R7" s="128">
        <v>715</v>
      </c>
      <c r="S7" s="129">
        <v>9.4946401225114857E-2</v>
      </c>
      <c r="T7" s="128">
        <v>500</v>
      </c>
      <c r="U7" s="128">
        <v>780</v>
      </c>
      <c r="V7" s="129">
        <v>0.15322580645161291</v>
      </c>
      <c r="W7" s="129">
        <v>3.0645161290322583E-2</v>
      </c>
      <c r="X7" s="131">
        <v>74</v>
      </c>
      <c r="Y7" s="128">
        <v>590</v>
      </c>
      <c r="Z7" s="129">
        <v>9.2592592592592587E-2</v>
      </c>
      <c r="AA7" s="128">
        <v>495</v>
      </c>
      <c r="AB7" s="128">
        <v>700</v>
      </c>
      <c r="AC7" s="129">
        <v>0.20408163265306123</v>
      </c>
      <c r="AD7" s="129">
        <v>4.0816326530612249E-2</v>
      </c>
      <c r="AE7" s="131">
        <v>61</v>
      </c>
      <c r="AF7" s="128">
        <v>770</v>
      </c>
      <c r="AG7" s="129">
        <v>-2.2842639593908629E-2</v>
      </c>
      <c r="AH7" s="128">
        <v>632</v>
      </c>
      <c r="AI7" s="128">
        <v>890</v>
      </c>
      <c r="AJ7" s="129">
        <v>6.9444444444444448E-2</v>
      </c>
      <c r="AK7" s="129">
        <v>1.388888888888889E-2</v>
      </c>
      <c r="AL7" s="131">
        <v>33</v>
      </c>
      <c r="AM7" s="128">
        <v>990</v>
      </c>
      <c r="AN7" s="129">
        <v>4.2105263157894736E-2</v>
      </c>
      <c r="AO7" s="128">
        <v>890</v>
      </c>
      <c r="AP7" s="128">
        <v>1150</v>
      </c>
      <c r="AQ7" s="129">
        <v>0.16470588235294117</v>
      </c>
      <c r="AR7" s="129">
        <v>3.2941176470588238E-2</v>
      </c>
      <c r="AS7" s="192" t="s">
        <v>345</v>
      </c>
    </row>
    <row r="8" spans="1:45" ht="10" x14ac:dyDescent="0.2">
      <c r="B8" s="35" t="s">
        <v>152</v>
      </c>
      <c r="C8" s="131">
        <v>4926</v>
      </c>
      <c r="D8" s="128">
        <v>435</v>
      </c>
      <c r="E8" s="129">
        <v>1.3986013986013986E-2</v>
      </c>
      <c r="F8" s="128">
        <v>380</v>
      </c>
      <c r="G8" s="128">
        <v>480</v>
      </c>
      <c r="H8" s="129">
        <v>0.15691489361702127</v>
      </c>
      <c r="I8" s="129">
        <v>3.1382978723404252E-2</v>
      </c>
      <c r="J8" s="131">
        <v>4763</v>
      </c>
      <c r="K8" s="128">
        <v>600</v>
      </c>
      <c r="L8" s="129">
        <v>1.6949152542372881E-2</v>
      </c>
      <c r="M8" s="128">
        <v>540</v>
      </c>
      <c r="N8" s="128">
        <v>665</v>
      </c>
      <c r="O8" s="129">
        <v>0.15384615384615385</v>
      </c>
      <c r="P8" s="129">
        <v>3.0769230769230771E-2</v>
      </c>
      <c r="Q8" s="131">
        <v>783</v>
      </c>
      <c r="R8" s="128">
        <v>750</v>
      </c>
      <c r="S8" s="129">
        <v>-9.0909090909090912E-2</v>
      </c>
      <c r="T8" s="128">
        <v>364</v>
      </c>
      <c r="U8" s="128">
        <v>950</v>
      </c>
      <c r="V8" s="129">
        <v>0</v>
      </c>
      <c r="W8" s="129">
        <v>0</v>
      </c>
      <c r="X8" s="131">
        <v>28</v>
      </c>
      <c r="Y8" s="128">
        <v>585</v>
      </c>
      <c r="Z8" s="129">
        <v>0.36363636363636365</v>
      </c>
      <c r="AA8" s="128">
        <v>450</v>
      </c>
      <c r="AB8" s="128">
        <v>690</v>
      </c>
      <c r="AC8" s="129">
        <v>0.50773195876288657</v>
      </c>
      <c r="AD8" s="129">
        <v>0.10154639175257732</v>
      </c>
      <c r="AE8" s="131" t="s">
        <v>41</v>
      </c>
      <c r="AF8" s="128" t="s">
        <v>41</v>
      </c>
      <c r="AG8" s="129" t="s">
        <v>41</v>
      </c>
      <c r="AH8" s="128" t="s">
        <v>41</v>
      </c>
      <c r="AI8" s="128" t="s">
        <v>41</v>
      </c>
      <c r="AJ8" s="129" t="s">
        <v>41</v>
      </c>
      <c r="AK8" s="129" t="s">
        <v>41</v>
      </c>
      <c r="AL8" s="131" t="s">
        <v>41</v>
      </c>
      <c r="AM8" s="128" t="s">
        <v>41</v>
      </c>
      <c r="AN8" s="129" t="s">
        <v>41</v>
      </c>
      <c r="AO8" s="128" t="s">
        <v>41</v>
      </c>
      <c r="AP8" s="128" t="s">
        <v>41</v>
      </c>
      <c r="AQ8" s="129" t="s">
        <v>41</v>
      </c>
      <c r="AR8" s="129" t="s">
        <v>41</v>
      </c>
      <c r="AS8" s="192" t="s">
        <v>345</v>
      </c>
    </row>
    <row r="9" spans="1:45" ht="10" x14ac:dyDescent="0.2">
      <c r="B9" s="35" t="s">
        <v>153</v>
      </c>
      <c r="C9" s="131">
        <v>759</v>
      </c>
      <c r="D9" s="128">
        <v>410</v>
      </c>
      <c r="E9" s="129">
        <v>2.5000000000000001E-2</v>
      </c>
      <c r="F9" s="128">
        <v>380</v>
      </c>
      <c r="G9" s="128">
        <v>450</v>
      </c>
      <c r="H9" s="129">
        <v>0.12328767123287671</v>
      </c>
      <c r="I9" s="129">
        <v>2.4657534246575342E-2</v>
      </c>
      <c r="J9" s="131">
        <v>759</v>
      </c>
      <c r="K9" s="128">
        <v>550</v>
      </c>
      <c r="L9" s="129">
        <v>4.7619047619047616E-2</v>
      </c>
      <c r="M9" s="128">
        <v>495</v>
      </c>
      <c r="N9" s="128">
        <v>600</v>
      </c>
      <c r="O9" s="129">
        <v>0.14583333333333334</v>
      </c>
      <c r="P9" s="129">
        <v>2.9166666666666667E-2</v>
      </c>
      <c r="Q9" s="131">
        <v>57</v>
      </c>
      <c r="R9" s="128">
        <v>800</v>
      </c>
      <c r="S9" s="129">
        <v>6.2893081761006293E-3</v>
      </c>
      <c r="T9" s="128">
        <v>710</v>
      </c>
      <c r="U9" s="128">
        <v>950</v>
      </c>
      <c r="V9" s="129">
        <v>0.14285714285714285</v>
      </c>
      <c r="W9" s="129">
        <v>2.8571428571428571E-2</v>
      </c>
      <c r="X9" s="131">
        <v>134</v>
      </c>
      <c r="Y9" s="128">
        <v>600</v>
      </c>
      <c r="Z9" s="129">
        <v>0</v>
      </c>
      <c r="AA9" s="128">
        <v>535</v>
      </c>
      <c r="AB9" s="128">
        <v>675</v>
      </c>
      <c r="AC9" s="129">
        <v>0.1650485436893204</v>
      </c>
      <c r="AD9" s="129">
        <v>3.3009708737864081E-2</v>
      </c>
      <c r="AE9" s="131">
        <v>82</v>
      </c>
      <c r="AF9" s="128">
        <v>750</v>
      </c>
      <c r="AG9" s="129">
        <v>0</v>
      </c>
      <c r="AH9" s="128">
        <v>635</v>
      </c>
      <c r="AI9" s="128">
        <v>820</v>
      </c>
      <c r="AJ9" s="129">
        <v>0.15384615384615385</v>
      </c>
      <c r="AK9" s="129">
        <v>3.0769230769230771E-2</v>
      </c>
      <c r="AL9" s="131">
        <v>11</v>
      </c>
      <c r="AM9" s="128">
        <v>870</v>
      </c>
      <c r="AN9" s="129">
        <v>-0.14705882352941177</v>
      </c>
      <c r="AO9" s="128">
        <v>820</v>
      </c>
      <c r="AP9" s="128">
        <v>1040</v>
      </c>
      <c r="AQ9" s="129">
        <v>0.53982300884955747</v>
      </c>
      <c r="AR9" s="129">
        <v>0.10796460176991149</v>
      </c>
      <c r="AS9" s="192" t="s">
        <v>345</v>
      </c>
    </row>
    <row r="10" spans="1:45" ht="10" x14ac:dyDescent="0.2">
      <c r="B10" s="35" t="s">
        <v>154</v>
      </c>
      <c r="C10" s="131">
        <v>917</v>
      </c>
      <c r="D10" s="128">
        <v>470</v>
      </c>
      <c r="E10" s="129">
        <v>4.4444444444444446E-2</v>
      </c>
      <c r="F10" s="128">
        <v>440</v>
      </c>
      <c r="G10" s="128">
        <v>500</v>
      </c>
      <c r="H10" s="129">
        <v>0.14634146341463414</v>
      </c>
      <c r="I10" s="129">
        <v>2.9268292682926828E-2</v>
      </c>
      <c r="J10" s="131">
        <v>1140</v>
      </c>
      <c r="K10" s="128">
        <v>650</v>
      </c>
      <c r="L10" s="129">
        <v>4.8387096774193547E-2</v>
      </c>
      <c r="M10" s="128">
        <v>580</v>
      </c>
      <c r="N10" s="128">
        <v>710</v>
      </c>
      <c r="O10" s="129">
        <v>0.21495327102803738</v>
      </c>
      <c r="P10" s="129">
        <v>4.2990654205607479E-2</v>
      </c>
      <c r="Q10" s="131">
        <v>192</v>
      </c>
      <c r="R10" s="128">
        <v>1000</v>
      </c>
      <c r="S10" s="129">
        <v>6.0445387062566275E-2</v>
      </c>
      <c r="T10" s="128">
        <v>900</v>
      </c>
      <c r="U10" s="128">
        <v>1100</v>
      </c>
      <c r="V10" s="129">
        <v>0.17647058823529413</v>
      </c>
      <c r="W10" s="129">
        <v>3.5294117647058823E-2</v>
      </c>
      <c r="X10" s="131" t="s">
        <v>41</v>
      </c>
      <c r="Y10" s="128" t="s">
        <v>41</v>
      </c>
      <c r="Z10" s="129" t="s">
        <v>41</v>
      </c>
      <c r="AA10" s="128" t="s">
        <v>41</v>
      </c>
      <c r="AB10" s="128" t="s">
        <v>41</v>
      </c>
      <c r="AC10" s="129" t="s">
        <v>41</v>
      </c>
      <c r="AD10" s="129" t="s">
        <v>41</v>
      </c>
      <c r="AE10" s="131">
        <v>13</v>
      </c>
      <c r="AF10" s="128">
        <v>900</v>
      </c>
      <c r="AG10" s="129">
        <v>-0.16279069767441862</v>
      </c>
      <c r="AH10" s="128">
        <v>800</v>
      </c>
      <c r="AI10" s="128">
        <v>1050</v>
      </c>
      <c r="AJ10" s="129">
        <v>0.1464968152866242</v>
      </c>
      <c r="AK10" s="129">
        <v>2.9299363057324841E-2</v>
      </c>
      <c r="AL10" s="131" t="s">
        <v>41</v>
      </c>
      <c r="AM10" s="128" t="s">
        <v>41</v>
      </c>
      <c r="AN10" s="129" t="s">
        <v>41</v>
      </c>
      <c r="AO10" s="128" t="s">
        <v>41</v>
      </c>
      <c r="AP10" s="128" t="s">
        <v>41</v>
      </c>
      <c r="AQ10" s="129" t="s">
        <v>41</v>
      </c>
      <c r="AR10" s="129" t="s">
        <v>41</v>
      </c>
      <c r="AS10" s="192" t="s">
        <v>345</v>
      </c>
    </row>
    <row r="11" spans="1:45" ht="10" x14ac:dyDescent="0.2">
      <c r="B11" s="35" t="s">
        <v>155</v>
      </c>
      <c r="C11" s="131">
        <v>242</v>
      </c>
      <c r="D11" s="128">
        <v>400</v>
      </c>
      <c r="E11" s="129">
        <v>0</v>
      </c>
      <c r="F11" s="128">
        <v>360</v>
      </c>
      <c r="G11" s="128">
        <v>450</v>
      </c>
      <c r="H11" s="129">
        <v>9.5890410958904104E-2</v>
      </c>
      <c r="I11" s="129">
        <v>1.9178082191780819E-2</v>
      </c>
      <c r="J11" s="131">
        <v>204</v>
      </c>
      <c r="K11" s="128">
        <v>585</v>
      </c>
      <c r="L11" s="129">
        <v>2.6315789473684209E-2</v>
      </c>
      <c r="M11" s="128">
        <v>505</v>
      </c>
      <c r="N11" s="128">
        <v>700</v>
      </c>
      <c r="O11" s="129">
        <v>0.14705882352941177</v>
      </c>
      <c r="P11" s="129">
        <v>2.9411764705882353E-2</v>
      </c>
      <c r="Q11" s="131">
        <v>43</v>
      </c>
      <c r="R11" s="128">
        <v>875</v>
      </c>
      <c r="S11" s="129">
        <v>-4.8913043478260872E-2</v>
      </c>
      <c r="T11" s="128">
        <v>770</v>
      </c>
      <c r="U11" s="128">
        <v>1100</v>
      </c>
      <c r="V11" s="129">
        <v>0.20689655172413793</v>
      </c>
      <c r="W11" s="129">
        <v>4.1379310344827586E-2</v>
      </c>
      <c r="X11" s="131" t="s">
        <v>41</v>
      </c>
      <c r="Y11" s="128" t="s">
        <v>41</v>
      </c>
      <c r="Z11" s="129" t="s">
        <v>41</v>
      </c>
      <c r="AA11" s="128" t="s">
        <v>41</v>
      </c>
      <c r="AB11" s="128" t="s">
        <v>41</v>
      </c>
      <c r="AC11" s="129" t="s">
        <v>41</v>
      </c>
      <c r="AD11" s="129" t="s">
        <v>41</v>
      </c>
      <c r="AE11" s="131" t="s">
        <v>41</v>
      </c>
      <c r="AF11" s="128" t="s">
        <v>41</v>
      </c>
      <c r="AG11" s="129" t="s">
        <v>41</v>
      </c>
      <c r="AH11" s="128" t="s">
        <v>41</v>
      </c>
      <c r="AI11" s="128">
        <v>980</v>
      </c>
      <c r="AJ11" s="129" t="s">
        <v>41</v>
      </c>
      <c r="AK11" s="129" t="s">
        <v>41</v>
      </c>
      <c r="AL11" s="131" t="s">
        <v>41</v>
      </c>
      <c r="AM11" s="128" t="s">
        <v>41</v>
      </c>
      <c r="AN11" s="129" t="s">
        <v>41</v>
      </c>
      <c r="AO11" s="128" t="s">
        <v>41</v>
      </c>
      <c r="AP11" s="128" t="s">
        <v>41</v>
      </c>
      <c r="AQ11" s="129" t="s">
        <v>41</v>
      </c>
      <c r="AR11" s="129" t="s">
        <v>41</v>
      </c>
      <c r="AS11" s="192" t="s">
        <v>345</v>
      </c>
    </row>
    <row r="12" spans="1:45" ht="10" x14ac:dyDescent="0.2">
      <c r="B12" s="35" t="s">
        <v>156</v>
      </c>
      <c r="C12" s="131">
        <v>481</v>
      </c>
      <c r="D12" s="128">
        <v>330</v>
      </c>
      <c r="E12" s="129">
        <v>3.125E-2</v>
      </c>
      <c r="F12" s="128">
        <v>300</v>
      </c>
      <c r="G12" s="128">
        <v>370</v>
      </c>
      <c r="H12" s="129">
        <v>0.13793103448275862</v>
      </c>
      <c r="I12" s="129">
        <v>2.7586206896551724E-2</v>
      </c>
      <c r="J12" s="131">
        <v>835</v>
      </c>
      <c r="K12" s="128">
        <v>440</v>
      </c>
      <c r="L12" s="129">
        <v>3.5294117647058823E-2</v>
      </c>
      <c r="M12" s="128">
        <v>395</v>
      </c>
      <c r="N12" s="128">
        <v>505</v>
      </c>
      <c r="O12" s="129">
        <v>0.15789473684210525</v>
      </c>
      <c r="P12" s="129">
        <v>3.1578947368421054E-2</v>
      </c>
      <c r="Q12" s="131">
        <v>132</v>
      </c>
      <c r="R12" s="128">
        <v>585</v>
      </c>
      <c r="S12" s="129">
        <v>5.4054054054054057E-2</v>
      </c>
      <c r="T12" s="128">
        <v>475</v>
      </c>
      <c r="U12" s="128">
        <v>695</v>
      </c>
      <c r="V12" s="129">
        <v>0.125</v>
      </c>
      <c r="W12" s="129">
        <v>2.5000000000000001E-2</v>
      </c>
      <c r="X12" s="131">
        <v>57</v>
      </c>
      <c r="Y12" s="128">
        <v>595</v>
      </c>
      <c r="Z12" s="129">
        <v>-8.3333333333333332E-3</v>
      </c>
      <c r="AA12" s="128">
        <v>549</v>
      </c>
      <c r="AB12" s="128">
        <v>695</v>
      </c>
      <c r="AC12" s="129">
        <v>6.25E-2</v>
      </c>
      <c r="AD12" s="129">
        <v>1.2500000000000001E-2</v>
      </c>
      <c r="AE12" s="131">
        <v>59</v>
      </c>
      <c r="AF12" s="128">
        <v>750</v>
      </c>
      <c r="AG12" s="129">
        <v>6.7114093959731542E-3</v>
      </c>
      <c r="AH12" s="128">
        <v>680</v>
      </c>
      <c r="AI12" s="128">
        <v>875</v>
      </c>
      <c r="AJ12" s="129">
        <v>0.1111111111111111</v>
      </c>
      <c r="AK12" s="129">
        <v>2.222222222222222E-2</v>
      </c>
      <c r="AL12" s="131">
        <v>20</v>
      </c>
      <c r="AM12" s="128">
        <v>925</v>
      </c>
      <c r="AN12" s="129">
        <v>5.9564719358533788E-2</v>
      </c>
      <c r="AO12" s="128">
        <v>875</v>
      </c>
      <c r="AP12" s="128">
        <v>1130</v>
      </c>
      <c r="AQ12" s="129">
        <v>0.15625</v>
      </c>
      <c r="AR12" s="129">
        <v>3.125E-2</v>
      </c>
      <c r="AS12" s="192" t="s">
        <v>345</v>
      </c>
    </row>
    <row r="13" spans="1:45" ht="10" x14ac:dyDescent="0.2">
      <c r="B13" s="35" t="s">
        <v>157</v>
      </c>
      <c r="C13" s="131">
        <v>475</v>
      </c>
      <c r="D13" s="128">
        <v>350</v>
      </c>
      <c r="E13" s="129">
        <v>2.9411764705882353E-2</v>
      </c>
      <c r="F13" s="128">
        <v>320</v>
      </c>
      <c r="G13" s="128">
        <v>400</v>
      </c>
      <c r="H13" s="129">
        <v>0.16666666666666666</v>
      </c>
      <c r="I13" s="129">
        <v>3.3333333333333333E-2</v>
      </c>
      <c r="J13" s="131">
        <v>844</v>
      </c>
      <c r="K13" s="128">
        <v>465</v>
      </c>
      <c r="L13" s="129">
        <v>3.3333333333333333E-2</v>
      </c>
      <c r="M13" s="128">
        <v>420</v>
      </c>
      <c r="N13" s="128">
        <v>535</v>
      </c>
      <c r="O13" s="129">
        <v>0.14814814814814814</v>
      </c>
      <c r="P13" s="129">
        <v>2.9629629629629627E-2</v>
      </c>
      <c r="Q13" s="131">
        <v>100</v>
      </c>
      <c r="R13" s="128">
        <v>630</v>
      </c>
      <c r="S13" s="129">
        <v>1.6129032258064516E-2</v>
      </c>
      <c r="T13" s="128">
        <v>530</v>
      </c>
      <c r="U13" s="128">
        <v>750</v>
      </c>
      <c r="V13" s="129">
        <v>0.14545454545454545</v>
      </c>
      <c r="W13" s="129">
        <v>2.9090909090909091E-2</v>
      </c>
      <c r="X13" s="131">
        <v>26</v>
      </c>
      <c r="Y13" s="128">
        <v>615</v>
      </c>
      <c r="Z13" s="129">
        <v>-3.90625E-2</v>
      </c>
      <c r="AA13" s="128">
        <v>570</v>
      </c>
      <c r="AB13" s="128">
        <v>760</v>
      </c>
      <c r="AC13" s="129">
        <v>4.2372881355932202E-2</v>
      </c>
      <c r="AD13" s="129">
        <v>8.4745762711864406E-3</v>
      </c>
      <c r="AE13" s="131">
        <v>62</v>
      </c>
      <c r="AF13" s="128">
        <v>850</v>
      </c>
      <c r="AG13" s="129">
        <v>0</v>
      </c>
      <c r="AH13" s="128">
        <v>744</v>
      </c>
      <c r="AI13" s="128">
        <v>995</v>
      </c>
      <c r="AJ13" s="129">
        <v>6.9182389937106917E-2</v>
      </c>
      <c r="AK13" s="129">
        <v>1.3836477987421384E-2</v>
      </c>
      <c r="AL13" s="131">
        <v>25</v>
      </c>
      <c r="AM13" s="128">
        <v>1200</v>
      </c>
      <c r="AN13" s="129">
        <v>9.0909090909090912E-2</v>
      </c>
      <c r="AO13" s="128">
        <v>995</v>
      </c>
      <c r="AP13" s="128">
        <v>1350</v>
      </c>
      <c r="AQ13" s="129">
        <v>0.29729729729729731</v>
      </c>
      <c r="AR13" s="129">
        <v>5.9459459459459463E-2</v>
      </c>
      <c r="AS13" s="192" t="s">
        <v>345</v>
      </c>
    </row>
    <row r="14" spans="1:45" ht="10" x14ac:dyDescent="0.2">
      <c r="B14" s="35" t="s">
        <v>158</v>
      </c>
      <c r="C14" s="131">
        <v>191</v>
      </c>
      <c r="D14" s="128">
        <v>425</v>
      </c>
      <c r="E14" s="129">
        <v>1.1904761904761904E-2</v>
      </c>
      <c r="F14" s="128">
        <v>350</v>
      </c>
      <c r="G14" s="128">
        <v>485</v>
      </c>
      <c r="H14" s="129">
        <v>0.25</v>
      </c>
      <c r="I14" s="129">
        <v>0.05</v>
      </c>
      <c r="J14" s="131">
        <v>192</v>
      </c>
      <c r="K14" s="128">
        <v>603</v>
      </c>
      <c r="L14" s="129">
        <v>2.2033898305084745E-2</v>
      </c>
      <c r="M14" s="128">
        <v>550</v>
      </c>
      <c r="N14" s="128">
        <v>698</v>
      </c>
      <c r="O14" s="129">
        <v>0.14857142857142858</v>
      </c>
      <c r="P14" s="129">
        <v>2.9714285714285714E-2</v>
      </c>
      <c r="Q14" s="131">
        <v>30</v>
      </c>
      <c r="R14" s="128">
        <v>845</v>
      </c>
      <c r="S14" s="129">
        <v>6.2893081761006289E-2</v>
      </c>
      <c r="T14" s="128">
        <v>770</v>
      </c>
      <c r="U14" s="128">
        <v>1100</v>
      </c>
      <c r="V14" s="129">
        <v>0.12666666666666668</v>
      </c>
      <c r="W14" s="129">
        <v>2.5333333333333336E-2</v>
      </c>
      <c r="X14" s="131">
        <v>67</v>
      </c>
      <c r="Y14" s="128">
        <v>600</v>
      </c>
      <c r="Z14" s="129">
        <v>-3.2258064516129031E-2</v>
      </c>
      <c r="AA14" s="128">
        <v>560</v>
      </c>
      <c r="AB14" s="128">
        <v>670</v>
      </c>
      <c r="AC14" s="129">
        <v>9.0909090909090912E-2</v>
      </c>
      <c r="AD14" s="129">
        <v>1.8181818181818181E-2</v>
      </c>
      <c r="AE14" s="131">
        <v>47</v>
      </c>
      <c r="AF14" s="128">
        <v>900</v>
      </c>
      <c r="AG14" s="129">
        <v>9.0909090909090912E-2</v>
      </c>
      <c r="AH14" s="128">
        <v>780</v>
      </c>
      <c r="AI14" s="128">
        <v>900</v>
      </c>
      <c r="AJ14" s="129">
        <v>0.2</v>
      </c>
      <c r="AK14" s="129">
        <v>0.04</v>
      </c>
      <c r="AL14" s="131" t="s">
        <v>41</v>
      </c>
      <c r="AM14" s="128" t="s">
        <v>41</v>
      </c>
      <c r="AN14" s="129" t="s">
        <v>41</v>
      </c>
      <c r="AO14" s="128" t="s">
        <v>41</v>
      </c>
      <c r="AP14" s="128" t="s">
        <v>41</v>
      </c>
      <c r="AQ14" s="129" t="s">
        <v>41</v>
      </c>
      <c r="AR14" s="129" t="s">
        <v>41</v>
      </c>
      <c r="AS14" s="192" t="s">
        <v>345</v>
      </c>
    </row>
    <row r="15" spans="1:45" ht="10" x14ac:dyDescent="0.2">
      <c r="B15" s="35" t="s">
        <v>159</v>
      </c>
      <c r="C15" s="131">
        <v>238</v>
      </c>
      <c r="D15" s="128">
        <v>370</v>
      </c>
      <c r="E15" s="129">
        <v>2.7777777777777776E-2</v>
      </c>
      <c r="F15" s="128">
        <v>325</v>
      </c>
      <c r="G15" s="128">
        <v>420</v>
      </c>
      <c r="H15" s="129">
        <v>0.19354838709677419</v>
      </c>
      <c r="I15" s="129">
        <v>3.870967741935484E-2</v>
      </c>
      <c r="J15" s="131">
        <v>272</v>
      </c>
      <c r="K15" s="128">
        <v>520</v>
      </c>
      <c r="L15" s="129">
        <v>6.1224489795918366E-2</v>
      </c>
      <c r="M15" s="128">
        <v>450</v>
      </c>
      <c r="N15" s="128">
        <v>593</v>
      </c>
      <c r="O15" s="129">
        <v>0.16071428571428573</v>
      </c>
      <c r="P15" s="129">
        <v>3.2142857142857147E-2</v>
      </c>
      <c r="Q15" s="131">
        <v>56</v>
      </c>
      <c r="R15" s="128">
        <v>700</v>
      </c>
      <c r="S15" s="129">
        <v>-1.4084507042253521E-2</v>
      </c>
      <c r="T15" s="128">
        <v>675</v>
      </c>
      <c r="U15" s="128">
        <v>750</v>
      </c>
      <c r="V15" s="129">
        <v>9.375E-2</v>
      </c>
      <c r="W15" s="129">
        <v>1.8749999999999999E-2</v>
      </c>
      <c r="X15" s="131">
        <v>160</v>
      </c>
      <c r="Y15" s="128">
        <v>600</v>
      </c>
      <c r="Z15" s="129">
        <v>1.1804384485666104E-2</v>
      </c>
      <c r="AA15" s="128">
        <v>550</v>
      </c>
      <c r="AB15" s="128">
        <v>663</v>
      </c>
      <c r="AC15" s="129">
        <v>0.15384615384615385</v>
      </c>
      <c r="AD15" s="129">
        <v>3.0769230769230771E-2</v>
      </c>
      <c r="AE15" s="131">
        <v>138</v>
      </c>
      <c r="AF15" s="128">
        <v>778</v>
      </c>
      <c r="AG15" s="129">
        <v>2.368421052631579E-2</v>
      </c>
      <c r="AH15" s="128">
        <v>700</v>
      </c>
      <c r="AI15" s="128">
        <v>900</v>
      </c>
      <c r="AJ15" s="129">
        <v>0.16119402985074627</v>
      </c>
      <c r="AK15" s="129">
        <v>3.2238805970149255E-2</v>
      </c>
      <c r="AL15" s="131">
        <v>30</v>
      </c>
      <c r="AM15" s="128">
        <v>1000</v>
      </c>
      <c r="AN15" s="129">
        <v>4.1666666666666664E-2</v>
      </c>
      <c r="AO15" s="128">
        <v>900</v>
      </c>
      <c r="AP15" s="128">
        <v>1150</v>
      </c>
      <c r="AQ15" s="129">
        <v>0.25</v>
      </c>
      <c r="AR15" s="129">
        <v>0.05</v>
      </c>
      <c r="AS15" s="192" t="s">
        <v>345</v>
      </c>
    </row>
    <row r="16" spans="1:45" ht="10" x14ac:dyDescent="0.2">
      <c r="B16" s="35" t="s">
        <v>160</v>
      </c>
      <c r="C16" s="131">
        <v>403</v>
      </c>
      <c r="D16" s="128">
        <v>370</v>
      </c>
      <c r="E16" s="129">
        <v>0</v>
      </c>
      <c r="F16" s="128">
        <v>320</v>
      </c>
      <c r="G16" s="128">
        <v>400</v>
      </c>
      <c r="H16" s="129">
        <v>0.21311475409836064</v>
      </c>
      <c r="I16" s="129">
        <v>4.2622950819672129E-2</v>
      </c>
      <c r="J16" s="131">
        <v>603</v>
      </c>
      <c r="K16" s="128">
        <v>425</v>
      </c>
      <c r="L16" s="129">
        <v>3.6585365853658534E-2</v>
      </c>
      <c r="M16" s="128">
        <v>400</v>
      </c>
      <c r="N16" s="128">
        <v>470</v>
      </c>
      <c r="O16" s="129">
        <v>0.11842105263157894</v>
      </c>
      <c r="P16" s="129">
        <v>2.3684210526315787E-2</v>
      </c>
      <c r="Q16" s="131">
        <v>37</v>
      </c>
      <c r="R16" s="128">
        <v>590</v>
      </c>
      <c r="S16" s="129">
        <v>3.5087719298245612E-2</v>
      </c>
      <c r="T16" s="128">
        <v>475</v>
      </c>
      <c r="U16" s="128">
        <v>655</v>
      </c>
      <c r="V16" s="129">
        <v>0.22916666666666666</v>
      </c>
      <c r="W16" s="129">
        <v>4.583333333333333E-2</v>
      </c>
      <c r="X16" s="131">
        <v>182</v>
      </c>
      <c r="Y16" s="128">
        <v>510</v>
      </c>
      <c r="Z16" s="129">
        <v>0.02</v>
      </c>
      <c r="AA16" s="128">
        <v>480</v>
      </c>
      <c r="AB16" s="128">
        <v>560</v>
      </c>
      <c r="AC16" s="129">
        <v>0.15909090909090909</v>
      </c>
      <c r="AD16" s="129">
        <v>3.1818181818181815E-2</v>
      </c>
      <c r="AE16" s="131">
        <v>151</v>
      </c>
      <c r="AF16" s="128">
        <v>640</v>
      </c>
      <c r="AG16" s="129">
        <v>7.5630252100840331E-2</v>
      </c>
      <c r="AH16" s="128">
        <v>550</v>
      </c>
      <c r="AI16" s="128">
        <v>650</v>
      </c>
      <c r="AJ16" s="129">
        <v>0.20754716981132076</v>
      </c>
      <c r="AK16" s="129">
        <v>4.1509433962264156E-2</v>
      </c>
      <c r="AL16" s="131">
        <v>37</v>
      </c>
      <c r="AM16" s="128">
        <v>800</v>
      </c>
      <c r="AN16" s="129">
        <v>6.6666666666666666E-2</v>
      </c>
      <c r="AO16" s="128">
        <v>650</v>
      </c>
      <c r="AP16" s="128">
        <v>850</v>
      </c>
      <c r="AQ16" s="129">
        <v>0.25</v>
      </c>
      <c r="AR16" s="129">
        <v>0.05</v>
      </c>
      <c r="AS16" s="192" t="s">
        <v>345</v>
      </c>
    </row>
    <row r="17" spans="1:45" ht="10" x14ac:dyDescent="0.2">
      <c r="B17" s="35" t="s">
        <v>161</v>
      </c>
      <c r="C17" s="131">
        <v>1229</v>
      </c>
      <c r="D17" s="128">
        <v>390</v>
      </c>
      <c r="E17" s="129">
        <v>2.6315789473684209E-2</v>
      </c>
      <c r="F17" s="128">
        <v>330</v>
      </c>
      <c r="G17" s="128">
        <v>430</v>
      </c>
      <c r="H17" s="129">
        <v>0.3</v>
      </c>
      <c r="I17" s="129">
        <v>0.06</v>
      </c>
      <c r="J17" s="131">
        <v>894</v>
      </c>
      <c r="K17" s="128">
        <v>530</v>
      </c>
      <c r="L17" s="129">
        <v>1.9230769230769232E-2</v>
      </c>
      <c r="M17" s="128">
        <v>460</v>
      </c>
      <c r="N17" s="128">
        <v>580</v>
      </c>
      <c r="O17" s="129">
        <v>0.19101123595505617</v>
      </c>
      <c r="P17" s="129">
        <v>3.8202247191011236E-2</v>
      </c>
      <c r="Q17" s="131">
        <v>96</v>
      </c>
      <c r="R17" s="128">
        <v>713</v>
      </c>
      <c r="S17" s="129">
        <v>1.8571428571428572E-2</v>
      </c>
      <c r="T17" s="128">
        <v>598</v>
      </c>
      <c r="U17" s="128">
        <v>805</v>
      </c>
      <c r="V17" s="129">
        <v>0.1263823064770932</v>
      </c>
      <c r="W17" s="129">
        <v>2.5276461295418641E-2</v>
      </c>
      <c r="X17" s="131">
        <v>75</v>
      </c>
      <c r="Y17" s="128">
        <v>570</v>
      </c>
      <c r="Z17" s="129">
        <v>4.5871559633027525E-2</v>
      </c>
      <c r="AA17" s="128">
        <v>495</v>
      </c>
      <c r="AB17" s="128">
        <v>650</v>
      </c>
      <c r="AC17" s="129">
        <v>0.17525773195876287</v>
      </c>
      <c r="AD17" s="129">
        <v>3.5051546391752578E-2</v>
      </c>
      <c r="AE17" s="131">
        <v>66</v>
      </c>
      <c r="AF17" s="128">
        <v>740</v>
      </c>
      <c r="AG17" s="129">
        <v>6.4748201438848921E-2</v>
      </c>
      <c r="AH17" s="128">
        <v>600</v>
      </c>
      <c r="AI17" s="128">
        <v>850</v>
      </c>
      <c r="AJ17" s="129">
        <v>0.19354838709677419</v>
      </c>
      <c r="AK17" s="129">
        <v>3.870967741935484E-2</v>
      </c>
      <c r="AL17" s="131">
        <v>19</v>
      </c>
      <c r="AM17" s="128">
        <v>900</v>
      </c>
      <c r="AN17" s="129">
        <v>5.8823529411764705E-2</v>
      </c>
      <c r="AO17" s="128">
        <v>850</v>
      </c>
      <c r="AP17" s="128">
        <v>1020</v>
      </c>
      <c r="AQ17" s="129">
        <v>7.3985680190930783E-2</v>
      </c>
      <c r="AR17" s="129">
        <v>1.4797136038186156E-2</v>
      </c>
      <c r="AS17" s="192" t="s">
        <v>345</v>
      </c>
    </row>
    <row r="18" spans="1:45" ht="10" x14ac:dyDescent="0.2">
      <c r="B18" s="35" t="s">
        <v>162</v>
      </c>
      <c r="C18" s="131">
        <v>262</v>
      </c>
      <c r="D18" s="128">
        <v>450</v>
      </c>
      <c r="E18" s="129">
        <v>4.6511627906976744E-2</v>
      </c>
      <c r="F18" s="128">
        <v>420</v>
      </c>
      <c r="G18" s="128">
        <v>475</v>
      </c>
      <c r="H18" s="129">
        <v>9.7560975609756101E-2</v>
      </c>
      <c r="I18" s="129">
        <v>1.9512195121951219E-2</v>
      </c>
      <c r="J18" s="131">
        <v>447</v>
      </c>
      <c r="K18" s="128">
        <v>600</v>
      </c>
      <c r="L18" s="129">
        <v>8.4033613445378148E-3</v>
      </c>
      <c r="M18" s="128">
        <v>540</v>
      </c>
      <c r="N18" s="128">
        <v>700</v>
      </c>
      <c r="O18" s="129">
        <v>9.0909090909090912E-2</v>
      </c>
      <c r="P18" s="129">
        <v>1.8181818181818181E-2</v>
      </c>
      <c r="Q18" s="131">
        <v>77</v>
      </c>
      <c r="R18" s="128">
        <v>900</v>
      </c>
      <c r="S18" s="129">
        <v>5.8823529411764705E-2</v>
      </c>
      <c r="T18" s="128">
        <v>770</v>
      </c>
      <c r="U18" s="128">
        <v>1050</v>
      </c>
      <c r="V18" s="129">
        <v>9.7560975609756101E-2</v>
      </c>
      <c r="W18" s="129">
        <v>1.9512195121951219E-2</v>
      </c>
      <c r="X18" s="131">
        <v>123</v>
      </c>
      <c r="Y18" s="128">
        <v>600</v>
      </c>
      <c r="Z18" s="129">
        <v>0</v>
      </c>
      <c r="AA18" s="128">
        <v>530</v>
      </c>
      <c r="AB18" s="128">
        <v>680</v>
      </c>
      <c r="AC18" s="129">
        <v>9.0909090909090912E-2</v>
      </c>
      <c r="AD18" s="129">
        <v>1.8181818181818181E-2</v>
      </c>
      <c r="AE18" s="131">
        <v>133</v>
      </c>
      <c r="AF18" s="128">
        <v>850</v>
      </c>
      <c r="AG18" s="129">
        <v>6.25E-2</v>
      </c>
      <c r="AH18" s="128">
        <v>750</v>
      </c>
      <c r="AI18" s="128">
        <v>970</v>
      </c>
      <c r="AJ18" s="129">
        <v>9.6774193548387094E-2</v>
      </c>
      <c r="AK18" s="129">
        <v>1.935483870967742E-2</v>
      </c>
      <c r="AL18" s="131">
        <v>26</v>
      </c>
      <c r="AM18" s="128">
        <v>1088</v>
      </c>
      <c r="AN18" s="129">
        <v>3.619047619047619E-2</v>
      </c>
      <c r="AO18" s="128">
        <v>970</v>
      </c>
      <c r="AP18" s="128">
        <v>1250</v>
      </c>
      <c r="AQ18" s="129">
        <v>8.7999999999999995E-2</v>
      </c>
      <c r="AR18" s="129">
        <v>1.7599999999999998E-2</v>
      </c>
      <c r="AS18" s="192" t="s">
        <v>345</v>
      </c>
    </row>
    <row r="19" spans="1:45" ht="10" x14ac:dyDescent="0.2">
      <c r="B19" s="35" t="s">
        <v>163</v>
      </c>
      <c r="C19" s="131">
        <v>1084</v>
      </c>
      <c r="D19" s="128">
        <v>360</v>
      </c>
      <c r="E19" s="129">
        <v>2.8571428571428571E-2</v>
      </c>
      <c r="F19" s="128">
        <v>280</v>
      </c>
      <c r="G19" s="128">
        <v>405</v>
      </c>
      <c r="H19" s="129">
        <v>0.16129032258064516</v>
      </c>
      <c r="I19" s="129">
        <v>3.2258064516129031E-2</v>
      </c>
      <c r="J19" s="131">
        <v>720</v>
      </c>
      <c r="K19" s="128">
        <v>500</v>
      </c>
      <c r="L19" s="129">
        <v>-9.9009900990099011E-3</v>
      </c>
      <c r="M19" s="128">
        <v>433</v>
      </c>
      <c r="N19" s="128">
        <v>560</v>
      </c>
      <c r="O19" s="129">
        <v>0.13636363636363635</v>
      </c>
      <c r="P19" s="129">
        <v>2.7272727272727271E-2</v>
      </c>
      <c r="Q19" s="131">
        <v>79</v>
      </c>
      <c r="R19" s="128">
        <v>635</v>
      </c>
      <c r="S19" s="129">
        <v>-6.6176470588235295E-2</v>
      </c>
      <c r="T19" s="128">
        <v>440</v>
      </c>
      <c r="U19" s="128">
        <v>750</v>
      </c>
      <c r="V19" s="129">
        <v>5.8333333333333334E-2</v>
      </c>
      <c r="W19" s="129">
        <v>1.1666666666666667E-2</v>
      </c>
      <c r="X19" s="131">
        <v>206</v>
      </c>
      <c r="Y19" s="128">
        <v>620</v>
      </c>
      <c r="Z19" s="129">
        <v>0</v>
      </c>
      <c r="AA19" s="128">
        <v>550</v>
      </c>
      <c r="AB19" s="128">
        <v>700</v>
      </c>
      <c r="AC19" s="129">
        <v>0.12727272727272726</v>
      </c>
      <c r="AD19" s="129">
        <v>2.5454545454545452E-2</v>
      </c>
      <c r="AE19" s="131">
        <v>139</v>
      </c>
      <c r="AF19" s="128">
        <v>800</v>
      </c>
      <c r="AG19" s="129">
        <v>2.8277634961439587E-2</v>
      </c>
      <c r="AH19" s="128">
        <v>700</v>
      </c>
      <c r="AI19" s="128">
        <v>770</v>
      </c>
      <c r="AJ19" s="129">
        <v>0.19402985074626866</v>
      </c>
      <c r="AK19" s="129">
        <v>3.880597014925373E-2</v>
      </c>
      <c r="AL19" s="131">
        <v>31</v>
      </c>
      <c r="AM19" s="128">
        <v>1040</v>
      </c>
      <c r="AN19" s="129">
        <v>-0.13333333333333333</v>
      </c>
      <c r="AO19" s="128">
        <v>770</v>
      </c>
      <c r="AP19" s="128">
        <v>1300</v>
      </c>
      <c r="AQ19" s="129">
        <v>0.18181818181818182</v>
      </c>
      <c r="AR19" s="129">
        <v>3.6363636363636362E-2</v>
      </c>
      <c r="AS19" s="192" t="s">
        <v>345</v>
      </c>
    </row>
    <row r="20" spans="1:45" ht="10" x14ac:dyDescent="0.2">
      <c r="B20" s="35" t="s">
        <v>164</v>
      </c>
      <c r="C20" s="131">
        <v>987</v>
      </c>
      <c r="D20" s="128">
        <v>410</v>
      </c>
      <c r="E20" s="129">
        <v>3.7974683544303799E-2</v>
      </c>
      <c r="F20" s="128">
        <v>350</v>
      </c>
      <c r="G20" s="128">
        <v>450</v>
      </c>
      <c r="H20" s="129">
        <v>0.1388888888888889</v>
      </c>
      <c r="I20" s="129">
        <v>2.777777777777778E-2</v>
      </c>
      <c r="J20" s="131">
        <v>925</v>
      </c>
      <c r="K20" s="128">
        <v>550</v>
      </c>
      <c r="L20" s="129">
        <v>0</v>
      </c>
      <c r="M20" s="128">
        <v>500</v>
      </c>
      <c r="N20" s="128">
        <v>605</v>
      </c>
      <c r="O20" s="129">
        <v>0.1111111111111111</v>
      </c>
      <c r="P20" s="129">
        <v>2.222222222222222E-2</v>
      </c>
      <c r="Q20" s="131">
        <v>103</v>
      </c>
      <c r="R20" s="128">
        <v>800</v>
      </c>
      <c r="S20" s="129">
        <v>3.896103896103896E-2</v>
      </c>
      <c r="T20" s="128">
        <v>740</v>
      </c>
      <c r="U20" s="128">
        <v>915</v>
      </c>
      <c r="V20" s="129">
        <v>0.1111111111111111</v>
      </c>
      <c r="W20" s="129">
        <v>2.222222222222222E-2</v>
      </c>
      <c r="X20" s="131">
        <v>361</v>
      </c>
      <c r="Y20" s="128">
        <v>620</v>
      </c>
      <c r="Z20" s="129">
        <v>3.3333333333333333E-2</v>
      </c>
      <c r="AA20" s="128">
        <v>550</v>
      </c>
      <c r="AB20" s="128">
        <v>675</v>
      </c>
      <c r="AC20" s="129">
        <v>0.13761467889908258</v>
      </c>
      <c r="AD20" s="129">
        <v>2.7522935779816515E-2</v>
      </c>
      <c r="AE20" s="131">
        <v>291</v>
      </c>
      <c r="AF20" s="128">
        <v>775</v>
      </c>
      <c r="AG20" s="129">
        <v>0</v>
      </c>
      <c r="AH20" s="128">
        <v>690</v>
      </c>
      <c r="AI20" s="128">
        <v>850</v>
      </c>
      <c r="AJ20" s="129">
        <v>0.13970588235294118</v>
      </c>
      <c r="AK20" s="129">
        <v>2.7941176470588237E-2</v>
      </c>
      <c r="AL20" s="131">
        <v>46</v>
      </c>
      <c r="AM20" s="128">
        <v>975</v>
      </c>
      <c r="AN20" s="129">
        <v>2.6315789473684209E-2</v>
      </c>
      <c r="AO20" s="128">
        <v>850</v>
      </c>
      <c r="AP20" s="128">
        <v>1250</v>
      </c>
      <c r="AQ20" s="129">
        <v>0.10419026047565119</v>
      </c>
      <c r="AR20" s="129">
        <v>2.083805209513024E-2</v>
      </c>
      <c r="AS20" s="192" t="s">
        <v>345</v>
      </c>
    </row>
    <row r="21" spans="1:45" ht="10" x14ac:dyDescent="0.2">
      <c r="B21" s="35" t="s">
        <v>165</v>
      </c>
      <c r="C21" s="131">
        <v>383</v>
      </c>
      <c r="D21" s="128">
        <v>420</v>
      </c>
      <c r="E21" s="129">
        <v>2.4390243902439025E-2</v>
      </c>
      <c r="F21" s="128">
        <v>390</v>
      </c>
      <c r="G21" s="128">
        <v>460</v>
      </c>
      <c r="H21" s="129">
        <v>7.6923076923076927E-2</v>
      </c>
      <c r="I21" s="129">
        <v>1.5384615384615385E-2</v>
      </c>
      <c r="J21" s="131">
        <v>440</v>
      </c>
      <c r="K21" s="128">
        <v>560</v>
      </c>
      <c r="L21" s="129">
        <v>1.8181818181818181E-2</v>
      </c>
      <c r="M21" s="128">
        <v>520</v>
      </c>
      <c r="N21" s="128">
        <v>620</v>
      </c>
      <c r="O21" s="129">
        <v>7.6923076923076927E-2</v>
      </c>
      <c r="P21" s="129">
        <v>1.5384615384615385E-2</v>
      </c>
      <c r="Q21" s="131">
        <v>70</v>
      </c>
      <c r="R21" s="128">
        <v>763</v>
      </c>
      <c r="S21" s="129">
        <v>5.9722222222222225E-2</v>
      </c>
      <c r="T21" s="128">
        <v>700</v>
      </c>
      <c r="U21" s="128">
        <v>950</v>
      </c>
      <c r="V21" s="129">
        <v>9.7841726618705036E-2</v>
      </c>
      <c r="W21" s="129">
        <v>1.9568345323741007E-2</v>
      </c>
      <c r="X21" s="131">
        <v>89</v>
      </c>
      <c r="Y21" s="128">
        <v>600</v>
      </c>
      <c r="Z21" s="129">
        <v>0</v>
      </c>
      <c r="AA21" s="128">
        <v>550</v>
      </c>
      <c r="AB21" s="128">
        <v>695</v>
      </c>
      <c r="AC21" s="129">
        <v>9.0909090909090912E-2</v>
      </c>
      <c r="AD21" s="129">
        <v>1.8181818181818181E-2</v>
      </c>
      <c r="AE21" s="131">
        <v>67</v>
      </c>
      <c r="AF21" s="128">
        <v>850</v>
      </c>
      <c r="AG21" s="129">
        <v>6.25E-2</v>
      </c>
      <c r="AH21" s="128">
        <v>690</v>
      </c>
      <c r="AI21" s="128">
        <v>955</v>
      </c>
      <c r="AJ21" s="129">
        <v>0.13333333333333333</v>
      </c>
      <c r="AK21" s="129">
        <v>2.6666666666666665E-2</v>
      </c>
      <c r="AL21" s="131" t="s">
        <v>41</v>
      </c>
      <c r="AM21" s="128" t="s">
        <v>41</v>
      </c>
      <c r="AN21" s="129" t="s">
        <v>41</v>
      </c>
      <c r="AO21" s="128" t="s">
        <v>41</v>
      </c>
      <c r="AP21" s="128" t="s">
        <v>41</v>
      </c>
      <c r="AQ21" s="129" t="s">
        <v>41</v>
      </c>
      <c r="AR21" s="129" t="s">
        <v>41</v>
      </c>
      <c r="AS21" s="192" t="s">
        <v>345</v>
      </c>
    </row>
    <row r="22" spans="1:45" ht="10" x14ac:dyDescent="0.2">
      <c r="B22" s="35" t="s">
        <v>166</v>
      </c>
      <c r="C22" s="131">
        <v>1645</v>
      </c>
      <c r="D22" s="128">
        <v>400</v>
      </c>
      <c r="E22" s="129">
        <v>2.564102564102564E-2</v>
      </c>
      <c r="F22" s="128">
        <v>360</v>
      </c>
      <c r="G22" s="128">
        <v>445</v>
      </c>
      <c r="H22" s="129">
        <v>0.14285714285714285</v>
      </c>
      <c r="I22" s="129">
        <v>2.8571428571428571E-2</v>
      </c>
      <c r="J22" s="131">
        <v>1433</v>
      </c>
      <c r="K22" s="128">
        <v>560</v>
      </c>
      <c r="L22" s="129">
        <v>1.8181818181818181E-2</v>
      </c>
      <c r="M22" s="128">
        <v>500</v>
      </c>
      <c r="N22" s="128">
        <v>640</v>
      </c>
      <c r="O22" s="129">
        <v>0.15463917525773196</v>
      </c>
      <c r="P22" s="129">
        <v>3.0927835051546393E-2</v>
      </c>
      <c r="Q22" s="131">
        <v>119</v>
      </c>
      <c r="R22" s="128">
        <v>795</v>
      </c>
      <c r="S22" s="129">
        <v>0</v>
      </c>
      <c r="T22" s="128">
        <v>627</v>
      </c>
      <c r="U22" s="128">
        <v>950</v>
      </c>
      <c r="V22" s="129">
        <v>0.16911764705882354</v>
      </c>
      <c r="W22" s="129">
        <v>3.3823529411764711E-2</v>
      </c>
      <c r="X22" s="131">
        <v>107</v>
      </c>
      <c r="Y22" s="128">
        <v>650</v>
      </c>
      <c r="Z22" s="129">
        <v>4.3338683788121987E-2</v>
      </c>
      <c r="AA22" s="128">
        <v>580</v>
      </c>
      <c r="AB22" s="128">
        <v>750</v>
      </c>
      <c r="AC22" s="129">
        <v>0.10169491525423729</v>
      </c>
      <c r="AD22" s="129">
        <v>2.033898305084746E-2</v>
      </c>
      <c r="AE22" s="131">
        <v>116</v>
      </c>
      <c r="AF22" s="128">
        <v>890</v>
      </c>
      <c r="AG22" s="129">
        <v>-3.5752979414951244E-2</v>
      </c>
      <c r="AH22" s="128">
        <v>750</v>
      </c>
      <c r="AI22" s="128">
        <v>1010</v>
      </c>
      <c r="AJ22" s="129">
        <v>0.1125</v>
      </c>
      <c r="AK22" s="129">
        <v>2.2499999999999999E-2</v>
      </c>
      <c r="AL22" s="131">
        <v>22</v>
      </c>
      <c r="AM22" s="128">
        <v>1314</v>
      </c>
      <c r="AN22" s="129">
        <v>0.19454545454545455</v>
      </c>
      <c r="AO22" s="128">
        <v>1010</v>
      </c>
      <c r="AP22" s="128">
        <v>1750</v>
      </c>
      <c r="AQ22" s="129">
        <v>0.43921139101861995</v>
      </c>
      <c r="AR22" s="129">
        <v>8.7842278203723992E-2</v>
      </c>
      <c r="AS22" s="192" t="s">
        <v>345</v>
      </c>
    </row>
    <row r="23" spans="1:45" ht="10" x14ac:dyDescent="0.2">
      <c r="B23" s="35" t="s">
        <v>167</v>
      </c>
      <c r="C23" s="131">
        <v>1227</v>
      </c>
      <c r="D23" s="128">
        <v>450</v>
      </c>
      <c r="E23" s="129">
        <v>2.2727272727272728E-2</v>
      </c>
      <c r="F23" s="128">
        <v>420</v>
      </c>
      <c r="G23" s="128">
        <v>480</v>
      </c>
      <c r="H23" s="129">
        <v>9.7560975609756101E-2</v>
      </c>
      <c r="I23" s="129">
        <v>1.9512195121951219E-2</v>
      </c>
      <c r="J23" s="131">
        <v>1741</v>
      </c>
      <c r="K23" s="128">
        <v>590</v>
      </c>
      <c r="L23" s="129">
        <v>1.7241379310344827E-2</v>
      </c>
      <c r="M23" s="128">
        <v>550</v>
      </c>
      <c r="N23" s="128">
        <v>640</v>
      </c>
      <c r="O23" s="129">
        <v>0.11320754716981132</v>
      </c>
      <c r="P23" s="129">
        <v>2.2641509433962266E-2</v>
      </c>
      <c r="Q23" s="131">
        <v>217</v>
      </c>
      <c r="R23" s="128">
        <v>795</v>
      </c>
      <c r="S23" s="129">
        <v>-6.2500000000000003E-3</v>
      </c>
      <c r="T23" s="128">
        <v>730</v>
      </c>
      <c r="U23" s="128">
        <v>950</v>
      </c>
      <c r="V23" s="129">
        <v>0.1357142857142857</v>
      </c>
      <c r="W23" s="129">
        <v>2.7142857142857142E-2</v>
      </c>
      <c r="X23" s="131" t="s">
        <v>41</v>
      </c>
      <c r="Y23" s="128" t="s">
        <v>41</v>
      </c>
      <c r="Z23" s="129" t="s">
        <v>41</v>
      </c>
      <c r="AA23" s="128" t="s">
        <v>41</v>
      </c>
      <c r="AB23" s="128" t="s">
        <v>41</v>
      </c>
      <c r="AC23" s="129" t="s">
        <v>41</v>
      </c>
      <c r="AD23" s="129" t="s">
        <v>41</v>
      </c>
      <c r="AE23" s="131" t="s">
        <v>41</v>
      </c>
      <c r="AF23" s="128" t="s">
        <v>41</v>
      </c>
      <c r="AG23" s="129" t="s">
        <v>41</v>
      </c>
      <c r="AH23" s="128" t="s">
        <v>41</v>
      </c>
      <c r="AI23" s="128" t="s">
        <v>41</v>
      </c>
      <c r="AJ23" s="129" t="s">
        <v>41</v>
      </c>
      <c r="AK23" s="129" t="s">
        <v>41</v>
      </c>
      <c r="AL23" s="131" t="s">
        <v>41</v>
      </c>
      <c r="AM23" s="128" t="s">
        <v>41</v>
      </c>
      <c r="AN23" s="129" t="s">
        <v>41</v>
      </c>
      <c r="AO23" s="128" t="s">
        <v>41</v>
      </c>
      <c r="AP23" s="128" t="s">
        <v>41</v>
      </c>
      <c r="AQ23" s="129" t="s">
        <v>41</v>
      </c>
      <c r="AR23" s="129" t="s">
        <v>41</v>
      </c>
      <c r="AS23" s="192" t="s">
        <v>345</v>
      </c>
    </row>
    <row r="24" spans="1:45" ht="10" x14ac:dyDescent="0.2">
      <c r="B24" s="35" t="s">
        <v>168</v>
      </c>
      <c r="C24" s="131">
        <v>1351</v>
      </c>
      <c r="D24" s="128">
        <v>365</v>
      </c>
      <c r="E24" s="129">
        <v>1.3888888888888888E-2</v>
      </c>
      <c r="F24" s="128">
        <v>310</v>
      </c>
      <c r="G24" s="128">
        <v>410</v>
      </c>
      <c r="H24" s="129">
        <v>0.140625</v>
      </c>
      <c r="I24" s="129">
        <v>2.8125000000000001E-2</v>
      </c>
      <c r="J24" s="131">
        <v>1182</v>
      </c>
      <c r="K24" s="128">
        <v>500</v>
      </c>
      <c r="L24" s="129">
        <v>4.1666666666666664E-2</v>
      </c>
      <c r="M24" s="128">
        <v>430</v>
      </c>
      <c r="N24" s="128">
        <v>560</v>
      </c>
      <c r="O24" s="129">
        <v>0.18764845605700711</v>
      </c>
      <c r="P24" s="129">
        <v>3.7529691211401421E-2</v>
      </c>
      <c r="Q24" s="131">
        <v>96</v>
      </c>
      <c r="R24" s="128">
        <v>700</v>
      </c>
      <c r="S24" s="129">
        <v>3.2448377581120944E-2</v>
      </c>
      <c r="T24" s="128">
        <v>580</v>
      </c>
      <c r="U24" s="128">
        <v>825</v>
      </c>
      <c r="V24" s="129">
        <v>0.16666666666666666</v>
      </c>
      <c r="W24" s="129">
        <v>3.3333333333333333E-2</v>
      </c>
      <c r="X24" s="131">
        <v>46</v>
      </c>
      <c r="Y24" s="128">
        <v>600</v>
      </c>
      <c r="Z24" s="129">
        <v>1.6949152542372881E-2</v>
      </c>
      <c r="AA24" s="128">
        <v>520</v>
      </c>
      <c r="AB24" s="128">
        <v>650</v>
      </c>
      <c r="AC24" s="129">
        <v>9.0909090909090912E-2</v>
      </c>
      <c r="AD24" s="129">
        <v>1.8181818181818181E-2</v>
      </c>
      <c r="AE24" s="131">
        <v>50</v>
      </c>
      <c r="AF24" s="128">
        <v>725</v>
      </c>
      <c r="AG24" s="129">
        <v>-6.2095730918499355E-2</v>
      </c>
      <c r="AH24" s="128">
        <v>660</v>
      </c>
      <c r="AI24" s="128">
        <v>500</v>
      </c>
      <c r="AJ24" s="129">
        <v>0.11538461538461539</v>
      </c>
      <c r="AK24" s="129">
        <v>2.3076923076923078E-2</v>
      </c>
      <c r="AL24" s="131">
        <v>24</v>
      </c>
      <c r="AM24" s="128">
        <v>885</v>
      </c>
      <c r="AN24" s="129">
        <v>-0.19545454545454546</v>
      </c>
      <c r="AO24" s="128">
        <v>500</v>
      </c>
      <c r="AP24" s="128">
        <v>1075</v>
      </c>
      <c r="AQ24" s="129">
        <v>0.11320754716981132</v>
      </c>
      <c r="AR24" s="129">
        <v>2.2641509433962266E-2</v>
      </c>
      <c r="AS24" s="192" t="s">
        <v>345</v>
      </c>
    </row>
    <row r="25" spans="1:45" ht="10" x14ac:dyDescent="0.2">
      <c r="B25" s="35" t="s">
        <v>169</v>
      </c>
      <c r="C25" s="131">
        <v>196</v>
      </c>
      <c r="D25" s="128">
        <v>350</v>
      </c>
      <c r="E25" s="129">
        <v>2.9411764705882353E-2</v>
      </c>
      <c r="F25" s="128">
        <v>320</v>
      </c>
      <c r="G25" s="128">
        <v>400</v>
      </c>
      <c r="H25" s="129">
        <v>0.16666666666666666</v>
      </c>
      <c r="I25" s="129">
        <v>3.3333333333333333E-2</v>
      </c>
      <c r="J25" s="131">
        <v>305</v>
      </c>
      <c r="K25" s="128">
        <v>500</v>
      </c>
      <c r="L25" s="129">
        <v>1.0101010101010102E-2</v>
      </c>
      <c r="M25" s="128">
        <v>450</v>
      </c>
      <c r="N25" s="128">
        <v>575</v>
      </c>
      <c r="O25" s="129">
        <v>0.1111111111111111</v>
      </c>
      <c r="P25" s="129">
        <v>2.222222222222222E-2</v>
      </c>
      <c r="Q25" s="131">
        <v>93</v>
      </c>
      <c r="R25" s="128">
        <v>695</v>
      </c>
      <c r="S25" s="129">
        <v>-7.3333333333333334E-2</v>
      </c>
      <c r="T25" s="128">
        <v>630</v>
      </c>
      <c r="U25" s="128">
        <v>825</v>
      </c>
      <c r="V25" s="129">
        <v>0.15833333333333333</v>
      </c>
      <c r="W25" s="129">
        <v>3.1666666666666662E-2</v>
      </c>
      <c r="X25" s="131">
        <v>22</v>
      </c>
      <c r="Y25" s="128">
        <v>640</v>
      </c>
      <c r="Z25" s="129">
        <v>-0.14438502673796791</v>
      </c>
      <c r="AA25" s="128">
        <v>530</v>
      </c>
      <c r="AB25" s="128">
        <v>700</v>
      </c>
      <c r="AC25" s="129">
        <v>0.13676731793960922</v>
      </c>
      <c r="AD25" s="129">
        <v>2.7353463587921845E-2</v>
      </c>
      <c r="AE25" s="131">
        <v>42</v>
      </c>
      <c r="AF25" s="128">
        <v>998</v>
      </c>
      <c r="AG25" s="129">
        <v>-9.2727272727272728E-2</v>
      </c>
      <c r="AH25" s="128">
        <v>840</v>
      </c>
      <c r="AI25" s="128">
        <v>1000</v>
      </c>
      <c r="AJ25" s="129">
        <v>5.0526315789473683E-2</v>
      </c>
      <c r="AK25" s="129">
        <v>1.0105263157894737E-2</v>
      </c>
      <c r="AL25" s="131">
        <v>30</v>
      </c>
      <c r="AM25" s="128">
        <v>1263</v>
      </c>
      <c r="AN25" s="129">
        <v>-0.1980952380952381</v>
      </c>
      <c r="AO25" s="128">
        <v>1000</v>
      </c>
      <c r="AP25" s="128">
        <v>1675</v>
      </c>
      <c r="AQ25" s="129">
        <v>-0.158</v>
      </c>
      <c r="AR25" s="129">
        <v>-3.1600000000000003E-2</v>
      </c>
      <c r="AS25" s="192" t="s">
        <v>345</v>
      </c>
    </row>
    <row r="26" spans="1:45" s="140" customFormat="1" ht="10.5" x14ac:dyDescent="0.25">
      <c r="A26" s="127"/>
      <c r="B26" s="127" t="s">
        <v>37</v>
      </c>
      <c r="C26" s="131">
        <v>20148</v>
      </c>
      <c r="D26" s="128">
        <v>405</v>
      </c>
      <c r="E26" s="129">
        <v>1.2500000000000001E-2</v>
      </c>
      <c r="F26" s="128">
        <v>350</v>
      </c>
      <c r="G26" s="128">
        <v>456</v>
      </c>
      <c r="H26" s="129">
        <v>0.15714285714285714</v>
      </c>
      <c r="I26" s="129">
        <v>3.1428571428571431E-2</v>
      </c>
      <c r="J26" s="131">
        <v>19683</v>
      </c>
      <c r="K26" s="128">
        <v>560</v>
      </c>
      <c r="L26" s="129">
        <v>1.8181818181818181E-2</v>
      </c>
      <c r="M26" s="128">
        <v>480</v>
      </c>
      <c r="N26" s="128">
        <v>630</v>
      </c>
      <c r="O26" s="129">
        <v>0.16666666666666666</v>
      </c>
      <c r="P26" s="129">
        <v>3.3333333333333333E-2</v>
      </c>
      <c r="Q26" s="131">
        <v>2568</v>
      </c>
      <c r="R26" s="128">
        <v>750</v>
      </c>
      <c r="S26" s="129">
        <v>-3.2258064516129031E-2</v>
      </c>
      <c r="T26" s="128">
        <v>600</v>
      </c>
      <c r="U26" s="128">
        <v>925</v>
      </c>
      <c r="V26" s="129">
        <v>8.6956521739130432E-2</v>
      </c>
      <c r="W26" s="129">
        <v>1.7391304347826087E-2</v>
      </c>
      <c r="X26" s="131">
        <v>2027</v>
      </c>
      <c r="Y26" s="128">
        <v>600</v>
      </c>
      <c r="Z26" s="129">
        <v>8.4033613445378148E-3</v>
      </c>
      <c r="AA26" s="128">
        <v>530</v>
      </c>
      <c r="AB26" s="128">
        <v>680</v>
      </c>
      <c r="AC26" s="129">
        <v>0.13207547169811321</v>
      </c>
      <c r="AD26" s="129">
        <v>2.6415094339622643E-2</v>
      </c>
      <c r="AE26" s="131">
        <v>1777</v>
      </c>
      <c r="AF26" s="128">
        <v>795</v>
      </c>
      <c r="AG26" s="129">
        <v>1.9230769230769232E-2</v>
      </c>
      <c r="AH26" s="128">
        <v>680</v>
      </c>
      <c r="AI26" s="128">
        <v>850</v>
      </c>
      <c r="AJ26" s="129">
        <v>0.14388489208633093</v>
      </c>
      <c r="AK26" s="129">
        <v>2.8776978417266185E-2</v>
      </c>
      <c r="AL26" s="131">
        <v>454</v>
      </c>
      <c r="AM26" s="128">
        <v>1000</v>
      </c>
      <c r="AN26" s="129">
        <v>0</v>
      </c>
      <c r="AO26" s="128">
        <v>850</v>
      </c>
      <c r="AP26" s="128">
        <v>1250</v>
      </c>
      <c r="AQ26" s="129">
        <v>0.11731843575418995</v>
      </c>
      <c r="AR26" s="129">
        <v>2.3463687150837988E-2</v>
      </c>
      <c r="AS26" s="192"/>
    </row>
    <row r="27" spans="1:45" ht="10" x14ac:dyDescent="0.2">
      <c r="A27" s="35" t="s">
        <v>17</v>
      </c>
      <c r="B27" s="35" t="s">
        <v>170</v>
      </c>
      <c r="C27" s="131">
        <v>71</v>
      </c>
      <c r="D27" s="128">
        <v>390</v>
      </c>
      <c r="E27" s="129">
        <v>2.6315789473684209E-2</v>
      </c>
      <c r="F27" s="128">
        <v>365</v>
      </c>
      <c r="G27" s="128">
        <v>400</v>
      </c>
      <c r="H27" s="129">
        <v>0.3</v>
      </c>
      <c r="I27" s="129">
        <v>0.06</v>
      </c>
      <c r="J27" s="131">
        <v>283</v>
      </c>
      <c r="K27" s="128">
        <v>435</v>
      </c>
      <c r="L27" s="129">
        <v>3.5714285714285712E-2</v>
      </c>
      <c r="M27" s="128">
        <v>400</v>
      </c>
      <c r="N27" s="128">
        <v>500</v>
      </c>
      <c r="O27" s="129">
        <v>0.16</v>
      </c>
      <c r="P27" s="129">
        <v>3.2000000000000001E-2</v>
      </c>
      <c r="Q27" s="131">
        <v>110</v>
      </c>
      <c r="R27" s="128">
        <v>600</v>
      </c>
      <c r="S27" s="129">
        <v>-3.2258064516129031E-2</v>
      </c>
      <c r="T27" s="128">
        <v>500</v>
      </c>
      <c r="U27" s="128">
        <v>710</v>
      </c>
      <c r="V27" s="129">
        <v>0.21703853955375255</v>
      </c>
      <c r="W27" s="129">
        <v>4.3407707910750506E-2</v>
      </c>
      <c r="X27" s="131">
        <v>31</v>
      </c>
      <c r="Y27" s="128">
        <v>435</v>
      </c>
      <c r="Z27" s="129">
        <v>1.1627906976744186E-2</v>
      </c>
      <c r="AA27" s="128">
        <v>400</v>
      </c>
      <c r="AB27" s="128">
        <v>515</v>
      </c>
      <c r="AC27" s="129">
        <v>4.0669856459330141E-2</v>
      </c>
      <c r="AD27" s="129">
        <v>8.1339712918660281E-3</v>
      </c>
      <c r="AE27" s="131">
        <v>205</v>
      </c>
      <c r="AF27" s="128">
        <v>550</v>
      </c>
      <c r="AG27" s="129">
        <v>0</v>
      </c>
      <c r="AH27" s="128">
        <v>470</v>
      </c>
      <c r="AI27" s="128">
        <v>650</v>
      </c>
      <c r="AJ27" s="129">
        <v>0.1</v>
      </c>
      <c r="AK27" s="129">
        <v>0.02</v>
      </c>
      <c r="AL27" s="131">
        <v>181</v>
      </c>
      <c r="AM27" s="128">
        <v>780</v>
      </c>
      <c r="AN27" s="129">
        <v>0.04</v>
      </c>
      <c r="AO27" s="128">
        <v>650</v>
      </c>
      <c r="AP27" s="128">
        <v>925</v>
      </c>
      <c r="AQ27" s="129">
        <v>0.2</v>
      </c>
      <c r="AR27" s="129">
        <v>0.04</v>
      </c>
      <c r="AS27" s="192" t="s">
        <v>345</v>
      </c>
    </row>
    <row r="28" spans="1:45" ht="10" x14ac:dyDescent="0.2">
      <c r="A28" s="35"/>
      <c r="B28" s="35" t="s">
        <v>171</v>
      </c>
      <c r="C28" s="131">
        <v>114</v>
      </c>
      <c r="D28" s="128">
        <v>360</v>
      </c>
      <c r="E28" s="129">
        <v>2.8571428571428571E-2</v>
      </c>
      <c r="F28" s="128">
        <v>350</v>
      </c>
      <c r="G28" s="128">
        <v>380</v>
      </c>
      <c r="H28" s="129">
        <v>0.16129032258064516</v>
      </c>
      <c r="I28" s="129">
        <v>3.2258064516129031E-2</v>
      </c>
      <c r="J28" s="131">
        <v>221</v>
      </c>
      <c r="K28" s="128">
        <v>410</v>
      </c>
      <c r="L28" s="129">
        <v>2.5000000000000001E-2</v>
      </c>
      <c r="M28" s="128">
        <v>385</v>
      </c>
      <c r="N28" s="128">
        <v>450</v>
      </c>
      <c r="O28" s="129">
        <v>0.10810810810810811</v>
      </c>
      <c r="P28" s="129">
        <v>2.1621621621621623E-2</v>
      </c>
      <c r="Q28" s="131">
        <v>79</v>
      </c>
      <c r="R28" s="128">
        <v>480</v>
      </c>
      <c r="S28" s="129">
        <v>0</v>
      </c>
      <c r="T28" s="128">
        <v>430</v>
      </c>
      <c r="U28" s="128">
        <v>520</v>
      </c>
      <c r="V28" s="129">
        <v>0.17073170731707318</v>
      </c>
      <c r="W28" s="129">
        <v>3.4146341463414637E-2</v>
      </c>
      <c r="X28" s="131">
        <v>42</v>
      </c>
      <c r="Y28" s="128">
        <v>413</v>
      </c>
      <c r="Z28" s="129">
        <v>5.8974358974358973E-2</v>
      </c>
      <c r="AA28" s="128">
        <v>380</v>
      </c>
      <c r="AB28" s="128">
        <v>450</v>
      </c>
      <c r="AC28" s="129">
        <v>0.18</v>
      </c>
      <c r="AD28" s="129">
        <v>3.5999999999999997E-2</v>
      </c>
      <c r="AE28" s="131">
        <v>251</v>
      </c>
      <c r="AF28" s="128">
        <v>450</v>
      </c>
      <c r="AG28" s="129">
        <v>0</v>
      </c>
      <c r="AH28" s="128">
        <v>410</v>
      </c>
      <c r="AI28" s="128">
        <v>489</v>
      </c>
      <c r="AJ28" s="129">
        <v>0.13924050632911392</v>
      </c>
      <c r="AK28" s="129">
        <v>2.7848101265822784E-2</v>
      </c>
      <c r="AL28" s="131">
        <v>111</v>
      </c>
      <c r="AM28" s="128">
        <v>580</v>
      </c>
      <c r="AN28" s="129">
        <v>3.5714285714285712E-2</v>
      </c>
      <c r="AO28" s="128">
        <v>489</v>
      </c>
      <c r="AP28" s="128">
        <v>660</v>
      </c>
      <c r="AQ28" s="129">
        <v>0.20833333333333334</v>
      </c>
      <c r="AR28" s="129">
        <v>4.1666666666666671E-2</v>
      </c>
      <c r="AS28" s="192" t="s">
        <v>345</v>
      </c>
    </row>
    <row r="29" spans="1:45" ht="10" x14ac:dyDescent="0.2">
      <c r="B29" s="35" t="s">
        <v>172</v>
      </c>
      <c r="C29" s="131">
        <v>516</v>
      </c>
      <c r="D29" s="128">
        <v>280</v>
      </c>
      <c r="E29" s="129">
        <v>-6.6666666666666666E-2</v>
      </c>
      <c r="F29" s="128">
        <v>235</v>
      </c>
      <c r="G29" s="128">
        <v>390</v>
      </c>
      <c r="H29" s="129">
        <v>0.22807017543859648</v>
      </c>
      <c r="I29" s="129">
        <v>4.5614035087719294E-2</v>
      </c>
      <c r="J29" s="131">
        <v>1023</v>
      </c>
      <c r="K29" s="128">
        <v>450</v>
      </c>
      <c r="L29" s="129">
        <v>0</v>
      </c>
      <c r="M29" s="128">
        <v>385</v>
      </c>
      <c r="N29" s="128">
        <v>500</v>
      </c>
      <c r="O29" s="129">
        <v>0.2857142857142857</v>
      </c>
      <c r="P29" s="129">
        <v>5.7142857142857141E-2</v>
      </c>
      <c r="Q29" s="131">
        <v>213</v>
      </c>
      <c r="R29" s="128">
        <v>530</v>
      </c>
      <c r="S29" s="129">
        <v>3.9215686274509803E-2</v>
      </c>
      <c r="T29" s="128">
        <v>460</v>
      </c>
      <c r="U29" s="128">
        <v>600</v>
      </c>
      <c r="V29" s="129">
        <v>0.17777777777777778</v>
      </c>
      <c r="W29" s="129">
        <v>3.5555555555555556E-2</v>
      </c>
      <c r="X29" s="131">
        <v>63</v>
      </c>
      <c r="Y29" s="128">
        <v>400</v>
      </c>
      <c r="Z29" s="129">
        <v>0</v>
      </c>
      <c r="AA29" s="128">
        <v>360</v>
      </c>
      <c r="AB29" s="128">
        <v>430</v>
      </c>
      <c r="AC29" s="129">
        <v>0.1111111111111111</v>
      </c>
      <c r="AD29" s="129">
        <v>2.222222222222222E-2</v>
      </c>
      <c r="AE29" s="131">
        <v>310</v>
      </c>
      <c r="AF29" s="128">
        <v>480</v>
      </c>
      <c r="AG29" s="129">
        <v>2.1276595744680851E-2</v>
      </c>
      <c r="AH29" s="128">
        <v>435</v>
      </c>
      <c r="AI29" s="128">
        <v>550</v>
      </c>
      <c r="AJ29" s="129">
        <v>0.15662650602409639</v>
      </c>
      <c r="AK29" s="129">
        <v>3.1325301204819279E-2</v>
      </c>
      <c r="AL29" s="131">
        <v>145</v>
      </c>
      <c r="AM29" s="128">
        <v>630</v>
      </c>
      <c r="AN29" s="129">
        <v>5.8823529411764705E-2</v>
      </c>
      <c r="AO29" s="128">
        <v>550</v>
      </c>
      <c r="AP29" s="128">
        <v>720</v>
      </c>
      <c r="AQ29" s="129">
        <v>0.22807017543859648</v>
      </c>
      <c r="AR29" s="129">
        <v>4.5614035087719294E-2</v>
      </c>
      <c r="AS29" s="192" t="s">
        <v>345</v>
      </c>
    </row>
    <row r="30" spans="1:45" ht="10" x14ac:dyDescent="0.2">
      <c r="B30" s="35" t="s">
        <v>173</v>
      </c>
      <c r="C30" s="131">
        <v>192</v>
      </c>
      <c r="D30" s="128">
        <v>380</v>
      </c>
      <c r="E30" s="129">
        <v>5.5555555555555552E-2</v>
      </c>
      <c r="F30" s="128">
        <v>360</v>
      </c>
      <c r="G30" s="128">
        <v>399</v>
      </c>
      <c r="H30" s="129">
        <v>0.11764705882352941</v>
      </c>
      <c r="I30" s="129">
        <v>2.3529411764705882E-2</v>
      </c>
      <c r="J30" s="131">
        <v>579</v>
      </c>
      <c r="K30" s="128">
        <v>450</v>
      </c>
      <c r="L30" s="129">
        <v>3.4482758620689655E-2</v>
      </c>
      <c r="M30" s="128">
        <v>410</v>
      </c>
      <c r="N30" s="128">
        <v>480</v>
      </c>
      <c r="O30" s="129">
        <v>0.16883116883116883</v>
      </c>
      <c r="P30" s="129">
        <v>3.3766233766233764E-2</v>
      </c>
      <c r="Q30" s="131">
        <v>183</v>
      </c>
      <c r="R30" s="128">
        <v>530</v>
      </c>
      <c r="S30" s="129">
        <v>-9.3457943925233638E-3</v>
      </c>
      <c r="T30" s="128">
        <v>455</v>
      </c>
      <c r="U30" s="128">
        <v>600</v>
      </c>
      <c r="V30" s="129">
        <v>0.17777777777777778</v>
      </c>
      <c r="W30" s="129">
        <v>3.5555555555555556E-2</v>
      </c>
      <c r="X30" s="131">
        <v>38</v>
      </c>
      <c r="Y30" s="128">
        <v>418</v>
      </c>
      <c r="Z30" s="129">
        <v>5.8227848101265821E-2</v>
      </c>
      <c r="AA30" s="128">
        <v>390</v>
      </c>
      <c r="AB30" s="128">
        <v>480</v>
      </c>
      <c r="AC30" s="129">
        <v>0.18413597733711048</v>
      </c>
      <c r="AD30" s="129">
        <v>3.6827195467422094E-2</v>
      </c>
      <c r="AE30" s="131">
        <v>412</v>
      </c>
      <c r="AF30" s="128">
        <v>463</v>
      </c>
      <c r="AG30" s="129">
        <v>-3.5416666666666666E-2</v>
      </c>
      <c r="AH30" s="128">
        <v>420</v>
      </c>
      <c r="AI30" s="128">
        <v>520</v>
      </c>
      <c r="AJ30" s="129">
        <v>0.10238095238095238</v>
      </c>
      <c r="AK30" s="129">
        <v>2.0476190476190474E-2</v>
      </c>
      <c r="AL30" s="131">
        <v>440</v>
      </c>
      <c r="AM30" s="128">
        <v>600</v>
      </c>
      <c r="AN30" s="129">
        <v>1.1804384485666104E-2</v>
      </c>
      <c r="AO30" s="128">
        <v>520</v>
      </c>
      <c r="AP30" s="128">
        <v>700</v>
      </c>
      <c r="AQ30" s="129">
        <v>0.15384615384615385</v>
      </c>
      <c r="AR30" s="129">
        <v>3.0769230769230771E-2</v>
      </c>
      <c r="AS30" s="192" t="s">
        <v>345</v>
      </c>
    </row>
    <row r="31" spans="1:45" ht="10" x14ac:dyDescent="0.2">
      <c r="B31" s="35" t="s">
        <v>174</v>
      </c>
      <c r="C31" s="131">
        <v>284</v>
      </c>
      <c r="D31" s="128">
        <v>240</v>
      </c>
      <c r="E31" s="129">
        <v>4.3478260869565216E-2</v>
      </c>
      <c r="F31" s="128">
        <v>220</v>
      </c>
      <c r="G31" s="128">
        <v>275</v>
      </c>
      <c r="H31" s="129">
        <v>9.0909090909090912E-2</v>
      </c>
      <c r="I31" s="129">
        <v>1.8181818181818181E-2</v>
      </c>
      <c r="J31" s="131">
        <v>246</v>
      </c>
      <c r="K31" s="128">
        <v>450</v>
      </c>
      <c r="L31" s="129">
        <v>1.1235955056179775E-2</v>
      </c>
      <c r="M31" s="128">
        <v>410</v>
      </c>
      <c r="N31" s="128">
        <v>485</v>
      </c>
      <c r="O31" s="129">
        <v>0.15384615384615385</v>
      </c>
      <c r="P31" s="129">
        <v>3.0769230769230771E-2</v>
      </c>
      <c r="Q31" s="131">
        <v>141</v>
      </c>
      <c r="R31" s="128">
        <v>550</v>
      </c>
      <c r="S31" s="129">
        <v>0</v>
      </c>
      <c r="T31" s="128">
        <v>480</v>
      </c>
      <c r="U31" s="128">
        <v>605</v>
      </c>
      <c r="V31" s="129">
        <v>0.1702127659574468</v>
      </c>
      <c r="W31" s="129">
        <v>3.4042553191489362E-2</v>
      </c>
      <c r="X31" s="131">
        <v>60</v>
      </c>
      <c r="Y31" s="128">
        <v>419</v>
      </c>
      <c r="Z31" s="129">
        <v>-2.3809523809523812E-3</v>
      </c>
      <c r="AA31" s="128">
        <v>390</v>
      </c>
      <c r="AB31" s="128">
        <v>460</v>
      </c>
      <c r="AC31" s="129">
        <v>0.10263157894736842</v>
      </c>
      <c r="AD31" s="129">
        <v>2.0526315789473684E-2</v>
      </c>
      <c r="AE31" s="131">
        <v>242</v>
      </c>
      <c r="AF31" s="128">
        <v>500</v>
      </c>
      <c r="AG31" s="129">
        <v>0</v>
      </c>
      <c r="AH31" s="128">
        <v>440</v>
      </c>
      <c r="AI31" s="128">
        <v>550</v>
      </c>
      <c r="AJ31" s="129">
        <v>0.16279069767441862</v>
      </c>
      <c r="AK31" s="129">
        <v>3.255813953488372E-2</v>
      </c>
      <c r="AL31" s="131">
        <v>141</v>
      </c>
      <c r="AM31" s="128">
        <v>640</v>
      </c>
      <c r="AN31" s="129">
        <v>3.2258064516129031E-2</v>
      </c>
      <c r="AO31" s="128">
        <v>550</v>
      </c>
      <c r="AP31" s="128">
        <v>750</v>
      </c>
      <c r="AQ31" s="129">
        <v>0.16363636363636364</v>
      </c>
      <c r="AR31" s="129">
        <v>3.272727272727273E-2</v>
      </c>
      <c r="AS31" s="192" t="s">
        <v>345</v>
      </c>
    </row>
    <row r="32" spans="1:45" ht="10" x14ac:dyDescent="0.2">
      <c r="B32" s="35" t="s">
        <v>175</v>
      </c>
      <c r="C32" s="131">
        <v>287</v>
      </c>
      <c r="D32" s="128">
        <v>350</v>
      </c>
      <c r="E32" s="129">
        <v>-2.23463687150838E-2</v>
      </c>
      <c r="F32" s="128">
        <v>310</v>
      </c>
      <c r="G32" s="128">
        <v>400</v>
      </c>
      <c r="H32" s="129">
        <v>0.16666666666666666</v>
      </c>
      <c r="I32" s="129">
        <v>3.3333333333333333E-2</v>
      </c>
      <c r="J32" s="131">
        <v>714</v>
      </c>
      <c r="K32" s="128">
        <v>450</v>
      </c>
      <c r="L32" s="129">
        <v>0</v>
      </c>
      <c r="M32" s="128">
        <v>410</v>
      </c>
      <c r="N32" s="128">
        <v>510</v>
      </c>
      <c r="O32" s="129">
        <v>0.16883116883116883</v>
      </c>
      <c r="P32" s="129">
        <v>3.3766233766233764E-2</v>
      </c>
      <c r="Q32" s="131">
        <v>150</v>
      </c>
      <c r="R32" s="128">
        <v>628</v>
      </c>
      <c r="S32" s="129">
        <v>4.7999999999999996E-3</v>
      </c>
      <c r="T32" s="128">
        <v>540</v>
      </c>
      <c r="U32" s="128">
        <v>720</v>
      </c>
      <c r="V32" s="129">
        <v>0.18490566037735848</v>
      </c>
      <c r="W32" s="129">
        <v>3.6981132075471698E-2</v>
      </c>
      <c r="X32" s="131">
        <v>67</v>
      </c>
      <c r="Y32" s="128">
        <v>510</v>
      </c>
      <c r="Z32" s="129">
        <v>-5.5555555555555552E-2</v>
      </c>
      <c r="AA32" s="128">
        <v>430</v>
      </c>
      <c r="AB32" s="128">
        <v>570</v>
      </c>
      <c r="AC32" s="129">
        <v>0.10869565217391304</v>
      </c>
      <c r="AD32" s="129">
        <v>2.1739130434782608E-2</v>
      </c>
      <c r="AE32" s="131">
        <v>243</v>
      </c>
      <c r="AF32" s="128">
        <v>650</v>
      </c>
      <c r="AG32" s="129">
        <v>-1.5151515151515152E-2</v>
      </c>
      <c r="AH32" s="128">
        <v>570</v>
      </c>
      <c r="AI32" s="128">
        <v>790</v>
      </c>
      <c r="AJ32" s="129">
        <v>8.3333333333333329E-2</v>
      </c>
      <c r="AK32" s="129">
        <v>1.6666666666666666E-2</v>
      </c>
      <c r="AL32" s="131">
        <v>194</v>
      </c>
      <c r="AM32" s="128">
        <v>900</v>
      </c>
      <c r="AN32" s="129">
        <v>2.8571428571428571E-2</v>
      </c>
      <c r="AO32" s="128">
        <v>790</v>
      </c>
      <c r="AP32" s="128">
        <v>1050</v>
      </c>
      <c r="AQ32" s="129">
        <v>9.7560975609756101E-2</v>
      </c>
      <c r="AR32" s="129">
        <v>1.9512195121951219E-2</v>
      </c>
      <c r="AS32" s="192" t="s">
        <v>345</v>
      </c>
    </row>
    <row r="33" spans="1:45" ht="10" x14ac:dyDescent="0.2">
      <c r="B33" s="35" t="s">
        <v>176</v>
      </c>
      <c r="C33" s="131">
        <v>19</v>
      </c>
      <c r="D33" s="128">
        <v>380</v>
      </c>
      <c r="E33" s="129">
        <v>3.2608695652173912E-2</v>
      </c>
      <c r="F33" s="128">
        <v>350</v>
      </c>
      <c r="G33" s="128">
        <v>400</v>
      </c>
      <c r="H33" s="129">
        <v>0.15151515151515152</v>
      </c>
      <c r="I33" s="129">
        <v>3.0303030303030304E-2</v>
      </c>
      <c r="J33" s="131">
        <v>299</v>
      </c>
      <c r="K33" s="128">
        <v>440</v>
      </c>
      <c r="L33" s="129">
        <v>2.3255813953488372E-2</v>
      </c>
      <c r="M33" s="128">
        <v>395</v>
      </c>
      <c r="N33" s="128">
        <v>475</v>
      </c>
      <c r="O33" s="129">
        <v>0.14285714285714285</v>
      </c>
      <c r="P33" s="129">
        <v>2.8571428571428571E-2</v>
      </c>
      <c r="Q33" s="131">
        <v>75</v>
      </c>
      <c r="R33" s="128">
        <v>620</v>
      </c>
      <c r="S33" s="129">
        <v>6.8965517241379309E-2</v>
      </c>
      <c r="T33" s="128">
        <v>520</v>
      </c>
      <c r="U33" s="128">
        <v>695</v>
      </c>
      <c r="V33" s="129">
        <v>0.22047244094488189</v>
      </c>
      <c r="W33" s="129">
        <v>4.4094488188976377E-2</v>
      </c>
      <c r="X33" s="131">
        <v>30</v>
      </c>
      <c r="Y33" s="128">
        <v>478</v>
      </c>
      <c r="Z33" s="129">
        <v>0.1380952380952381</v>
      </c>
      <c r="AA33" s="128">
        <v>420</v>
      </c>
      <c r="AB33" s="128">
        <v>575</v>
      </c>
      <c r="AC33" s="129">
        <v>0.12470588235294118</v>
      </c>
      <c r="AD33" s="129">
        <v>2.4941176470588237E-2</v>
      </c>
      <c r="AE33" s="131">
        <v>99</v>
      </c>
      <c r="AF33" s="128">
        <v>660</v>
      </c>
      <c r="AG33" s="129">
        <v>5.6000000000000001E-2</v>
      </c>
      <c r="AH33" s="128">
        <v>550</v>
      </c>
      <c r="AI33" s="128">
        <v>728</v>
      </c>
      <c r="AJ33" s="129">
        <v>0.13793103448275862</v>
      </c>
      <c r="AK33" s="129">
        <v>2.7586206896551724E-2</v>
      </c>
      <c r="AL33" s="131">
        <v>100</v>
      </c>
      <c r="AM33" s="128">
        <v>890</v>
      </c>
      <c r="AN33" s="129">
        <v>-2.197802197802198E-2</v>
      </c>
      <c r="AO33" s="128">
        <v>728</v>
      </c>
      <c r="AP33" s="128">
        <v>1073</v>
      </c>
      <c r="AQ33" s="129">
        <v>0.12658227848101267</v>
      </c>
      <c r="AR33" s="129">
        <v>2.5316455696202535E-2</v>
      </c>
      <c r="AS33" s="192" t="s">
        <v>345</v>
      </c>
    </row>
    <row r="34" spans="1:45" ht="10" x14ac:dyDescent="0.2">
      <c r="B34" s="35" t="s">
        <v>177</v>
      </c>
      <c r="C34" s="131">
        <v>86</v>
      </c>
      <c r="D34" s="128">
        <v>373</v>
      </c>
      <c r="E34" s="129">
        <v>-1.8421052631578946E-2</v>
      </c>
      <c r="F34" s="128">
        <v>350</v>
      </c>
      <c r="G34" s="128">
        <v>400</v>
      </c>
      <c r="H34" s="129">
        <v>0.28620689655172415</v>
      </c>
      <c r="I34" s="129">
        <v>5.7241379310344828E-2</v>
      </c>
      <c r="J34" s="131">
        <v>327</v>
      </c>
      <c r="K34" s="128">
        <v>420</v>
      </c>
      <c r="L34" s="129">
        <v>0.05</v>
      </c>
      <c r="M34" s="128">
        <v>380</v>
      </c>
      <c r="N34" s="128">
        <v>450</v>
      </c>
      <c r="O34" s="129">
        <v>0.2</v>
      </c>
      <c r="P34" s="129">
        <v>0.04</v>
      </c>
      <c r="Q34" s="131">
        <v>212</v>
      </c>
      <c r="R34" s="128">
        <v>513</v>
      </c>
      <c r="S34" s="129">
        <v>2.5999999999999999E-2</v>
      </c>
      <c r="T34" s="128">
        <v>455</v>
      </c>
      <c r="U34" s="128">
        <v>590</v>
      </c>
      <c r="V34" s="129">
        <v>0.16590909090909092</v>
      </c>
      <c r="W34" s="129">
        <v>3.3181818181818187E-2</v>
      </c>
      <c r="X34" s="131">
        <v>51</v>
      </c>
      <c r="Y34" s="128">
        <v>420</v>
      </c>
      <c r="Z34" s="129">
        <v>2.4390243902439025E-2</v>
      </c>
      <c r="AA34" s="128">
        <v>380</v>
      </c>
      <c r="AB34" s="128">
        <v>450</v>
      </c>
      <c r="AC34" s="129">
        <v>0.16343490304709141</v>
      </c>
      <c r="AD34" s="129">
        <v>3.2686980609418284E-2</v>
      </c>
      <c r="AE34" s="131">
        <v>222</v>
      </c>
      <c r="AF34" s="128">
        <v>465</v>
      </c>
      <c r="AG34" s="129">
        <v>3.3333333333333333E-2</v>
      </c>
      <c r="AH34" s="128">
        <v>420</v>
      </c>
      <c r="AI34" s="128">
        <v>500</v>
      </c>
      <c r="AJ34" s="129">
        <v>0.16250000000000001</v>
      </c>
      <c r="AK34" s="129">
        <v>3.2500000000000001E-2</v>
      </c>
      <c r="AL34" s="131">
        <v>75</v>
      </c>
      <c r="AM34" s="128">
        <v>570</v>
      </c>
      <c r="AN34" s="129">
        <v>-0.05</v>
      </c>
      <c r="AO34" s="128">
        <v>500</v>
      </c>
      <c r="AP34" s="128">
        <v>700</v>
      </c>
      <c r="AQ34" s="129">
        <v>0.17525773195876287</v>
      </c>
      <c r="AR34" s="129">
        <v>3.5051546391752578E-2</v>
      </c>
      <c r="AS34" s="192" t="s">
        <v>345</v>
      </c>
    </row>
    <row r="35" spans="1:45" ht="10" x14ac:dyDescent="0.2">
      <c r="B35" s="35" t="s">
        <v>178</v>
      </c>
      <c r="C35" s="131">
        <v>399</v>
      </c>
      <c r="D35" s="128">
        <v>295</v>
      </c>
      <c r="E35" s="129">
        <v>5.7347670250896057E-2</v>
      </c>
      <c r="F35" s="128">
        <v>260</v>
      </c>
      <c r="G35" s="128">
        <v>345</v>
      </c>
      <c r="H35" s="129">
        <v>0.25531914893617019</v>
      </c>
      <c r="I35" s="129">
        <v>5.106382978723404E-2</v>
      </c>
      <c r="J35" s="131">
        <v>699</v>
      </c>
      <c r="K35" s="128">
        <v>395</v>
      </c>
      <c r="L35" s="129">
        <v>3.9473684210526314E-2</v>
      </c>
      <c r="M35" s="128">
        <v>365</v>
      </c>
      <c r="N35" s="128">
        <v>430</v>
      </c>
      <c r="O35" s="129">
        <v>0.14492753623188406</v>
      </c>
      <c r="P35" s="129">
        <v>2.8985507246376812E-2</v>
      </c>
      <c r="Q35" s="131">
        <v>310</v>
      </c>
      <c r="R35" s="128">
        <v>480</v>
      </c>
      <c r="S35" s="129">
        <v>1.0526315789473684E-2</v>
      </c>
      <c r="T35" s="128">
        <v>430</v>
      </c>
      <c r="U35" s="128">
        <v>550</v>
      </c>
      <c r="V35" s="129">
        <v>0.18811881188118812</v>
      </c>
      <c r="W35" s="129">
        <v>3.7623762376237622E-2</v>
      </c>
      <c r="X35" s="131">
        <v>55</v>
      </c>
      <c r="Y35" s="128">
        <v>400</v>
      </c>
      <c r="Z35" s="129">
        <v>5.2631578947368418E-2</v>
      </c>
      <c r="AA35" s="128">
        <v>380</v>
      </c>
      <c r="AB35" s="128">
        <v>430</v>
      </c>
      <c r="AC35" s="129">
        <v>0.15942028985507245</v>
      </c>
      <c r="AD35" s="129">
        <v>3.1884057971014491E-2</v>
      </c>
      <c r="AE35" s="131">
        <v>221</v>
      </c>
      <c r="AF35" s="128">
        <v>450</v>
      </c>
      <c r="AG35" s="129">
        <v>2.2727272727272728E-2</v>
      </c>
      <c r="AH35" s="128">
        <v>405</v>
      </c>
      <c r="AI35" s="128">
        <v>490</v>
      </c>
      <c r="AJ35" s="129">
        <v>0.18421052631578946</v>
      </c>
      <c r="AK35" s="129">
        <v>3.6842105263157891E-2</v>
      </c>
      <c r="AL35" s="131">
        <v>96</v>
      </c>
      <c r="AM35" s="128">
        <v>550</v>
      </c>
      <c r="AN35" s="129">
        <v>-4.3478260869565216E-2</v>
      </c>
      <c r="AO35" s="128">
        <v>490</v>
      </c>
      <c r="AP35" s="128">
        <v>638</v>
      </c>
      <c r="AQ35" s="129">
        <v>0.19565217391304349</v>
      </c>
      <c r="AR35" s="129">
        <v>3.9130434782608699E-2</v>
      </c>
      <c r="AS35" s="192" t="s">
        <v>345</v>
      </c>
    </row>
    <row r="36" spans="1:45" ht="10" x14ac:dyDescent="0.2">
      <c r="B36" s="35" t="s">
        <v>179</v>
      </c>
      <c r="C36" s="131">
        <v>32</v>
      </c>
      <c r="D36" s="128">
        <v>370</v>
      </c>
      <c r="E36" s="129">
        <v>5.7142857142857141E-2</v>
      </c>
      <c r="F36" s="128">
        <v>353</v>
      </c>
      <c r="G36" s="128">
        <v>380</v>
      </c>
      <c r="H36" s="129">
        <v>5.7142857142857141E-2</v>
      </c>
      <c r="I36" s="129">
        <v>1.1428571428571429E-2</v>
      </c>
      <c r="J36" s="131">
        <v>215</v>
      </c>
      <c r="K36" s="128">
        <v>430</v>
      </c>
      <c r="L36" s="129">
        <v>4.878048780487805E-2</v>
      </c>
      <c r="M36" s="128">
        <v>395</v>
      </c>
      <c r="N36" s="128">
        <v>470</v>
      </c>
      <c r="O36" s="129">
        <v>0.19444444444444445</v>
      </c>
      <c r="P36" s="129">
        <v>3.888888888888889E-2</v>
      </c>
      <c r="Q36" s="131">
        <v>154</v>
      </c>
      <c r="R36" s="128">
        <v>500</v>
      </c>
      <c r="S36" s="129">
        <v>4.6025104602510462E-2</v>
      </c>
      <c r="T36" s="128">
        <v>440</v>
      </c>
      <c r="U36" s="128">
        <v>580</v>
      </c>
      <c r="V36" s="129">
        <v>0.16279069767441862</v>
      </c>
      <c r="W36" s="129">
        <v>3.255813953488372E-2</v>
      </c>
      <c r="X36" s="131">
        <v>17</v>
      </c>
      <c r="Y36" s="128">
        <v>400</v>
      </c>
      <c r="Z36" s="129">
        <v>1.2658227848101266E-2</v>
      </c>
      <c r="AA36" s="128">
        <v>350</v>
      </c>
      <c r="AB36" s="128">
        <v>450</v>
      </c>
      <c r="AC36" s="129">
        <v>0.14285714285714285</v>
      </c>
      <c r="AD36" s="129">
        <v>2.8571428571428571E-2</v>
      </c>
      <c r="AE36" s="131">
        <v>250</v>
      </c>
      <c r="AF36" s="128">
        <v>453</v>
      </c>
      <c r="AG36" s="129">
        <v>-4.3956043956043956E-3</v>
      </c>
      <c r="AH36" s="128">
        <v>420</v>
      </c>
      <c r="AI36" s="128">
        <v>520</v>
      </c>
      <c r="AJ36" s="129">
        <v>0.1048780487804878</v>
      </c>
      <c r="AK36" s="129">
        <v>2.0975609756097559E-2</v>
      </c>
      <c r="AL36" s="131">
        <v>199</v>
      </c>
      <c r="AM36" s="128">
        <v>590</v>
      </c>
      <c r="AN36" s="129">
        <v>-8.4033613445378148E-3</v>
      </c>
      <c r="AO36" s="128">
        <v>520</v>
      </c>
      <c r="AP36" s="128">
        <v>680</v>
      </c>
      <c r="AQ36" s="129">
        <v>0.18</v>
      </c>
      <c r="AR36" s="129">
        <v>3.5999999999999997E-2</v>
      </c>
      <c r="AS36" s="192" t="s">
        <v>345</v>
      </c>
    </row>
    <row r="37" spans="1:45" ht="10" x14ac:dyDescent="0.2">
      <c r="B37" s="35" t="s">
        <v>180</v>
      </c>
      <c r="C37" s="131">
        <v>354</v>
      </c>
      <c r="D37" s="128">
        <v>378</v>
      </c>
      <c r="E37" s="129">
        <v>0.05</v>
      </c>
      <c r="F37" s="128">
        <v>285</v>
      </c>
      <c r="G37" s="128">
        <v>410</v>
      </c>
      <c r="H37" s="129">
        <v>0.26</v>
      </c>
      <c r="I37" s="129">
        <v>5.2000000000000005E-2</v>
      </c>
      <c r="J37" s="131">
        <v>452</v>
      </c>
      <c r="K37" s="128">
        <v>460</v>
      </c>
      <c r="L37" s="129">
        <v>2.2222222222222223E-2</v>
      </c>
      <c r="M37" s="128">
        <v>420</v>
      </c>
      <c r="N37" s="128">
        <v>528</v>
      </c>
      <c r="O37" s="129">
        <v>0.17948717948717949</v>
      </c>
      <c r="P37" s="129">
        <v>3.5897435897435895E-2</v>
      </c>
      <c r="Q37" s="131">
        <v>43</v>
      </c>
      <c r="R37" s="128">
        <v>610</v>
      </c>
      <c r="S37" s="129">
        <v>2.866779089376054E-2</v>
      </c>
      <c r="T37" s="128">
        <v>540</v>
      </c>
      <c r="U37" s="128">
        <v>900</v>
      </c>
      <c r="V37" s="129">
        <v>0.18446601941747573</v>
      </c>
      <c r="W37" s="129">
        <v>3.6893203883495145E-2</v>
      </c>
      <c r="X37" s="131">
        <v>40</v>
      </c>
      <c r="Y37" s="128">
        <v>550</v>
      </c>
      <c r="Z37" s="129">
        <v>-5.6603773584905662E-2</v>
      </c>
      <c r="AA37" s="128">
        <v>490</v>
      </c>
      <c r="AB37" s="128">
        <v>650</v>
      </c>
      <c r="AC37" s="129">
        <v>5.7692307692307696E-2</v>
      </c>
      <c r="AD37" s="129">
        <v>1.1538461538461539E-2</v>
      </c>
      <c r="AE37" s="131">
        <v>73</v>
      </c>
      <c r="AF37" s="128">
        <v>670</v>
      </c>
      <c r="AG37" s="129">
        <v>-4.2857142857142858E-2</v>
      </c>
      <c r="AH37" s="128">
        <v>590</v>
      </c>
      <c r="AI37" s="128">
        <v>995</v>
      </c>
      <c r="AJ37" s="129">
        <v>6.3492063492063489E-2</v>
      </c>
      <c r="AK37" s="129">
        <v>1.2698412698412698E-2</v>
      </c>
      <c r="AL37" s="131">
        <v>33</v>
      </c>
      <c r="AM37" s="128">
        <v>1100</v>
      </c>
      <c r="AN37" s="129">
        <v>0.10552763819095477</v>
      </c>
      <c r="AO37" s="128">
        <v>995</v>
      </c>
      <c r="AP37" s="128">
        <v>1280</v>
      </c>
      <c r="AQ37" s="129">
        <v>0.22222222222222221</v>
      </c>
      <c r="AR37" s="129">
        <v>4.4444444444444439E-2</v>
      </c>
      <c r="AS37" s="192" t="s">
        <v>345</v>
      </c>
    </row>
    <row r="38" spans="1:45" ht="10" x14ac:dyDescent="0.2">
      <c r="B38" s="35" t="s">
        <v>181</v>
      </c>
      <c r="C38" s="131">
        <v>34</v>
      </c>
      <c r="D38" s="128">
        <v>390</v>
      </c>
      <c r="E38" s="129">
        <v>8.3333333333333329E-2</v>
      </c>
      <c r="F38" s="128">
        <v>320</v>
      </c>
      <c r="G38" s="128">
        <v>405</v>
      </c>
      <c r="H38" s="129">
        <v>8.3333333333333329E-2</v>
      </c>
      <c r="I38" s="129">
        <v>1.6666666666666666E-2</v>
      </c>
      <c r="J38" s="131">
        <v>176</v>
      </c>
      <c r="K38" s="128">
        <v>430</v>
      </c>
      <c r="L38" s="129">
        <v>7.4999999999999997E-2</v>
      </c>
      <c r="M38" s="128">
        <v>393</v>
      </c>
      <c r="N38" s="128">
        <v>460</v>
      </c>
      <c r="O38" s="129">
        <v>0.14666666666666667</v>
      </c>
      <c r="P38" s="129">
        <v>2.9333333333333333E-2</v>
      </c>
      <c r="Q38" s="131">
        <v>224</v>
      </c>
      <c r="R38" s="128">
        <v>500</v>
      </c>
      <c r="S38" s="129">
        <v>2.0408163265306121E-2</v>
      </c>
      <c r="T38" s="128">
        <v>435</v>
      </c>
      <c r="U38" s="128">
        <v>568</v>
      </c>
      <c r="V38" s="129">
        <v>0.14942528735632185</v>
      </c>
      <c r="W38" s="129">
        <v>2.9885057471264371E-2</v>
      </c>
      <c r="X38" s="131">
        <v>32</v>
      </c>
      <c r="Y38" s="128">
        <v>415</v>
      </c>
      <c r="Z38" s="129">
        <v>5.0632911392405063E-2</v>
      </c>
      <c r="AA38" s="128">
        <v>380</v>
      </c>
      <c r="AB38" s="128">
        <v>460</v>
      </c>
      <c r="AC38" s="129">
        <v>0.1126005361930295</v>
      </c>
      <c r="AD38" s="129">
        <v>2.25201072386059E-2</v>
      </c>
      <c r="AE38" s="131">
        <v>675</v>
      </c>
      <c r="AF38" s="128">
        <v>460</v>
      </c>
      <c r="AG38" s="129">
        <v>2.2222222222222223E-2</v>
      </c>
      <c r="AH38" s="128">
        <v>420</v>
      </c>
      <c r="AI38" s="128">
        <v>500</v>
      </c>
      <c r="AJ38" s="129">
        <v>0.15</v>
      </c>
      <c r="AK38" s="129">
        <v>0.03</v>
      </c>
      <c r="AL38" s="131">
        <v>518</v>
      </c>
      <c r="AM38" s="128">
        <v>550</v>
      </c>
      <c r="AN38" s="129">
        <v>2.2304832713754646E-2</v>
      </c>
      <c r="AO38" s="128">
        <v>500</v>
      </c>
      <c r="AP38" s="128">
        <v>610</v>
      </c>
      <c r="AQ38" s="129">
        <v>0.18025751072961374</v>
      </c>
      <c r="AR38" s="129">
        <v>3.6051502145922745E-2</v>
      </c>
      <c r="AS38" s="192" t="s">
        <v>345</v>
      </c>
    </row>
    <row r="39" spans="1:45" ht="10" x14ac:dyDescent="0.2">
      <c r="B39" s="35" t="s">
        <v>182</v>
      </c>
      <c r="C39" s="131">
        <v>1023</v>
      </c>
      <c r="D39" s="128">
        <v>320</v>
      </c>
      <c r="E39" s="129">
        <v>3.2258064516129031E-2</v>
      </c>
      <c r="F39" s="128">
        <v>290</v>
      </c>
      <c r="G39" s="128">
        <v>380</v>
      </c>
      <c r="H39" s="129">
        <v>0.14285714285714285</v>
      </c>
      <c r="I39" s="129">
        <v>2.8571428571428571E-2</v>
      </c>
      <c r="J39" s="131">
        <v>816</v>
      </c>
      <c r="K39" s="128">
        <v>460</v>
      </c>
      <c r="L39" s="129">
        <v>2.2222222222222223E-2</v>
      </c>
      <c r="M39" s="128">
        <v>420</v>
      </c>
      <c r="N39" s="128">
        <v>520</v>
      </c>
      <c r="O39" s="129">
        <v>0.16455696202531644</v>
      </c>
      <c r="P39" s="129">
        <v>3.2911392405063286E-2</v>
      </c>
      <c r="Q39" s="131">
        <v>75</v>
      </c>
      <c r="R39" s="128">
        <v>650</v>
      </c>
      <c r="S39" s="129">
        <v>-7.6335877862595417E-3</v>
      </c>
      <c r="T39" s="128">
        <v>560</v>
      </c>
      <c r="U39" s="128">
        <v>780</v>
      </c>
      <c r="V39" s="129">
        <v>0.1206896551724138</v>
      </c>
      <c r="W39" s="129">
        <v>2.4137931034482758E-2</v>
      </c>
      <c r="X39" s="131">
        <v>62</v>
      </c>
      <c r="Y39" s="128">
        <v>538</v>
      </c>
      <c r="Z39" s="129">
        <v>-0.10333333333333333</v>
      </c>
      <c r="AA39" s="128">
        <v>470</v>
      </c>
      <c r="AB39" s="128">
        <v>650</v>
      </c>
      <c r="AC39" s="129">
        <v>3.4615384615384617E-2</v>
      </c>
      <c r="AD39" s="129">
        <v>6.9230769230769233E-3</v>
      </c>
      <c r="AE39" s="131">
        <v>79</v>
      </c>
      <c r="AF39" s="128">
        <v>750</v>
      </c>
      <c r="AG39" s="129">
        <v>5.6338028169014086E-2</v>
      </c>
      <c r="AH39" s="128">
        <v>640</v>
      </c>
      <c r="AI39" s="128">
        <v>900</v>
      </c>
      <c r="AJ39" s="129">
        <v>0.15384615384615385</v>
      </c>
      <c r="AK39" s="129">
        <v>3.0769230769230771E-2</v>
      </c>
      <c r="AL39" s="131">
        <v>34</v>
      </c>
      <c r="AM39" s="128">
        <v>1050</v>
      </c>
      <c r="AN39" s="129">
        <v>0.05</v>
      </c>
      <c r="AO39" s="128">
        <v>900</v>
      </c>
      <c r="AP39" s="128">
        <v>1450</v>
      </c>
      <c r="AQ39" s="129">
        <v>8.247422680412371E-2</v>
      </c>
      <c r="AR39" s="129">
        <v>1.6494845360824743E-2</v>
      </c>
      <c r="AS39" s="192" t="s">
        <v>345</v>
      </c>
    </row>
    <row r="40" spans="1:45" ht="10" x14ac:dyDescent="0.2">
      <c r="B40" s="35" t="s">
        <v>183</v>
      </c>
      <c r="C40" s="131">
        <v>87</v>
      </c>
      <c r="D40" s="128">
        <v>390</v>
      </c>
      <c r="E40" s="129">
        <v>0.04</v>
      </c>
      <c r="F40" s="128">
        <v>340</v>
      </c>
      <c r="G40" s="128">
        <v>400</v>
      </c>
      <c r="H40" s="129">
        <v>0.11428571428571428</v>
      </c>
      <c r="I40" s="129">
        <v>2.2857142857142857E-2</v>
      </c>
      <c r="J40" s="131">
        <v>496</v>
      </c>
      <c r="K40" s="128">
        <v>450</v>
      </c>
      <c r="L40" s="129">
        <v>5.8823529411764705E-2</v>
      </c>
      <c r="M40" s="128">
        <v>400</v>
      </c>
      <c r="N40" s="128">
        <v>500</v>
      </c>
      <c r="O40" s="129">
        <v>0.18421052631578946</v>
      </c>
      <c r="P40" s="129">
        <v>3.6842105263157891E-2</v>
      </c>
      <c r="Q40" s="131">
        <v>109</v>
      </c>
      <c r="R40" s="128">
        <v>595</v>
      </c>
      <c r="S40" s="129">
        <v>3.4782608695652174E-2</v>
      </c>
      <c r="T40" s="128">
        <v>510</v>
      </c>
      <c r="U40" s="128">
        <v>680</v>
      </c>
      <c r="V40" s="129">
        <v>0.10185185185185185</v>
      </c>
      <c r="W40" s="129">
        <v>2.0370370370370369E-2</v>
      </c>
      <c r="X40" s="131">
        <v>49</v>
      </c>
      <c r="Y40" s="128">
        <v>500</v>
      </c>
      <c r="Z40" s="129">
        <v>-3.8461538461538464E-2</v>
      </c>
      <c r="AA40" s="128">
        <v>450</v>
      </c>
      <c r="AB40" s="128">
        <v>535</v>
      </c>
      <c r="AC40" s="129">
        <v>8.6956521739130432E-2</v>
      </c>
      <c r="AD40" s="129">
        <v>1.7391304347826087E-2</v>
      </c>
      <c r="AE40" s="131">
        <v>145</v>
      </c>
      <c r="AF40" s="128">
        <v>660</v>
      </c>
      <c r="AG40" s="129">
        <v>-7.5187969924812026E-3</v>
      </c>
      <c r="AH40" s="128">
        <v>560</v>
      </c>
      <c r="AI40" s="128">
        <v>795</v>
      </c>
      <c r="AJ40" s="129">
        <v>0.1092436974789916</v>
      </c>
      <c r="AK40" s="129">
        <v>2.1848739495798318E-2</v>
      </c>
      <c r="AL40" s="131">
        <v>124</v>
      </c>
      <c r="AM40" s="128">
        <v>950</v>
      </c>
      <c r="AN40" s="129">
        <v>-0.05</v>
      </c>
      <c r="AO40" s="128">
        <v>795</v>
      </c>
      <c r="AP40" s="128">
        <v>1200</v>
      </c>
      <c r="AQ40" s="129">
        <v>-0.05</v>
      </c>
      <c r="AR40" s="129">
        <v>-0.01</v>
      </c>
      <c r="AS40" s="192" t="s">
        <v>345</v>
      </c>
    </row>
    <row r="41" spans="1:45" ht="10" x14ac:dyDescent="0.2">
      <c r="B41" s="35" t="s">
        <v>184</v>
      </c>
      <c r="C41" s="131">
        <v>28</v>
      </c>
      <c r="D41" s="128">
        <v>373</v>
      </c>
      <c r="E41" s="129">
        <v>9.7058823529411767E-2</v>
      </c>
      <c r="F41" s="128">
        <v>353</v>
      </c>
      <c r="G41" s="128">
        <v>393</v>
      </c>
      <c r="H41" s="129">
        <v>9.7058823529411767E-2</v>
      </c>
      <c r="I41" s="129">
        <v>1.9411764705882354E-2</v>
      </c>
      <c r="J41" s="131">
        <v>151</v>
      </c>
      <c r="K41" s="128">
        <v>420</v>
      </c>
      <c r="L41" s="129">
        <v>0.05</v>
      </c>
      <c r="M41" s="128">
        <v>399</v>
      </c>
      <c r="N41" s="128">
        <v>450</v>
      </c>
      <c r="O41" s="129">
        <v>0.05</v>
      </c>
      <c r="P41" s="129">
        <v>0.01</v>
      </c>
      <c r="Q41" s="131">
        <v>155</v>
      </c>
      <c r="R41" s="128">
        <v>520</v>
      </c>
      <c r="S41" s="129">
        <v>1.9607843137254902E-2</v>
      </c>
      <c r="T41" s="128">
        <v>470</v>
      </c>
      <c r="U41" s="128">
        <v>570</v>
      </c>
      <c r="V41" s="129">
        <v>1.9607843137254902E-2</v>
      </c>
      <c r="W41" s="129">
        <v>3.9215686274509803E-3</v>
      </c>
      <c r="X41" s="131">
        <v>25</v>
      </c>
      <c r="Y41" s="128">
        <v>415</v>
      </c>
      <c r="Z41" s="129">
        <v>7.792207792207792E-2</v>
      </c>
      <c r="AA41" s="128">
        <v>380</v>
      </c>
      <c r="AB41" s="128">
        <v>465</v>
      </c>
      <c r="AC41" s="129">
        <v>7.792207792207792E-2</v>
      </c>
      <c r="AD41" s="129">
        <v>1.5584415584415584E-2</v>
      </c>
      <c r="AE41" s="131">
        <v>273</v>
      </c>
      <c r="AF41" s="128">
        <v>480</v>
      </c>
      <c r="AG41" s="129">
        <v>4.3478260869565216E-2</v>
      </c>
      <c r="AH41" s="128">
        <v>445</v>
      </c>
      <c r="AI41" s="128">
        <v>530</v>
      </c>
      <c r="AJ41" s="129">
        <v>4.3478260869565216E-2</v>
      </c>
      <c r="AK41" s="129">
        <v>8.6956521739130436E-3</v>
      </c>
      <c r="AL41" s="131">
        <v>186</v>
      </c>
      <c r="AM41" s="128">
        <v>610</v>
      </c>
      <c r="AN41" s="129">
        <v>3.3898305084745763E-2</v>
      </c>
      <c r="AO41" s="128">
        <v>530</v>
      </c>
      <c r="AP41" s="128">
        <v>700</v>
      </c>
      <c r="AQ41" s="129">
        <v>3.3898305084745763E-2</v>
      </c>
      <c r="AR41" s="129">
        <v>6.7796610169491523E-3</v>
      </c>
      <c r="AS41" s="192" t="s">
        <v>345</v>
      </c>
    </row>
    <row r="42" spans="1:45" ht="10" x14ac:dyDescent="0.2">
      <c r="B42" s="35" t="s">
        <v>185</v>
      </c>
      <c r="C42" s="131">
        <v>63</v>
      </c>
      <c r="D42" s="128">
        <v>330</v>
      </c>
      <c r="E42" s="129">
        <v>0</v>
      </c>
      <c r="F42" s="128">
        <v>310</v>
      </c>
      <c r="G42" s="128">
        <v>350</v>
      </c>
      <c r="H42" s="129">
        <v>0</v>
      </c>
      <c r="I42" s="129">
        <v>0</v>
      </c>
      <c r="J42" s="131">
        <v>287</v>
      </c>
      <c r="K42" s="128">
        <v>395</v>
      </c>
      <c r="L42" s="129">
        <v>2.5974025974025976E-2</v>
      </c>
      <c r="M42" s="128">
        <v>355</v>
      </c>
      <c r="N42" s="128">
        <v>420</v>
      </c>
      <c r="O42" s="129">
        <v>2.5974025974025976E-2</v>
      </c>
      <c r="P42" s="129">
        <v>5.1948051948051948E-3</v>
      </c>
      <c r="Q42" s="131">
        <v>151</v>
      </c>
      <c r="R42" s="128">
        <v>465</v>
      </c>
      <c r="S42" s="129">
        <v>-3.125E-2</v>
      </c>
      <c r="T42" s="128">
        <v>430</v>
      </c>
      <c r="U42" s="128">
        <v>520</v>
      </c>
      <c r="V42" s="129">
        <v>-3.125E-2</v>
      </c>
      <c r="W42" s="129">
        <v>-6.2500000000000003E-3</v>
      </c>
      <c r="X42" s="131">
        <v>57</v>
      </c>
      <c r="Y42" s="128">
        <v>390</v>
      </c>
      <c r="Z42" s="129">
        <v>1.8276762402088774E-2</v>
      </c>
      <c r="AA42" s="128">
        <v>370</v>
      </c>
      <c r="AB42" s="128">
        <v>430</v>
      </c>
      <c r="AC42" s="129">
        <v>1.8276762402088774E-2</v>
      </c>
      <c r="AD42" s="129">
        <v>3.6553524804177548E-3</v>
      </c>
      <c r="AE42" s="131">
        <v>229</v>
      </c>
      <c r="AF42" s="128">
        <v>440</v>
      </c>
      <c r="AG42" s="129">
        <v>1.6166281755196306E-2</v>
      </c>
      <c r="AH42" s="128">
        <v>400</v>
      </c>
      <c r="AI42" s="128">
        <v>459</v>
      </c>
      <c r="AJ42" s="129">
        <v>1.6166281755196306E-2</v>
      </c>
      <c r="AK42" s="129">
        <v>3.2332563510392614E-3</v>
      </c>
      <c r="AL42" s="131">
        <v>82</v>
      </c>
      <c r="AM42" s="128">
        <v>520</v>
      </c>
      <c r="AN42" s="129">
        <v>-1.5151515151515152E-2</v>
      </c>
      <c r="AO42" s="128">
        <v>459</v>
      </c>
      <c r="AP42" s="128">
        <v>600</v>
      </c>
      <c r="AQ42" s="129">
        <v>-1.5151515151515152E-2</v>
      </c>
      <c r="AR42" s="129">
        <v>-3.0303030303030303E-3</v>
      </c>
      <c r="AS42" s="192" t="s">
        <v>345</v>
      </c>
    </row>
    <row r="43" spans="1:45" ht="10" x14ac:dyDescent="0.2">
      <c r="B43" s="35" t="s">
        <v>186</v>
      </c>
      <c r="C43" s="131">
        <v>24</v>
      </c>
      <c r="D43" s="128">
        <v>330</v>
      </c>
      <c r="E43" s="129">
        <v>0.26923076923076922</v>
      </c>
      <c r="F43" s="128">
        <v>263</v>
      </c>
      <c r="G43" s="128">
        <v>375</v>
      </c>
      <c r="H43" s="129">
        <v>0.26923076923076922</v>
      </c>
      <c r="I43" s="129">
        <v>5.3846153846153842E-2</v>
      </c>
      <c r="J43" s="131">
        <v>136</v>
      </c>
      <c r="K43" s="128">
        <v>388</v>
      </c>
      <c r="L43" s="129">
        <v>2.1052631578947368E-2</v>
      </c>
      <c r="M43" s="128">
        <v>355</v>
      </c>
      <c r="N43" s="128">
        <v>410</v>
      </c>
      <c r="O43" s="129">
        <v>2.1052631578947368E-2</v>
      </c>
      <c r="P43" s="129">
        <v>4.2105263157894736E-3</v>
      </c>
      <c r="Q43" s="131">
        <v>112</v>
      </c>
      <c r="R43" s="128">
        <v>455</v>
      </c>
      <c r="S43" s="129">
        <v>-5.2083333333333336E-2</v>
      </c>
      <c r="T43" s="128">
        <v>418</v>
      </c>
      <c r="U43" s="128">
        <v>505</v>
      </c>
      <c r="V43" s="129">
        <v>-5.2083333333333336E-2</v>
      </c>
      <c r="W43" s="129">
        <v>-1.0416666666666668E-2</v>
      </c>
      <c r="X43" s="131">
        <v>35</v>
      </c>
      <c r="Y43" s="128">
        <v>400</v>
      </c>
      <c r="Z43" s="129">
        <v>0</v>
      </c>
      <c r="AA43" s="128">
        <v>360</v>
      </c>
      <c r="AB43" s="128">
        <v>450</v>
      </c>
      <c r="AC43" s="129">
        <v>0</v>
      </c>
      <c r="AD43" s="129">
        <v>0</v>
      </c>
      <c r="AE43" s="131">
        <v>397</v>
      </c>
      <c r="AF43" s="128">
        <v>450</v>
      </c>
      <c r="AG43" s="129">
        <v>2.2727272727272728E-2</v>
      </c>
      <c r="AH43" s="128">
        <v>410</v>
      </c>
      <c r="AI43" s="128">
        <v>470</v>
      </c>
      <c r="AJ43" s="129">
        <v>2.2727272727272728E-2</v>
      </c>
      <c r="AK43" s="129">
        <v>4.5454545454545452E-3</v>
      </c>
      <c r="AL43" s="131">
        <v>206</v>
      </c>
      <c r="AM43" s="128">
        <v>510</v>
      </c>
      <c r="AN43" s="129">
        <v>-1.9230769230769232E-2</v>
      </c>
      <c r="AO43" s="128">
        <v>470</v>
      </c>
      <c r="AP43" s="128">
        <v>570</v>
      </c>
      <c r="AQ43" s="129">
        <v>-1.9230769230769232E-2</v>
      </c>
      <c r="AR43" s="129">
        <v>-3.8461538461538464E-3</v>
      </c>
      <c r="AS43" s="192" t="s">
        <v>345</v>
      </c>
    </row>
    <row r="44" spans="1:45" s="140" customFormat="1" ht="10.5" x14ac:dyDescent="0.25">
      <c r="B44" s="127" t="s">
        <v>37</v>
      </c>
      <c r="C44" s="131">
        <v>3613</v>
      </c>
      <c r="D44" s="128">
        <v>330</v>
      </c>
      <c r="E44" s="129">
        <v>3.125E-2</v>
      </c>
      <c r="F44" s="128">
        <v>270</v>
      </c>
      <c r="G44" s="128">
        <v>390</v>
      </c>
      <c r="H44" s="129">
        <v>3.125E-2</v>
      </c>
      <c r="I44" s="129">
        <v>6.2500000000000003E-3</v>
      </c>
      <c r="J44" s="131">
        <v>7120</v>
      </c>
      <c r="K44" s="128">
        <v>430</v>
      </c>
      <c r="L44" s="129">
        <v>2.3809523809523808E-2</v>
      </c>
      <c r="M44" s="128">
        <v>390</v>
      </c>
      <c r="N44" s="128">
        <v>490</v>
      </c>
      <c r="O44" s="129">
        <v>2.3809523809523808E-2</v>
      </c>
      <c r="P44" s="129">
        <v>4.7619047619047615E-3</v>
      </c>
      <c r="Q44" s="131">
        <v>2496</v>
      </c>
      <c r="R44" s="128">
        <v>520</v>
      </c>
      <c r="S44" s="129">
        <v>0</v>
      </c>
      <c r="T44" s="128">
        <v>450</v>
      </c>
      <c r="U44" s="128">
        <v>600</v>
      </c>
      <c r="V44" s="129">
        <v>0</v>
      </c>
      <c r="W44" s="129">
        <v>0</v>
      </c>
      <c r="X44" s="131">
        <v>754</v>
      </c>
      <c r="Y44" s="128">
        <v>430</v>
      </c>
      <c r="Z44" s="129">
        <v>2.3809523809523808E-2</v>
      </c>
      <c r="AA44" s="128">
        <v>390</v>
      </c>
      <c r="AB44" s="128">
        <v>500</v>
      </c>
      <c r="AC44" s="129">
        <v>2.3809523809523808E-2</v>
      </c>
      <c r="AD44" s="129">
        <v>4.7619047619047615E-3</v>
      </c>
      <c r="AE44" s="131">
        <v>4326</v>
      </c>
      <c r="AF44" s="128">
        <v>480</v>
      </c>
      <c r="AG44" s="129">
        <v>2.1276595744680851E-2</v>
      </c>
      <c r="AH44" s="128">
        <v>430</v>
      </c>
      <c r="AI44" s="128">
        <v>520</v>
      </c>
      <c r="AJ44" s="129">
        <v>2.1276595744680851E-2</v>
      </c>
      <c r="AK44" s="129">
        <v>4.2553191489361703E-3</v>
      </c>
      <c r="AL44" s="131">
        <v>2865</v>
      </c>
      <c r="AM44" s="128">
        <v>610</v>
      </c>
      <c r="AN44" s="129">
        <v>1.6666666666666666E-2</v>
      </c>
      <c r="AO44" s="128">
        <v>520</v>
      </c>
      <c r="AP44" s="128">
        <v>760</v>
      </c>
      <c r="AQ44" s="129">
        <v>1.6666666666666666E-2</v>
      </c>
      <c r="AR44" s="129">
        <v>3.3333333333333331E-3</v>
      </c>
      <c r="AS44" s="192"/>
    </row>
    <row r="45" spans="1:45" ht="10" x14ac:dyDescent="0.2">
      <c r="A45" s="35" t="s">
        <v>18</v>
      </c>
      <c r="B45" s="35" t="s">
        <v>187</v>
      </c>
      <c r="C45" s="131">
        <v>52</v>
      </c>
      <c r="D45" s="128">
        <v>283</v>
      </c>
      <c r="E45" s="129">
        <v>-6.6006600660066E-2</v>
      </c>
      <c r="F45" s="128">
        <v>255</v>
      </c>
      <c r="G45" s="128">
        <v>320</v>
      </c>
      <c r="H45" s="129">
        <v>-6.6006600660066E-2</v>
      </c>
      <c r="I45" s="129">
        <v>-1.32013201320132E-2</v>
      </c>
      <c r="J45" s="131">
        <v>512</v>
      </c>
      <c r="K45" s="128">
        <v>380</v>
      </c>
      <c r="L45" s="129">
        <v>1.3333333333333334E-2</v>
      </c>
      <c r="M45" s="128">
        <v>350</v>
      </c>
      <c r="N45" s="128">
        <v>420</v>
      </c>
      <c r="O45" s="129">
        <v>1.3333333333333334E-2</v>
      </c>
      <c r="P45" s="129">
        <v>2.666666666666667E-3</v>
      </c>
      <c r="Q45" s="131">
        <v>181</v>
      </c>
      <c r="R45" s="128">
        <v>480</v>
      </c>
      <c r="S45" s="129">
        <v>4.3478260869565216E-2</v>
      </c>
      <c r="T45" s="128">
        <v>430</v>
      </c>
      <c r="U45" s="128">
        <v>550</v>
      </c>
      <c r="V45" s="129">
        <v>4.3478260869565216E-2</v>
      </c>
      <c r="W45" s="129">
        <v>8.6956521739130436E-3</v>
      </c>
      <c r="X45" s="131">
        <v>62</v>
      </c>
      <c r="Y45" s="128">
        <v>400</v>
      </c>
      <c r="Z45" s="129">
        <v>1.2658227848101266E-2</v>
      </c>
      <c r="AA45" s="128">
        <v>350</v>
      </c>
      <c r="AB45" s="128">
        <v>450</v>
      </c>
      <c r="AC45" s="129">
        <v>1.2658227848101266E-2</v>
      </c>
      <c r="AD45" s="129">
        <v>2.5316455696202532E-3</v>
      </c>
      <c r="AE45" s="131">
        <v>325</v>
      </c>
      <c r="AF45" s="128">
        <v>465</v>
      </c>
      <c r="AG45" s="129">
        <v>3.3333333333333333E-2</v>
      </c>
      <c r="AH45" s="128">
        <v>425</v>
      </c>
      <c r="AI45" s="128">
        <v>480</v>
      </c>
      <c r="AJ45" s="129">
        <v>3.3333333333333333E-2</v>
      </c>
      <c r="AK45" s="129">
        <v>6.6666666666666662E-3</v>
      </c>
      <c r="AL45" s="131">
        <v>117</v>
      </c>
      <c r="AM45" s="128">
        <v>580</v>
      </c>
      <c r="AN45" s="129">
        <v>6.4220183486238536E-2</v>
      </c>
      <c r="AO45" s="128">
        <v>480</v>
      </c>
      <c r="AP45" s="128">
        <v>670</v>
      </c>
      <c r="AQ45" s="129">
        <v>6.4220183486238536E-2</v>
      </c>
      <c r="AR45" s="129">
        <v>1.2844036697247707E-2</v>
      </c>
      <c r="AS45" s="192" t="s">
        <v>345</v>
      </c>
    </row>
    <row r="46" spans="1:45" ht="10" x14ac:dyDescent="0.2">
      <c r="A46" s="35"/>
      <c r="B46" s="35" t="s">
        <v>188</v>
      </c>
      <c r="C46" s="131">
        <v>230</v>
      </c>
      <c r="D46" s="128">
        <v>335</v>
      </c>
      <c r="E46" s="129">
        <v>8.0645161290322578E-2</v>
      </c>
      <c r="F46" s="128">
        <v>290</v>
      </c>
      <c r="G46" s="128">
        <v>380</v>
      </c>
      <c r="H46" s="129">
        <v>8.0645161290322578E-2</v>
      </c>
      <c r="I46" s="129">
        <v>1.6129032258064516E-2</v>
      </c>
      <c r="J46" s="131">
        <v>889</v>
      </c>
      <c r="K46" s="128">
        <v>450</v>
      </c>
      <c r="L46" s="129">
        <v>4.6511627906976744E-2</v>
      </c>
      <c r="M46" s="128">
        <v>395</v>
      </c>
      <c r="N46" s="128">
        <v>492</v>
      </c>
      <c r="O46" s="129">
        <v>4.6511627906976744E-2</v>
      </c>
      <c r="P46" s="129">
        <v>9.3023255813953487E-3</v>
      </c>
      <c r="Q46" s="131">
        <v>228</v>
      </c>
      <c r="R46" s="128">
        <v>600</v>
      </c>
      <c r="S46" s="129">
        <v>4.3478260869565216E-2</v>
      </c>
      <c r="T46" s="128">
        <v>503</v>
      </c>
      <c r="U46" s="128">
        <v>670</v>
      </c>
      <c r="V46" s="129">
        <v>4.3478260869565216E-2</v>
      </c>
      <c r="W46" s="129">
        <v>8.6956521739130436E-3</v>
      </c>
      <c r="X46" s="131">
        <v>113</v>
      </c>
      <c r="Y46" s="128">
        <v>460</v>
      </c>
      <c r="Z46" s="129">
        <v>4.3668122270742356E-3</v>
      </c>
      <c r="AA46" s="128">
        <v>420</v>
      </c>
      <c r="AB46" s="128">
        <v>500</v>
      </c>
      <c r="AC46" s="129">
        <v>4.3668122270742356E-3</v>
      </c>
      <c r="AD46" s="129">
        <v>8.7336244541484707E-4</v>
      </c>
      <c r="AE46" s="131">
        <v>463</v>
      </c>
      <c r="AF46" s="128">
        <v>550</v>
      </c>
      <c r="AG46" s="129">
        <v>0</v>
      </c>
      <c r="AH46" s="128">
        <v>480</v>
      </c>
      <c r="AI46" s="128">
        <v>650</v>
      </c>
      <c r="AJ46" s="129">
        <v>0</v>
      </c>
      <c r="AK46" s="129">
        <v>0</v>
      </c>
      <c r="AL46" s="131">
        <v>259</v>
      </c>
      <c r="AM46" s="128">
        <v>760</v>
      </c>
      <c r="AN46" s="129">
        <v>3.4013605442176874E-2</v>
      </c>
      <c r="AO46" s="128">
        <v>650</v>
      </c>
      <c r="AP46" s="128">
        <v>865</v>
      </c>
      <c r="AQ46" s="129">
        <v>3.4013605442176874E-2</v>
      </c>
      <c r="AR46" s="129">
        <v>6.8027210884353748E-3</v>
      </c>
      <c r="AS46" s="192" t="s">
        <v>345</v>
      </c>
    </row>
    <row r="47" spans="1:45" ht="10" x14ac:dyDescent="0.2">
      <c r="A47" s="35"/>
      <c r="B47" s="35" t="s">
        <v>189</v>
      </c>
      <c r="C47" s="131">
        <v>90</v>
      </c>
      <c r="D47" s="128">
        <v>400</v>
      </c>
      <c r="E47" s="129">
        <v>0</v>
      </c>
      <c r="F47" s="128">
        <v>350</v>
      </c>
      <c r="G47" s="128">
        <v>440</v>
      </c>
      <c r="H47" s="129">
        <v>0</v>
      </c>
      <c r="I47" s="129">
        <v>0</v>
      </c>
      <c r="J47" s="131">
        <v>386</v>
      </c>
      <c r="K47" s="128">
        <v>550</v>
      </c>
      <c r="L47" s="129">
        <v>1.8518518518518517E-2</v>
      </c>
      <c r="M47" s="128">
        <v>495</v>
      </c>
      <c r="N47" s="128">
        <v>620</v>
      </c>
      <c r="O47" s="129">
        <v>1.8518518518518517E-2</v>
      </c>
      <c r="P47" s="129">
        <v>3.7037037037037034E-3</v>
      </c>
      <c r="Q47" s="131">
        <v>111</v>
      </c>
      <c r="R47" s="128">
        <v>750</v>
      </c>
      <c r="S47" s="129">
        <v>0</v>
      </c>
      <c r="T47" s="128">
        <v>640</v>
      </c>
      <c r="U47" s="128">
        <v>1100</v>
      </c>
      <c r="V47" s="129">
        <v>0</v>
      </c>
      <c r="W47" s="129">
        <v>0</v>
      </c>
      <c r="X47" s="131">
        <v>41</v>
      </c>
      <c r="Y47" s="128">
        <v>595</v>
      </c>
      <c r="Z47" s="129">
        <v>-8.3333333333333332E-3</v>
      </c>
      <c r="AA47" s="128">
        <v>540</v>
      </c>
      <c r="AB47" s="128">
        <v>685</v>
      </c>
      <c r="AC47" s="129">
        <v>-8.3333333333333332E-3</v>
      </c>
      <c r="AD47" s="129">
        <v>-1.6666666666666666E-3</v>
      </c>
      <c r="AE47" s="131">
        <v>120</v>
      </c>
      <c r="AF47" s="128">
        <v>898</v>
      </c>
      <c r="AG47" s="129">
        <v>-2.2222222222222222E-3</v>
      </c>
      <c r="AH47" s="128">
        <v>750</v>
      </c>
      <c r="AI47" s="128">
        <v>990</v>
      </c>
      <c r="AJ47" s="129">
        <v>-2.2222222222222222E-3</v>
      </c>
      <c r="AK47" s="129">
        <v>-4.4444444444444447E-4</v>
      </c>
      <c r="AL47" s="131">
        <v>118</v>
      </c>
      <c r="AM47" s="128">
        <v>1250</v>
      </c>
      <c r="AN47" s="129">
        <v>-3.8461538461538464E-2</v>
      </c>
      <c r="AO47" s="128">
        <v>990</v>
      </c>
      <c r="AP47" s="128">
        <v>1500</v>
      </c>
      <c r="AQ47" s="129">
        <v>-3.8461538461538464E-2</v>
      </c>
      <c r="AR47" s="129">
        <v>-7.6923076923076927E-3</v>
      </c>
      <c r="AS47" s="192" t="s">
        <v>345</v>
      </c>
    </row>
    <row r="48" spans="1:45" ht="10" x14ac:dyDescent="0.2">
      <c r="B48" s="35" t="s">
        <v>190</v>
      </c>
      <c r="C48" s="131" t="s">
        <v>41</v>
      </c>
      <c r="D48" s="128" t="s">
        <v>41</v>
      </c>
      <c r="E48" s="129" t="s">
        <v>41</v>
      </c>
      <c r="F48" s="128" t="s">
        <v>41</v>
      </c>
      <c r="G48" s="128" t="s">
        <v>41</v>
      </c>
      <c r="H48" s="129" t="s">
        <v>41</v>
      </c>
      <c r="I48" s="129" t="s">
        <v>41</v>
      </c>
      <c r="J48" s="131">
        <v>65</v>
      </c>
      <c r="K48" s="128">
        <v>460</v>
      </c>
      <c r="L48" s="129">
        <v>3.3707865168539325E-2</v>
      </c>
      <c r="M48" s="128">
        <v>403</v>
      </c>
      <c r="N48" s="128">
        <v>500</v>
      </c>
      <c r="O48" s="129">
        <v>3.3707865168539325E-2</v>
      </c>
      <c r="P48" s="129">
        <v>6.7415730337078653E-3</v>
      </c>
      <c r="Q48" s="131">
        <v>39</v>
      </c>
      <c r="R48" s="128">
        <v>685</v>
      </c>
      <c r="S48" s="129">
        <v>6.2015503875968991E-2</v>
      </c>
      <c r="T48" s="128">
        <v>610</v>
      </c>
      <c r="U48" s="128">
        <v>750</v>
      </c>
      <c r="V48" s="129">
        <v>6.2015503875968991E-2</v>
      </c>
      <c r="W48" s="129">
        <v>1.2403100775193798E-2</v>
      </c>
      <c r="X48" s="131">
        <v>36</v>
      </c>
      <c r="Y48" s="128">
        <v>520</v>
      </c>
      <c r="Z48" s="129">
        <v>0</v>
      </c>
      <c r="AA48" s="128">
        <v>460</v>
      </c>
      <c r="AB48" s="128">
        <v>545</v>
      </c>
      <c r="AC48" s="129">
        <v>0</v>
      </c>
      <c r="AD48" s="129">
        <v>0</v>
      </c>
      <c r="AE48" s="131">
        <v>110</v>
      </c>
      <c r="AF48" s="128">
        <v>665</v>
      </c>
      <c r="AG48" s="129">
        <v>2.3076923076923078E-2</v>
      </c>
      <c r="AH48" s="128">
        <v>595</v>
      </c>
      <c r="AI48" s="128">
        <v>850</v>
      </c>
      <c r="AJ48" s="129">
        <v>2.3076923076923078E-2</v>
      </c>
      <c r="AK48" s="129">
        <v>4.6153846153846158E-3</v>
      </c>
      <c r="AL48" s="131">
        <v>83</v>
      </c>
      <c r="AM48" s="128">
        <v>1000</v>
      </c>
      <c r="AN48" s="129">
        <v>-4.7619047619047616E-2</v>
      </c>
      <c r="AO48" s="128">
        <v>850</v>
      </c>
      <c r="AP48" s="128">
        <v>1250</v>
      </c>
      <c r="AQ48" s="129">
        <v>-4.7619047619047616E-2</v>
      </c>
      <c r="AR48" s="129">
        <v>-9.5238095238095229E-3</v>
      </c>
      <c r="AS48" s="192" t="s">
        <v>345</v>
      </c>
    </row>
    <row r="49" spans="1:45" ht="10" x14ac:dyDescent="0.2">
      <c r="B49" s="35" t="s">
        <v>191</v>
      </c>
      <c r="C49" s="131">
        <v>373</v>
      </c>
      <c r="D49" s="128">
        <v>310</v>
      </c>
      <c r="E49" s="129">
        <v>3.3333333333333333E-2</v>
      </c>
      <c r="F49" s="128">
        <v>285</v>
      </c>
      <c r="G49" s="128">
        <v>350</v>
      </c>
      <c r="H49" s="129">
        <v>3.3333333333333333E-2</v>
      </c>
      <c r="I49" s="129">
        <v>6.6666666666666662E-3</v>
      </c>
      <c r="J49" s="131">
        <v>662</v>
      </c>
      <c r="K49" s="128">
        <v>460</v>
      </c>
      <c r="L49" s="129">
        <v>6.9767441860465115E-2</v>
      </c>
      <c r="M49" s="128">
        <v>395</v>
      </c>
      <c r="N49" s="128">
        <v>523</v>
      </c>
      <c r="O49" s="129">
        <v>6.9767441860465115E-2</v>
      </c>
      <c r="P49" s="129">
        <v>1.3953488372093023E-2</v>
      </c>
      <c r="Q49" s="131">
        <v>106</v>
      </c>
      <c r="R49" s="128">
        <v>580</v>
      </c>
      <c r="S49" s="129">
        <v>3.5714285714285712E-2</v>
      </c>
      <c r="T49" s="128">
        <v>530</v>
      </c>
      <c r="U49" s="128">
        <v>680</v>
      </c>
      <c r="V49" s="129">
        <v>3.5714285714285712E-2</v>
      </c>
      <c r="W49" s="129">
        <v>7.1428571428571426E-3</v>
      </c>
      <c r="X49" s="131">
        <v>28</v>
      </c>
      <c r="Y49" s="128">
        <v>450</v>
      </c>
      <c r="Z49" s="129">
        <v>0</v>
      </c>
      <c r="AA49" s="128">
        <v>400</v>
      </c>
      <c r="AB49" s="128">
        <v>510</v>
      </c>
      <c r="AC49" s="129">
        <v>0</v>
      </c>
      <c r="AD49" s="129">
        <v>0</v>
      </c>
      <c r="AE49" s="131">
        <v>63</v>
      </c>
      <c r="AF49" s="128">
        <v>600</v>
      </c>
      <c r="AG49" s="129">
        <v>0.11524163568773234</v>
      </c>
      <c r="AH49" s="128">
        <v>520</v>
      </c>
      <c r="AI49" s="128">
        <v>700</v>
      </c>
      <c r="AJ49" s="129">
        <v>0.11524163568773234</v>
      </c>
      <c r="AK49" s="129">
        <v>2.3048327137546468E-2</v>
      </c>
      <c r="AL49" s="131">
        <v>30</v>
      </c>
      <c r="AM49" s="128">
        <v>800</v>
      </c>
      <c r="AN49" s="129">
        <v>4.5751633986928102E-2</v>
      </c>
      <c r="AO49" s="128">
        <v>700</v>
      </c>
      <c r="AP49" s="128">
        <v>825</v>
      </c>
      <c r="AQ49" s="129">
        <v>4.5751633986928102E-2</v>
      </c>
      <c r="AR49" s="129">
        <v>9.1503267973856196E-3</v>
      </c>
      <c r="AS49" s="192" t="s">
        <v>345</v>
      </c>
    </row>
    <row r="50" spans="1:45" ht="10" x14ac:dyDescent="0.2">
      <c r="B50" s="35" t="s">
        <v>192</v>
      </c>
      <c r="C50" s="131">
        <v>522</v>
      </c>
      <c r="D50" s="128">
        <v>305</v>
      </c>
      <c r="E50" s="129">
        <v>3.3898305084745763E-2</v>
      </c>
      <c r="F50" s="128">
        <v>285</v>
      </c>
      <c r="G50" s="128">
        <v>350</v>
      </c>
      <c r="H50" s="129">
        <v>3.3898305084745763E-2</v>
      </c>
      <c r="I50" s="129">
        <v>6.7796610169491523E-3</v>
      </c>
      <c r="J50" s="131">
        <v>911</v>
      </c>
      <c r="K50" s="128">
        <v>460</v>
      </c>
      <c r="L50" s="129">
        <v>2.6785714285714284E-2</v>
      </c>
      <c r="M50" s="128">
        <v>410</v>
      </c>
      <c r="N50" s="128">
        <v>520</v>
      </c>
      <c r="O50" s="129">
        <v>2.6785714285714284E-2</v>
      </c>
      <c r="P50" s="129">
        <v>5.3571428571428572E-3</v>
      </c>
      <c r="Q50" s="131">
        <v>213</v>
      </c>
      <c r="R50" s="128">
        <v>605</v>
      </c>
      <c r="S50" s="129">
        <v>8.3333333333333332E-3</v>
      </c>
      <c r="T50" s="128">
        <v>545</v>
      </c>
      <c r="U50" s="128">
        <v>690</v>
      </c>
      <c r="V50" s="129">
        <v>8.3333333333333332E-3</v>
      </c>
      <c r="W50" s="129">
        <v>1.6666666666666666E-3</v>
      </c>
      <c r="X50" s="131">
        <v>63</v>
      </c>
      <c r="Y50" s="128">
        <v>500</v>
      </c>
      <c r="Z50" s="129">
        <v>-6.5420560747663545E-2</v>
      </c>
      <c r="AA50" s="128">
        <v>450</v>
      </c>
      <c r="AB50" s="128">
        <v>550</v>
      </c>
      <c r="AC50" s="129">
        <v>-6.5420560747663545E-2</v>
      </c>
      <c r="AD50" s="129">
        <v>-1.3084112149532709E-2</v>
      </c>
      <c r="AE50" s="131">
        <v>180</v>
      </c>
      <c r="AF50" s="128">
        <v>675</v>
      </c>
      <c r="AG50" s="129">
        <v>2.2727272727272728E-2</v>
      </c>
      <c r="AH50" s="128">
        <v>565</v>
      </c>
      <c r="AI50" s="128">
        <v>750</v>
      </c>
      <c r="AJ50" s="129">
        <v>2.2727272727272728E-2</v>
      </c>
      <c r="AK50" s="129">
        <v>4.5454545454545452E-3</v>
      </c>
      <c r="AL50" s="131">
        <v>126</v>
      </c>
      <c r="AM50" s="128">
        <v>900</v>
      </c>
      <c r="AN50" s="129">
        <v>5.8823529411764705E-2</v>
      </c>
      <c r="AO50" s="128">
        <v>750</v>
      </c>
      <c r="AP50" s="128">
        <v>1015</v>
      </c>
      <c r="AQ50" s="129">
        <v>5.8823529411764705E-2</v>
      </c>
      <c r="AR50" s="129">
        <v>1.1764705882352941E-2</v>
      </c>
      <c r="AS50" s="192" t="s">
        <v>345</v>
      </c>
    </row>
    <row r="51" spans="1:45" ht="10" x14ac:dyDescent="0.2">
      <c r="B51" s="35" t="s">
        <v>193</v>
      </c>
      <c r="C51" s="131">
        <v>148</v>
      </c>
      <c r="D51" s="128">
        <v>350</v>
      </c>
      <c r="E51" s="129">
        <v>1.4492753623188406E-2</v>
      </c>
      <c r="F51" s="128">
        <v>300</v>
      </c>
      <c r="G51" s="128">
        <v>375</v>
      </c>
      <c r="H51" s="129">
        <v>1.4492753623188406E-2</v>
      </c>
      <c r="I51" s="129">
        <v>2.8985507246376812E-3</v>
      </c>
      <c r="J51" s="131">
        <v>789</v>
      </c>
      <c r="K51" s="128">
        <v>420</v>
      </c>
      <c r="L51" s="129">
        <v>2.4390243902439025E-2</v>
      </c>
      <c r="M51" s="128">
        <v>380</v>
      </c>
      <c r="N51" s="128">
        <v>455</v>
      </c>
      <c r="O51" s="129">
        <v>2.4390243902439025E-2</v>
      </c>
      <c r="P51" s="129">
        <v>4.8780487804878049E-3</v>
      </c>
      <c r="Q51" s="131">
        <v>119</v>
      </c>
      <c r="R51" s="128">
        <v>520</v>
      </c>
      <c r="S51" s="129">
        <v>0.04</v>
      </c>
      <c r="T51" s="128">
        <v>460</v>
      </c>
      <c r="U51" s="128">
        <v>580</v>
      </c>
      <c r="V51" s="129">
        <v>0.04</v>
      </c>
      <c r="W51" s="129">
        <v>8.0000000000000002E-3</v>
      </c>
      <c r="X51" s="131">
        <v>75</v>
      </c>
      <c r="Y51" s="128">
        <v>470</v>
      </c>
      <c r="Z51" s="129">
        <v>4.9107142857142856E-2</v>
      </c>
      <c r="AA51" s="128">
        <v>430</v>
      </c>
      <c r="AB51" s="128">
        <v>500</v>
      </c>
      <c r="AC51" s="129">
        <v>4.9107142857142856E-2</v>
      </c>
      <c r="AD51" s="129">
        <v>9.8214285714285712E-3</v>
      </c>
      <c r="AE51" s="131">
        <v>441</v>
      </c>
      <c r="AF51" s="128">
        <v>530</v>
      </c>
      <c r="AG51" s="129">
        <v>1.9230769230769232E-2</v>
      </c>
      <c r="AH51" s="128">
        <v>470</v>
      </c>
      <c r="AI51" s="128">
        <v>580</v>
      </c>
      <c r="AJ51" s="129">
        <v>1.9230769230769232E-2</v>
      </c>
      <c r="AK51" s="129">
        <v>3.8461538461538464E-3</v>
      </c>
      <c r="AL51" s="131">
        <v>189</v>
      </c>
      <c r="AM51" s="128">
        <v>680</v>
      </c>
      <c r="AN51" s="129">
        <v>4.6153846153846156E-2</v>
      </c>
      <c r="AO51" s="128">
        <v>580</v>
      </c>
      <c r="AP51" s="128">
        <v>790</v>
      </c>
      <c r="AQ51" s="129">
        <v>4.6153846153846156E-2</v>
      </c>
      <c r="AR51" s="129">
        <v>9.2307692307692316E-3</v>
      </c>
      <c r="AS51" s="192" t="s">
        <v>345</v>
      </c>
    </row>
    <row r="52" spans="1:45" ht="10" x14ac:dyDescent="0.2">
      <c r="B52" s="35" t="s">
        <v>194</v>
      </c>
      <c r="C52" s="131">
        <v>215</v>
      </c>
      <c r="D52" s="128">
        <v>325</v>
      </c>
      <c r="E52" s="129">
        <v>1.5625E-2</v>
      </c>
      <c r="F52" s="128">
        <v>290</v>
      </c>
      <c r="G52" s="128">
        <v>395</v>
      </c>
      <c r="H52" s="129">
        <v>1.5625E-2</v>
      </c>
      <c r="I52" s="129">
        <v>3.1250000000000002E-3</v>
      </c>
      <c r="J52" s="131">
        <v>283</v>
      </c>
      <c r="K52" s="128">
        <v>460</v>
      </c>
      <c r="L52" s="129">
        <v>2.2222222222222223E-2</v>
      </c>
      <c r="M52" s="128">
        <v>410</v>
      </c>
      <c r="N52" s="128">
        <v>505</v>
      </c>
      <c r="O52" s="129">
        <v>2.2222222222222223E-2</v>
      </c>
      <c r="P52" s="129">
        <v>4.4444444444444444E-3</v>
      </c>
      <c r="Q52" s="131">
        <v>40</v>
      </c>
      <c r="R52" s="128">
        <v>600</v>
      </c>
      <c r="S52" s="129">
        <v>2.564102564102564E-2</v>
      </c>
      <c r="T52" s="128">
        <v>535</v>
      </c>
      <c r="U52" s="128">
        <v>735</v>
      </c>
      <c r="V52" s="129">
        <v>2.564102564102564E-2</v>
      </c>
      <c r="W52" s="129">
        <v>5.1282051282051282E-3</v>
      </c>
      <c r="X52" s="131">
        <v>18</v>
      </c>
      <c r="Y52" s="128">
        <v>543</v>
      </c>
      <c r="Z52" s="129">
        <v>8.5999999999999993E-2</v>
      </c>
      <c r="AA52" s="128">
        <v>485</v>
      </c>
      <c r="AB52" s="128">
        <v>600</v>
      </c>
      <c r="AC52" s="129">
        <v>8.5999999999999993E-2</v>
      </c>
      <c r="AD52" s="129">
        <v>1.72E-2</v>
      </c>
      <c r="AE52" s="131">
        <v>44</v>
      </c>
      <c r="AF52" s="128">
        <v>778</v>
      </c>
      <c r="AG52" s="129">
        <v>3.7333333333333336E-2</v>
      </c>
      <c r="AH52" s="128">
        <v>615</v>
      </c>
      <c r="AI52" s="128">
        <v>850</v>
      </c>
      <c r="AJ52" s="129">
        <v>3.7333333333333336E-2</v>
      </c>
      <c r="AK52" s="129">
        <v>7.4666666666666675E-3</v>
      </c>
      <c r="AL52" s="131">
        <v>34</v>
      </c>
      <c r="AM52" s="128">
        <v>950</v>
      </c>
      <c r="AN52" s="129">
        <v>-7.3170731707317069E-2</v>
      </c>
      <c r="AO52" s="128">
        <v>850</v>
      </c>
      <c r="AP52" s="128">
        <v>1150</v>
      </c>
      <c r="AQ52" s="129">
        <v>-7.3170731707317069E-2</v>
      </c>
      <c r="AR52" s="129">
        <v>-1.4634146341463414E-2</v>
      </c>
      <c r="AS52" s="192" t="s">
        <v>345</v>
      </c>
    </row>
    <row r="53" spans="1:45" ht="10" x14ac:dyDescent="0.2">
      <c r="B53" s="35" t="s">
        <v>195</v>
      </c>
      <c r="C53" s="131">
        <v>143</v>
      </c>
      <c r="D53" s="128">
        <v>360</v>
      </c>
      <c r="E53" s="129">
        <v>2.8571428571428571E-2</v>
      </c>
      <c r="F53" s="128">
        <v>335</v>
      </c>
      <c r="G53" s="128">
        <v>395</v>
      </c>
      <c r="H53" s="129">
        <v>2.8571428571428571E-2</v>
      </c>
      <c r="I53" s="129">
        <v>5.7142857142857143E-3</v>
      </c>
      <c r="J53" s="131">
        <v>369</v>
      </c>
      <c r="K53" s="128">
        <v>490</v>
      </c>
      <c r="L53" s="129">
        <v>4.2553191489361701E-2</v>
      </c>
      <c r="M53" s="128">
        <v>440</v>
      </c>
      <c r="N53" s="128">
        <v>550</v>
      </c>
      <c r="O53" s="129">
        <v>4.2553191489361701E-2</v>
      </c>
      <c r="P53" s="129">
        <v>8.5106382978723406E-3</v>
      </c>
      <c r="Q53" s="131">
        <v>95</v>
      </c>
      <c r="R53" s="128">
        <v>680</v>
      </c>
      <c r="S53" s="129">
        <v>4.6153846153846156E-2</v>
      </c>
      <c r="T53" s="128">
        <v>580</v>
      </c>
      <c r="U53" s="128">
        <v>765</v>
      </c>
      <c r="V53" s="129">
        <v>4.6153846153846156E-2</v>
      </c>
      <c r="W53" s="129">
        <v>9.2307692307692316E-3</v>
      </c>
      <c r="X53" s="131">
        <v>50</v>
      </c>
      <c r="Y53" s="128">
        <v>545</v>
      </c>
      <c r="Z53" s="129">
        <v>4.807692307692308E-2</v>
      </c>
      <c r="AA53" s="128">
        <v>470</v>
      </c>
      <c r="AB53" s="128">
        <v>650</v>
      </c>
      <c r="AC53" s="129">
        <v>4.807692307692308E-2</v>
      </c>
      <c r="AD53" s="129">
        <v>9.6153846153846159E-3</v>
      </c>
      <c r="AE53" s="131">
        <v>224</v>
      </c>
      <c r="AF53" s="128">
        <v>750</v>
      </c>
      <c r="AG53" s="129">
        <v>3.4482758620689655E-2</v>
      </c>
      <c r="AH53" s="128">
        <v>600</v>
      </c>
      <c r="AI53" s="128">
        <v>860</v>
      </c>
      <c r="AJ53" s="129">
        <v>3.4482758620689655E-2</v>
      </c>
      <c r="AK53" s="129">
        <v>6.8965517241379309E-3</v>
      </c>
      <c r="AL53" s="131">
        <v>157</v>
      </c>
      <c r="AM53" s="128">
        <v>990</v>
      </c>
      <c r="AN53" s="129">
        <v>-0.01</v>
      </c>
      <c r="AO53" s="128">
        <v>860</v>
      </c>
      <c r="AP53" s="128">
        <v>1250</v>
      </c>
      <c r="AQ53" s="129">
        <v>-0.01</v>
      </c>
      <c r="AR53" s="129">
        <v>-2E-3</v>
      </c>
      <c r="AS53" s="192" t="s">
        <v>345</v>
      </c>
    </row>
    <row r="54" spans="1:45" ht="10" x14ac:dyDescent="0.2">
      <c r="B54" s="35" t="s">
        <v>196</v>
      </c>
      <c r="C54" s="131">
        <v>117</v>
      </c>
      <c r="D54" s="128">
        <v>375</v>
      </c>
      <c r="E54" s="129">
        <v>7.1428571428571425E-2</v>
      </c>
      <c r="F54" s="128">
        <v>335</v>
      </c>
      <c r="G54" s="128">
        <v>400</v>
      </c>
      <c r="H54" s="129">
        <v>7.1428571428571425E-2</v>
      </c>
      <c r="I54" s="129">
        <v>1.4285714285714285E-2</v>
      </c>
      <c r="J54" s="131">
        <v>187</v>
      </c>
      <c r="K54" s="128">
        <v>475</v>
      </c>
      <c r="L54" s="129">
        <v>3.2608695652173912E-2</v>
      </c>
      <c r="M54" s="128">
        <v>410</v>
      </c>
      <c r="N54" s="128">
        <v>530</v>
      </c>
      <c r="O54" s="129">
        <v>3.2608695652173912E-2</v>
      </c>
      <c r="P54" s="129">
        <v>6.5217391304347823E-3</v>
      </c>
      <c r="Q54" s="131">
        <v>39</v>
      </c>
      <c r="R54" s="128">
        <v>700</v>
      </c>
      <c r="S54" s="129">
        <v>7.1942446043165471E-3</v>
      </c>
      <c r="T54" s="128">
        <v>550</v>
      </c>
      <c r="U54" s="128">
        <v>785</v>
      </c>
      <c r="V54" s="129">
        <v>7.1942446043165471E-3</v>
      </c>
      <c r="W54" s="129">
        <v>1.4388489208633094E-3</v>
      </c>
      <c r="X54" s="131">
        <v>24</v>
      </c>
      <c r="Y54" s="128">
        <v>650</v>
      </c>
      <c r="Z54" s="129">
        <v>3.1746031746031744E-2</v>
      </c>
      <c r="AA54" s="128">
        <v>580</v>
      </c>
      <c r="AB54" s="128">
        <v>698</v>
      </c>
      <c r="AC54" s="129">
        <v>3.1746031746031744E-2</v>
      </c>
      <c r="AD54" s="129">
        <v>6.3492063492063492E-3</v>
      </c>
      <c r="AE54" s="131">
        <v>55</v>
      </c>
      <c r="AF54" s="128">
        <v>850</v>
      </c>
      <c r="AG54" s="129">
        <v>6.25E-2</v>
      </c>
      <c r="AH54" s="128">
        <v>695</v>
      </c>
      <c r="AI54" s="128">
        <v>945</v>
      </c>
      <c r="AJ54" s="129">
        <v>6.25E-2</v>
      </c>
      <c r="AK54" s="129">
        <v>1.2500000000000001E-2</v>
      </c>
      <c r="AL54" s="131">
        <v>40</v>
      </c>
      <c r="AM54" s="128">
        <v>1175</v>
      </c>
      <c r="AN54" s="129">
        <v>6.8181818181818177E-2</v>
      </c>
      <c r="AO54" s="128">
        <v>945</v>
      </c>
      <c r="AP54" s="128">
        <v>1490</v>
      </c>
      <c r="AQ54" s="129">
        <v>6.8181818181818177E-2</v>
      </c>
      <c r="AR54" s="129">
        <v>1.3636363636363636E-2</v>
      </c>
      <c r="AS54" s="192" t="s">
        <v>345</v>
      </c>
    </row>
    <row r="55" spans="1:45" ht="10" x14ac:dyDescent="0.2">
      <c r="B55" s="35" t="s">
        <v>197</v>
      </c>
      <c r="C55" s="131">
        <v>475</v>
      </c>
      <c r="D55" s="128">
        <v>325</v>
      </c>
      <c r="E55" s="129">
        <v>0.16071428571428573</v>
      </c>
      <c r="F55" s="128">
        <v>280</v>
      </c>
      <c r="G55" s="128">
        <v>400</v>
      </c>
      <c r="H55" s="129">
        <v>0.16071428571428573</v>
      </c>
      <c r="I55" s="129">
        <v>3.2142857142857147E-2</v>
      </c>
      <c r="J55" s="131">
        <v>470</v>
      </c>
      <c r="K55" s="128">
        <v>480</v>
      </c>
      <c r="L55" s="129">
        <v>0.11627906976744186</v>
      </c>
      <c r="M55" s="128">
        <v>420</v>
      </c>
      <c r="N55" s="128">
        <v>550</v>
      </c>
      <c r="O55" s="129">
        <v>0.11627906976744186</v>
      </c>
      <c r="P55" s="129">
        <v>2.3255813953488372E-2</v>
      </c>
      <c r="Q55" s="131">
        <v>97</v>
      </c>
      <c r="R55" s="128">
        <v>600</v>
      </c>
      <c r="S55" s="129">
        <v>3.4482758620689655E-2</v>
      </c>
      <c r="T55" s="128">
        <v>520</v>
      </c>
      <c r="U55" s="128">
        <v>720</v>
      </c>
      <c r="V55" s="129">
        <v>3.4482758620689655E-2</v>
      </c>
      <c r="W55" s="129">
        <v>6.8965517241379309E-3</v>
      </c>
      <c r="X55" s="131">
        <v>47</v>
      </c>
      <c r="Y55" s="128">
        <v>510</v>
      </c>
      <c r="Z55" s="129">
        <v>8.5106382978723402E-2</v>
      </c>
      <c r="AA55" s="128">
        <v>460</v>
      </c>
      <c r="AB55" s="128">
        <v>575</v>
      </c>
      <c r="AC55" s="129">
        <v>8.5106382978723402E-2</v>
      </c>
      <c r="AD55" s="129">
        <v>1.7021276595744681E-2</v>
      </c>
      <c r="AE55" s="131">
        <v>153</v>
      </c>
      <c r="AF55" s="128">
        <v>620</v>
      </c>
      <c r="AG55" s="129">
        <v>3.3333333333333333E-2</v>
      </c>
      <c r="AH55" s="128">
        <v>530</v>
      </c>
      <c r="AI55" s="128">
        <v>695</v>
      </c>
      <c r="AJ55" s="129">
        <v>3.3333333333333333E-2</v>
      </c>
      <c r="AK55" s="129">
        <v>6.6666666666666662E-3</v>
      </c>
      <c r="AL55" s="131">
        <v>73</v>
      </c>
      <c r="AM55" s="128">
        <v>850</v>
      </c>
      <c r="AN55" s="129">
        <v>0</v>
      </c>
      <c r="AO55" s="128">
        <v>695</v>
      </c>
      <c r="AP55" s="128">
        <v>1100</v>
      </c>
      <c r="AQ55" s="129">
        <v>0</v>
      </c>
      <c r="AR55" s="129">
        <v>0</v>
      </c>
      <c r="AS55" s="192" t="s">
        <v>345</v>
      </c>
    </row>
    <row r="56" spans="1:45" ht="10" x14ac:dyDescent="0.2">
      <c r="B56" s="35" t="s">
        <v>198</v>
      </c>
      <c r="C56" s="131">
        <v>256</v>
      </c>
      <c r="D56" s="128">
        <v>310</v>
      </c>
      <c r="E56" s="129">
        <v>5.0847457627118647E-2</v>
      </c>
      <c r="F56" s="128">
        <v>283</v>
      </c>
      <c r="G56" s="128">
        <v>335</v>
      </c>
      <c r="H56" s="129">
        <v>5.0847457627118647E-2</v>
      </c>
      <c r="I56" s="129">
        <v>1.016949152542373E-2</v>
      </c>
      <c r="J56" s="131">
        <v>597</v>
      </c>
      <c r="K56" s="128">
        <v>400</v>
      </c>
      <c r="L56" s="129">
        <v>1.2658227848101266E-2</v>
      </c>
      <c r="M56" s="128">
        <v>360</v>
      </c>
      <c r="N56" s="128">
        <v>440</v>
      </c>
      <c r="O56" s="129">
        <v>1.2658227848101266E-2</v>
      </c>
      <c r="P56" s="129">
        <v>2.5316455696202532E-3</v>
      </c>
      <c r="Q56" s="131">
        <v>124</v>
      </c>
      <c r="R56" s="128">
        <v>550</v>
      </c>
      <c r="S56" s="129">
        <v>7.8431372549019607E-2</v>
      </c>
      <c r="T56" s="128">
        <v>470</v>
      </c>
      <c r="U56" s="128">
        <v>623</v>
      </c>
      <c r="V56" s="129">
        <v>7.8431372549019607E-2</v>
      </c>
      <c r="W56" s="129">
        <v>1.5686274509803921E-2</v>
      </c>
      <c r="X56" s="131">
        <v>42</v>
      </c>
      <c r="Y56" s="128">
        <v>443</v>
      </c>
      <c r="Z56" s="129">
        <v>-1.5555555555555555E-2</v>
      </c>
      <c r="AA56" s="128">
        <v>395</v>
      </c>
      <c r="AB56" s="128">
        <v>520</v>
      </c>
      <c r="AC56" s="129">
        <v>-1.5555555555555555E-2</v>
      </c>
      <c r="AD56" s="129">
        <v>-3.1111111111111109E-3</v>
      </c>
      <c r="AE56" s="131">
        <v>183</v>
      </c>
      <c r="AF56" s="128">
        <v>560</v>
      </c>
      <c r="AG56" s="129">
        <v>5.6603773584905662E-2</v>
      </c>
      <c r="AH56" s="128">
        <v>485</v>
      </c>
      <c r="AI56" s="128">
        <v>590</v>
      </c>
      <c r="AJ56" s="129">
        <v>5.6603773584905662E-2</v>
      </c>
      <c r="AK56" s="129">
        <v>1.1320754716981133E-2</v>
      </c>
      <c r="AL56" s="131">
        <v>101</v>
      </c>
      <c r="AM56" s="128">
        <v>690</v>
      </c>
      <c r="AN56" s="129">
        <v>-1.4285714285714285E-2</v>
      </c>
      <c r="AO56" s="128">
        <v>590</v>
      </c>
      <c r="AP56" s="128">
        <v>760</v>
      </c>
      <c r="AQ56" s="129">
        <v>-1.4285714285714285E-2</v>
      </c>
      <c r="AR56" s="129">
        <v>-2.8571428571428571E-3</v>
      </c>
      <c r="AS56" s="192" t="s">
        <v>345</v>
      </c>
    </row>
    <row r="57" spans="1:45" ht="10" x14ac:dyDescent="0.2">
      <c r="B57" s="35" t="s">
        <v>199</v>
      </c>
      <c r="C57" s="131">
        <v>254</v>
      </c>
      <c r="D57" s="128">
        <v>300</v>
      </c>
      <c r="E57" s="129">
        <v>0</v>
      </c>
      <c r="F57" s="128">
        <v>280</v>
      </c>
      <c r="G57" s="128">
        <v>335</v>
      </c>
      <c r="H57" s="129">
        <v>0</v>
      </c>
      <c r="I57" s="129">
        <v>0</v>
      </c>
      <c r="J57" s="131">
        <v>361</v>
      </c>
      <c r="K57" s="128">
        <v>440</v>
      </c>
      <c r="L57" s="129">
        <v>2.3255813953488372E-2</v>
      </c>
      <c r="M57" s="128">
        <v>390</v>
      </c>
      <c r="N57" s="128">
        <v>471</v>
      </c>
      <c r="O57" s="129">
        <v>2.3255813953488372E-2</v>
      </c>
      <c r="P57" s="129">
        <v>4.6511627906976744E-3</v>
      </c>
      <c r="Q57" s="131">
        <v>95</v>
      </c>
      <c r="R57" s="128">
        <v>550</v>
      </c>
      <c r="S57" s="129">
        <v>9.3439363817097415E-2</v>
      </c>
      <c r="T57" s="128">
        <v>480</v>
      </c>
      <c r="U57" s="128">
        <v>575</v>
      </c>
      <c r="V57" s="129">
        <v>9.3439363817097415E-2</v>
      </c>
      <c r="W57" s="129">
        <v>1.8687872763419482E-2</v>
      </c>
      <c r="X57" s="131">
        <v>35</v>
      </c>
      <c r="Y57" s="128">
        <v>440</v>
      </c>
      <c r="Z57" s="129">
        <v>4.7619047619047616E-2</v>
      </c>
      <c r="AA57" s="128">
        <v>400</v>
      </c>
      <c r="AB57" s="128">
        <v>485</v>
      </c>
      <c r="AC57" s="129">
        <v>4.7619047619047616E-2</v>
      </c>
      <c r="AD57" s="129">
        <v>9.5238095238095229E-3</v>
      </c>
      <c r="AE57" s="131">
        <v>80</v>
      </c>
      <c r="AF57" s="128">
        <v>520</v>
      </c>
      <c r="AG57" s="129">
        <v>-2.8037383177570093E-2</v>
      </c>
      <c r="AH57" s="128">
        <v>478</v>
      </c>
      <c r="AI57" s="128">
        <v>600</v>
      </c>
      <c r="AJ57" s="129">
        <v>-2.8037383177570093E-2</v>
      </c>
      <c r="AK57" s="129">
        <v>-5.6074766355140183E-3</v>
      </c>
      <c r="AL57" s="131">
        <v>26</v>
      </c>
      <c r="AM57" s="128">
        <v>725</v>
      </c>
      <c r="AN57" s="129">
        <v>3.5714285714285712E-2</v>
      </c>
      <c r="AO57" s="128">
        <v>600</v>
      </c>
      <c r="AP57" s="128">
        <v>895</v>
      </c>
      <c r="AQ57" s="129">
        <v>3.5714285714285712E-2</v>
      </c>
      <c r="AR57" s="129">
        <v>7.1428571428571426E-3</v>
      </c>
      <c r="AS57" s="192" t="s">
        <v>345</v>
      </c>
    </row>
    <row r="58" spans="1:45" s="140" customFormat="1" ht="10.5" x14ac:dyDescent="0.25">
      <c r="B58" s="127" t="s">
        <v>37</v>
      </c>
      <c r="C58" s="131">
        <v>2880</v>
      </c>
      <c r="D58" s="128">
        <v>320</v>
      </c>
      <c r="E58" s="129">
        <v>4.9180327868852458E-2</v>
      </c>
      <c r="F58" s="128">
        <v>285</v>
      </c>
      <c r="G58" s="128">
        <v>380</v>
      </c>
      <c r="H58" s="129">
        <v>4.9180327868852458E-2</v>
      </c>
      <c r="I58" s="129">
        <v>9.8360655737704909E-3</v>
      </c>
      <c r="J58" s="131">
        <v>6481</v>
      </c>
      <c r="K58" s="128">
        <v>450</v>
      </c>
      <c r="L58" s="129">
        <v>4.6511627906976744E-2</v>
      </c>
      <c r="M58" s="128">
        <v>390</v>
      </c>
      <c r="N58" s="128">
        <v>500</v>
      </c>
      <c r="O58" s="129">
        <v>4.6511627906976744E-2</v>
      </c>
      <c r="P58" s="129">
        <v>9.3023255813953487E-3</v>
      </c>
      <c r="Q58" s="131">
        <v>1487</v>
      </c>
      <c r="R58" s="128">
        <v>580</v>
      </c>
      <c r="S58" s="129">
        <v>3.5714285714285712E-2</v>
      </c>
      <c r="T58" s="128">
        <v>499</v>
      </c>
      <c r="U58" s="128">
        <v>685</v>
      </c>
      <c r="V58" s="129">
        <v>3.5714285714285712E-2</v>
      </c>
      <c r="W58" s="129">
        <v>7.1428571428571426E-3</v>
      </c>
      <c r="X58" s="131">
        <v>634</v>
      </c>
      <c r="Y58" s="128">
        <v>483</v>
      </c>
      <c r="Z58" s="129">
        <v>2.7659574468085105E-2</v>
      </c>
      <c r="AA58" s="128">
        <v>420</v>
      </c>
      <c r="AB58" s="128">
        <v>550</v>
      </c>
      <c r="AC58" s="129">
        <v>2.7659574468085105E-2</v>
      </c>
      <c r="AD58" s="129">
        <v>5.5319148936170213E-3</v>
      </c>
      <c r="AE58" s="131">
        <v>2441</v>
      </c>
      <c r="AF58" s="128">
        <v>580</v>
      </c>
      <c r="AG58" s="129">
        <v>5.4545454545454543E-2</v>
      </c>
      <c r="AH58" s="128">
        <v>490</v>
      </c>
      <c r="AI58" s="128">
        <v>650</v>
      </c>
      <c r="AJ58" s="129">
        <v>5.4545454545454543E-2</v>
      </c>
      <c r="AK58" s="129">
        <v>1.0909090909090908E-2</v>
      </c>
      <c r="AL58" s="131">
        <v>1353</v>
      </c>
      <c r="AM58" s="128">
        <v>800</v>
      </c>
      <c r="AN58" s="129">
        <v>6.2893081761006293E-3</v>
      </c>
      <c r="AO58" s="128">
        <v>650</v>
      </c>
      <c r="AP58" s="128">
        <v>1000</v>
      </c>
      <c r="AQ58" s="129">
        <v>6.2893081761006293E-3</v>
      </c>
      <c r="AR58" s="129">
        <v>1.2578616352201259E-3</v>
      </c>
      <c r="AS58" s="192"/>
    </row>
    <row r="59" spans="1:45" ht="10" x14ac:dyDescent="0.2">
      <c r="A59" s="32" t="s">
        <v>200</v>
      </c>
      <c r="B59" s="35" t="s">
        <v>201</v>
      </c>
      <c r="C59" s="131">
        <v>92</v>
      </c>
      <c r="D59" s="128">
        <v>300</v>
      </c>
      <c r="E59" s="129">
        <v>7.9136690647482008E-2</v>
      </c>
      <c r="F59" s="128">
        <v>250</v>
      </c>
      <c r="G59" s="128">
        <v>328</v>
      </c>
      <c r="H59" s="129">
        <v>7.9136690647482008E-2</v>
      </c>
      <c r="I59" s="129">
        <v>1.5827338129496403E-2</v>
      </c>
      <c r="J59" s="131">
        <v>626</v>
      </c>
      <c r="K59" s="128">
        <v>350</v>
      </c>
      <c r="L59" s="129">
        <v>2.9411764705882353E-2</v>
      </c>
      <c r="M59" s="128">
        <v>320</v>
      </c>
      <c r="N59" s="128">
        <v>390</v>
      </c>
      <c r="O59" s="129">
        <v>2.9411764705882353E-2</v>
      </c>
      <c r="P59" s="129">
        <v>5.8823529411764705E-3</v>
      </c>
      <c r="Q59" s="131">
        <v>236</v>
      </c>
      <c r="R59" s="128">
        <v>420</v>
      </c>
      <c r="S59" s="129">
        <v>0.05</v>
      </c>
      <c r="T59" s="128">
        <v>370</v>
      </c>
      <c r="U59" s="128">
        <v>500</v>
      </c>
      <c r="V59" s="129">
        <v>0.05</v>
      </c>
      <c r="W59" s="129">
        <v>0.01</v>
      </c>
      <c r="X59" s="131">
        <v>160</v>
      </c>
      <c r="Y59" s="128">
        <v>360</v>
      </c>
      <c r="Z59" s="129">
        <v>2.8571428571428571E-2</v>
      </c>
      <c r="AA59" s="128">
        <v>340</v>
      </c>
      <c r="AB59" s="128">
        <v>390</v>
      </c>
      <c r="AC59" s="129">
        <v>2.8571428571428571E-2</v>
      </c>
      <c r="AD59" s="129">
        <v>5.7142857142857143E-3</v>
      </c>
      <c r="AE59" s="131">
        <v>1415</v>
      </c>
      <c r="AF59" s="128">
        <v>390</v>
      </c>
      <c r="AG59" s="129">
        <v>2.6315789473684209E-2</v>
      </c>
      <c r="AH59" s="128">
        <v>360</v>
      </c>
      <c r="AI59" s="128">
        <v>400</v>
      </c>
      <c r="AJ59" s="129">
        <v>2.6315789473684209E-2</v>
      </c>
      <c r="AK59" s="129">
        <v>5.263157894736842E-3</v>
      </c>
      <c r="AL59" s="131">
        <v>2039</v>
      </c>
      <c r="AM59" s="128">
        <v>425</v>
      </c>
      <c r="AN59" s="129">
        <v>1.1904761904761904E-2</v>
      </c>
      <c r="AO59" s="128">
        <v>400</v>
      </c>
      <c r="AP59" s="128">
        <v>470</v>
      </c>
      <c r="AQ59" s="129">
        <v>1.1904761904761904E-2</v>
      </c>
      <c r="AR59" s="129">
        <v>2.3809523809523807E-3</v>
      </c>
      <c r="AS59" s="192" t="s">
        <v>345</v>
      </c>
    </row>
    <row r="60" spans="1:45" ht="10" x14ac:dyDescent="0.2">
      <c r="A60" s="35"/>
      <c r="B60" s="35" t="s">
        <v>202</v>
      </c>
      <c r="C60" s="131">
        <v>432</v>
      </c>
      <c r="D60" s="128">
        <v>275</v>
      </c>
      <c r="E60" s="129">
        <v>1.8518518518518517E-2</v>
      </c>
      <c r="F60" s="128">
        <v>235</v>
      </c>
      <c r="G60" s="128">
        <v>330</v>
      </c>
      <c r="H60" s="129">
        <v>1.8518518518518517E-2</v>
      </c>
      <c r="I60" s="129">
        <v>3.7037037037037034E-3</v>
      </c>
      <c r="J60" s="131">
        <v>490</v>
      </c>
      <c r="K60" s="128">
        <v>385</v>
      </c>
      <c r="L60" s="129">
        <v>1.3157894736842105E-2</v>
      </c>
      <c r="M60" s="128">
        <v>330</v>
      </c>
      <c r="N60" s="128">
        <v>430</v>
      </c>
      <c r="O60" s="129">
        <v>1.3157894736842105E-2</v>
      </c>
      <c r="P60" s="129">
        <v>2.631578947368421E-3</v>
      </c>
      <c r="Q60" s="131">
        <v>54</v>
      </c>
      <c r="R60" s="128">
        <v>530</v>
      </c>
      <c r="S60" s="129">
        <v>2.3166023166023165E-2</v>
      </c>
      <c r="T60" s="128">
        <v>420</v>
      </c>
      <c r="U60" s="128">
        <v>600</v>
      </c>
      <c r="V60" s="129">
        <v>2.3166023166023165E-2</v>
      </c>
      <c r="W60" s="129">
        <v>4.633204633204633E-3</v>
      </c>
      <c r="X60" s="131">
        <v>109</v>
      </c>
      <c r="Y60" s="128">
        <v>450</v>
      </c>
      <c r="Z60" s="129">
        <v>4.6511627906976744E-2</v>
      </c>
      <c r="AA60" s="128">
        <v>420</v>
      </c>
      <c r="AB60" s="128">
        <v>490</v>
      </c>
      <c r="AC60" s="129">
        <v>4.6511627906976744E-2</v>
      </c>
      <c r="AD60" s="129">
        <v>9.3023255813953487E-3</v>
      </c>
      <c r="AE60" s="131">
        <v>138</v>
      </c>
      <c r="AF60" s="128">
        <v>510</v>
      </c>
      <c r="AG60" s="129">
        <v>6.25E-2</v>
      </c>
      <c r="AH60" s="128">
        <v>450</v>
      </c>
      <c r="AI60" s="128">
        <v>450</v>
      </c>
      <c r="AJ60" s="129">
        <v>6.25E-2</v>
      </c>
      <c r="AK60" s="129">
        <v>1.2500000000000001E-2</v>
      </c>
      <c r="AL60" s="131">
        <v>28</v>
      </c>
      <c r="AM60" s="128">
        <v>593</v>
      </c>
      <c r="AN60" s="129">
        <v>0.186</v>
      </c>
      <c r="AO60" s="128">
        <v>450</v>
      </c>
      <c r="AP60" s="128">
        <v>658</v>
      </c>
      <c r="AQ60" s="129">
        <v>0.186</v>
      </c>
      <c r="AR60" s="129">
        <v>3.7199999999999997E-2</v>
      </c>
      <c r="AS60" s="192" t="s">
        <v>345</v>
      </c>
    </row>
    <row r="61" spans="1:45" ht="10" x14ac:dyDescent="0.2">
      <c r="A61" s="35"/>
      <c r="B61" s="35" t="s">
        <v>203</v>
      </c>
      <c r="C61" s="131">
        <v>174</v>
      </c>
      <c r="D61" s="128">
        <v>350</v>
      </c>
      <c r="E61" s="129">
        <v>2.9411764705882353E-2</v>
      </c>
      <c r="F61" s="128">
        <v>300</v>
      </c>
      <c r="G61" s="128">
        <v>360</v>
      </c>
      <c r="H61" s="129">
        <v>2.9411764705882353E-2</v>
      </c>
      <c r="I61" s="129">
        <v>5.8823529411764705E-3</v>
      </c>
      <c r="J61" s="131">
        <v>452</v>
      </c>
      <c r="K61" s="128">
        <v>410</v>
      </c>
      <c r="L61" s="129">
        <v>2.5000000000000001E-2</v>
      </c>
      <c r="M61" s="128">
        <v>360</v>
      </c>
      <c r="N61" s="128">
        <v>440</v>
      </c>
      <c r="O61" s="129">
        <v>2.5000000000000001E-2</v>
      </c>
      <c r="P61" s="129">
        <v>5.0000000000000001E-3</v>
      </c>
      <c r="Q61" s="131">
        <v>97</v>
      </c>
      <c r="R61" s="128">
        <v>460</v>
      </c>
      <c r="S61" s="129">
        <v>6.9767441860465115E-2</v>
      </c>
      <c r="T61" s="128">
        <v>400</v>
      </c>
      <c r="U61" s="128">
        <v>520</v>
      </c>
      <c r="V61" s="129">
        <v>6.9767441860465115E-2</v>
      </c>
      <c r="W61" s="129">
        <v>1.3953488372093023E-2</v>
      </c>
      <c r="X61" s="131">
        <v>45</v>
      </c>
      <c r="Y61" s="128">
        <v>390</v>
      </c>
      <c r="Z61" s="129">
        <v>-2.5000000000000001E-2</v>
      </c>
      <c r="AA61" s="128">
        <v>355</v>
      </c>
      <c r="AB61" s="128">
        <v>425</v>
      </c>
      <c r="AC61" s="129">
        <v>-2.5000000000000001E-2</v>
      </c>
      <c r="AD61" s="129">
        <v>-5.0000000000000001E-3</v>
      </c>
      <c r="AE61" s="131">
        <v>381</v>
      </c>
      <c r="AF61" s="128">
        <v>435</v>
      </c>
      <c r="AG61" s="129">
        <v>2.3529411764705882E-2</v>
      </c>
      <c r="AH61" s="128">
        <v>395</v>
      </c>
      <c r="AI61" s="128">
        <v>500</v>
      </c>
      <c r="AJ61" s="129">
        <v>2.3529411764705882E-2</v>
      </c>
      <c r="AK61" s="129">
        <v>4.7058823529411761E-3</v>
      </c>
      <c r="AL61" s="131">
        <v>117</v>
      </c>
      <c r="AM61" s="128">
        <v>570</v>
      </c>
      <c r="AN61" s="129">
        <v>3.6363636363636362E-2</v>
      </c>
      <c r="AO61" s="128">
        <v>500</v>
      </c>
      <c r="AP61" s="128">
        <v>665</v>
      </c>
      <c r="AQ61" s="129">
        <v>3.6363636363636362E-2</v>
      </c>
      <c r="AR61" s="129">
        <v>7.2727272727272727E-3</v>
      </c>
      <c r="AS61" s="192" t="s">
        <v>345</v>
      </c>
    </row>
    <row r="62" spans="1:45" ht="10" x14ac:dyDescent="0.2">
      <c r="A62" s="35"/>
      <c r="B62" s="35" t="s">
        <v>11</v>
      </c>
      <c r="C62" s="131">
        <v>26</v>
      </c>
      <c r="D62" s="128">
        <v>335</v>
      </c>
      <c r="E62" s="129">
        <v>2.1341463414634148E-2</v>
      </c>
      <c r="F62" s="128">
        <v>304</v>
      </c>
      <c r="G62" s="128">
        <v>338</v>
      </c>
      <c r="H62" s="129">
        <v>2.1341463414634148E-2</v>
      </c>
      <c r="I62" s="129">
        <v>4.2682926829268296E-3</v>
      </c>
      <c r="J62" s="131">
        <v>109</v>
      </c>
      <c r="K62" s="128">
        <v>280</v>
      </c>
      <c r="L62" s="129">
        <v>3.7037037037037035E-2</v>
      </c>
      <c r="M62" s="128">
        <v>260</v>
      </c>
      <c r="N62" s="128">
        <v>295</v>
      </c>
      <c r="O62" s="129">
        <v>3.7037037037037035E-2</v>
      </c>
      <c r="P62" s="129">
        <v>7.4074074074074068E-3</v>
      </c>
      <c r="Q62" s="131">
        <v>153</v>
      </c>
      <c r="R62" s="128">
        <v>310</v>
      </c>
      <c r="S62" s="129">
        <v>3.3333333333333333E-2</v>
      </c>
      <c r="T62" s="128">
        <v>290</v>
      </c>
      <c r="U62" s="128">
        <v>330</v>
      </c>
      <c r="V62" s="129">
        <v>3.3333333333333333E-2</v>
      </c>
      <c r="W62" s="129">
        <v>6.6666666666666662E-3</v>
      </c>
      <c r="X62" s="131">
        <v>41</v>
      </c>
      <c r="Y62" s="128">
        <v>295</v>
      </c>
      <c r="Z62" s="129">
        <v>9.2592592592592587E-2</v>
      </c>
      <c r="AA62" s="128">
        <v>275</v>
      </c>
      <c r="AB62" s="128">
        <v>320</v>
      </c>
      <c r="AC62" s="129">
        <v>9.2592592592592587E-2</v>
      </c>
      <c r="AD62" s="129">
        <v>1.8518518518518517E-2</v>
      </c>
      <c r="AE62" s="131">
        <v>1020</v>
      </c>
      <c r="AF62" s="128">
        <v>330</v>
      </c>
      <c r="AG62" s="129">
        <v>3.125E-2</v>
      </c>
      <c r="AH62" s="128">
        <v>310</v>
      </c>
      <c r="AI62" s="128">
        <v>340</v>
      </c>
      <c r="AJ62" s="129">
        <v>3.125E-2</v>
      </c>
      <c r="AK62" s="129">
        <v>6.2500000000000003E-3</v>
      </c>
      <c r="AL62" s="131">
        <v>944</v>
      </c>
      <c r="AM62" s="128">
        <v>365</v>
      </c>
      <c r="AN62" s="129">
        <v>4.2857142857142858E-2</v>
      </c>
      <c r="AO62" s="128">
        <v>340</v>
      </c>
      <c r="AP62" s="128">
        <v>390</v>
      </c>
      <c r="AQ62" s="129">
        <v>4.2857142857142858E-2</v>
      </c>
      <c r="AR62" s="129">
        <v>8.5714285714285719E-3</v>
      </c>
      <c r="AS62" s="192" t="s">
        <v>345</v>
      </c>
    </row>
    <row r="63" spans="1:45" ht="10" x14ac:dyDescent="0.2">
      <c r="B63" s="35" t="s">
        <v>204</v>
      </c>
      <c r="C63" s="131">
        <v>58</v>
      </c>
      <c r="D63" s="128">
        <v>295</v>
      </c>
      <c r="E63" s="129">
        <v>0</v>
      </c>
      <c r="F63" s="128">
        <v>265</v>
      </c>
      <c r="G63" s="128">
        <v>340</v>
      </c>
      <c r="H63" s="129">
        <v>0</v>
      </c>
      <c r="I63" s="129">
        <v>0</v>
      </c>
      <c r="J63" s="131">
        <v>165</v>
      </c>
      <c r="K63" s="128">
        <v>380</v>
      </c>
      <c r="L63" s="129">
        <v>8.5714285714285715E-2</v>
      </c>
      <c r="M63" s="128">
        <v>325</v>
      </c>
      <c r="N63" s="128">
        <v>450</v>
      </c>
      <c r="O63" s="129">
        <v>8.5714285714285715E-2</v>
      </c>
      <c r="P63" s="129">
        <v>1.7142857142857144E-2</v>
      </c>
      <c r="Q63" s="131">
        <v>45</v>
      </c>
      <c r="R63" s="128">
        <v>540</v>
      </c>
      <c r="S63" s="129">
        <v>0</v>
      </c>
      <c r="T63" s="128">
        <v>460</v>
      </c>
      <c r="U63" s="128">
        <v>600</v>
      </c>
      <c r="V63" s="129">
        <v>0</v>
      </c>
      <c r="W63" s="129">
        <v>0</v>
      </c>
      <c r="X63" s="131">
        <v>103</v>
      </c>
      <c r="Y63" s="128">
        <v>450</v>
      </c>
      <c r="Z63" s="129">
        <v>0</v>
      </c>
      <c r="AA63" s="128">
        <v>400</v>
      </c>
      <c r="AB63" s="128">
        <v>490</v>
      </c>
      <c r="AC63" s="129">
        <v>0</v>
      </c>
      <c r="AD63" s="129">
        <v>0</v>
      </c>
      <c r="AE63" s="131">
        <v>222</v>
      </c>
      <c r="AF63" s="128">
        <v>533</v>
      </c>
      <c r="AG63" s="129">
        <v>2.5000000000000001E-2</v>
      </c>
      <c r="AH63" s="128">
        <v>460</v>
      </c>
      <c r="AI63" s="128">
        <v>610</v>
      </c>
      <c r="AJ63" s="129">
        <v>2.5000000000000001E-2</v>
      </c>
      <c r="AK63" s="129">
        <v>5.0000000000000001E-3</v>
      </c>
      <c r="AL63" s="131">
        <v>73</v>
      </c>
      <c r="AM63" s="128">
        <v>700</v>
      </c>
      <c r="AN63" s="129">
        <v>5.2631578947368418E-2</v>
      </c>
      <c r="AO63" s="128">
        <v>610</v>
      </c>
      <c r="AP63" s="128">
        <v>780</v>
      </c>
      <c r="AQ63" s="129">
        <v>5.2631578947368418E-2</v>
      </c>
      <c r="AR63" s="129">
        <v>1.0526315789473684E-2</v>
      </c>
      <c r="AS63" s="192" t="s">
        <v>345</v>
      </c>
    </row>
    <row r="64" spans="1:45" ht="10" x14ac:dyDescent="0.2">
      <c r="B64" s="35" t="s">
        <v>205</v>
      </c>
      <c r="C64" s="131">
        <v>44</v>
      </c>
      <c r="D64" s="128">
        <v>250</v>
      </c>
      <c r="E64" s="129">
        <v>0</v>
      </c>
      <c r="F64" s="128">
        <v>220</v>
      </c>
      <c r="G64" s="128">
        <v>268</v>
      </c>
      <c r="H64" s="129">
        <v>0</v>
      </c>
      <c r="I64" s="129">
        <v>0</v>
      </c>
      <c r="J64" s="131">
        <v>318</v>
      </c>
      <c r="K64" s="128">
        <v>320</v>
      </c>
      <c r="L64" s="129">
        <v>3.896103896103896E-2</v>
      </c>
      <c r="M64" s="128">
        <v>290</v>
      </c>
      <c r="N64" s="128">
        <v>350</v>
      </c>
      <c r="O64" s="129">
        <v>3.896103896103896E-2</v>
      </c>
      <c r="P64" s="129">
        <v>7.7922077922077922E-3</v>
      </c>
      <c r="Q64" s="131">
        <v>196</v>
      </c>
      <c r="R64" s="128">
        <v>360</v>
      </c>
      <c r="S64" s="129">
        <v>2.8571428571428571E-2</v>
      </c>
      <c r="T64" s="128">
        <v>340</v>
      </c>
      <c r="U64" s="128">
        <v>390</v>
      </c>
      <c r="V64" s="129">
        <v>2.8571428571428571E-2</v>
      </c>
      <c r="W64" s="129">
        <v>5.7142857142857143E-3</v>
      </c>
      <c r="X64" s="131">
        <v>52</v>
      </c>
      <c r="Y64" s="128">
        <v>323</v>
      </c>
      <c r="Z64" s="129">
        <v>9.3749999999999997E-3</v>
      </c>
      <c r="AA64" s="128">
        <v>295</v>
      </c>
      <c r="AB64" s="128">
        <v>360</v>
      </c>
      <c r="AC64" s="129">
        <v>9.3749999999999997E-3</v>
      </c>
      <c r="AD64" s="129">
        <v>1.8749999999999999E-3</v>
      </c>
      <c r="AE64" s="131">
        <v>871</v>
      </c>
      <c r="AF64" s="128">
        <v>358</v>
      </c>
      <c r="AG64" s="129">
        <v>2.2857142857142857E-2</v>
      </c>
      <c r="AH64" s="128">
        <v>340</v>
      </c>
      <c r="AI64" s="128">
        <v>370</v>
      </c>
      <c r="AJ64" s="129">
        <v>2.2857142857142857E-2</v>
      </c>
      <c r="AK64" s="129">
        <v>4.5714285714285718E-3</v>
      </c>
      <c r="AL64" s="131">
        <v>242</v>
      </c>
      <c r="AM64" s="128">
        <v>410</v>
      </c>
      <c r="AN64" s="129">
        <v>2.5000000000000001E-2</v>
      </c>
      <c r="AO64" s="128">
        <v>370</v>
      </c>
      <c r="AP64" s="128">
        <v>450</v>
      </c>
      <c r="AQ64" s="129">
        <v>2.5000000000000001E-2</v>
      </c>
      <c r="AR64" s="129">
        <v>5.0000000000000001E-3</v>
      </c>
      <c r="AS64" s="192" t="s">
        <v>345</v>
      </c>
    </row>
    <row r="65" spans="1:45" ht="10" x14ac:dyDescent="0.2">
      <c r="B65" s="35" t="s">
        <v>206</v>
      </c>
      <c r="C65" s="131">
        <v>168</v>
      </c>
      <c r="D65" s="128">
        <v>245</v>
      </c>
      <c r="E65" s="129">
        <v>4.2553191489361701E-2</v>
      </c>
      <c r="F65" s="128">
        <v>220</v>
      </c>
      <c r="G65" s="128">
        <v>270</v>
      </c>
      <c r="H65" s="129">
        <v>4.2553191489361701E-2</v>
      </c>
      <c r="I65" s="129">
        <v>8.5106382978723406E-3</v>
      </c>
      <c r="J65" s="131">
        <v>294</v>
      </c>
      <c r="K65" s="128">
        <v>330</v>
      </c>
      <c r="L65" s="129">
        <v>6.4516129032258063E-2</v>
      </c>
      <c r="M65" s="128">
        <v>290</v>
      </c>
      <c r="N65" s="128">
        <v>360</v>
      </c>
      <c r="O65" s="129">
        <v>6.4516129032258063E-2</v>
      </c>
      <c r="P65" s="129">
        <v>1.2903225806451613E-2</v>
      </c>
      <c r="Q65" s="131">
        <v>106</v>
      </c>
      <c r="R65" s="128">
        <v>383</v>
      </c>
      <c r="S65" s="129">
        <v>6.3888888888888884E-2</v>
      </c>
      <c r="T65" s="128">
        <v>360</v>
      </c>
      <c r="U65" s="128">
        <v>420</v>
      </c>
      <c r="V65" s="129">
        <v>6.3888888888888884E-2</v>
      </c>
      <c r="W65" s="129">
        <v>1.2777777777777777E-2</v>
      </c>
      <c r="X65" s="131">
        <v>99</v>
      </c>
      <c r="Y65" s="128">
        <v>340</v>
      </c>
      <c r="Z65" s="129">
        <v>6.25E-2</v>
      </c>
      <c r="AA65" s="128">
        <v>300</v>
      </c>
      <c r="AB65" s="128">
        <v>370</v>
      </c>
      <c r="AC65" s="129">
        <v>6.25E-2</v>
      </c>
      <c r="AD65" s="129">
        <v>1.2500000000000001E-2</v>
      </c>
      <c r="AE65" s="131">
        <v>579</v>
      </c>
      <c r="AF65" s="128">
        <v>360</v>
      </c>
      <c r="AG65" s="129">
        <v>2.8571428571428571E-2</v>
      </c>
      <c r="AH65" s="128">
        <v>335</v>
      </c>
      <c r="AI65" s="128">
        <v>390</v>
      </c>
      <c r="AJ65" s="129">
        <v>2.8571428571428571E-2</v>
      </c>
      <c r="AK65" s="129">
        <v>5.7142857142857143E-3</v>
      </c>
      <c r="AL65" s="131">
        <v>109</v>
      </c>
      <c r="AM65" s="128">
        <v>420</v>
      </c>
      <c r="AN65" s="129">
        <v>7.6923076923076927E-2</v>
      </c>
      <c r="AO65" s="128">
        <v>390</v>
      </c>
      <c r="AP65" s="128">
        <v>450</v>
      </c>
      <c r="AQ65" s="129">
        <v>7.6923076923076927E-2</v>
      </c>
      <c r="AR65" s="129">
        <v>1.5384615384615385E-2</v>
      </c>
      <c r="AS65" s="192" t="s">
        <v>345</v>
      </c>
    </row>
    <row r="66" spans="1:45" ht="10" x14ac:dyDescent="0.2">
      <c r="B66" s="35" t="s">
        <v>207</v>
      </c>
      <c r="C66" s="131" t="s">
        <v>41</v>
      </c>
      <c r="D66" s="128" t="s">
        <v>41</v>
      </c>
      <c r="E66" s="129" t="s">
        <v>41</v>
      </c>
      <c r="F66" s="128" t="s">
        <v>41</v>
      </c>
      <c r="G66" s="128" t="s">
        <v>41</v>
      </c>
      <c r="H66" s="129" t="s">
        <v>41</v>
      </c>
      <c r="I66" s="129" t="s">
        <v>41</v>
      </c>
      <c r="J66" s="131">
        <v>137</v>
      </c>
      <c r="K66" s="128">
        <v>360</v>
      </c>
      <c r="L66" s="129">
        <v>5.8823529411764705E-2</v>
      </c>
      <c r="M66" s="128">
        <v>330</v>
      </c>
      <c r="N66" s="128">
        <v>380</v>
      </c>
      <c r="O66" s="129">
        <v>5.8823529411764705E-2</v>
      </c>
      <c r="P66" s="129">
        <v>1.1764705882352941E-2</v>
      </c>
      <c r="Q66" s="131">
        <v>232</v>
      </c>
      <c r="R66" s="128">
        <v>370</v>
      </c>
      <c r="S66" s="129">
        <v>2.7777777777777776E-2</v>
      </c>
      <c r="T66" s="128">
        <v>350</v>
      </c>
      <c r="U66" s="128">
        <v>400</v>
      </c>
      <c r="V66" s="129">
        <v>2.7777777777777776E-2</v>
      </c>
      <c r="W66" s="129">
        <v>5.5555555555555549E-3</v>
      </c>
      <c r="X66" s="131">
        <v>56</v>
      </c>
      <c r="Y66" s="128">
        <v>350</v>
      </c>
      <c r="Z66" s="129">
        <v>6.0606060606060608E-2</v>
      </c>
      <c r="AA66" s="128">
        <v>340</v>
      </c>
      <c r="AB66" s="128">
        <v>380</v>
      </c>
      <c r="AC66" s="129">
        <v>6.0606060606060608E-2</v>
      </c>
      <c r="AD66" s="129">
        <v>1.2121212121212121E-2</v>
      </c>
      <c r="AE66" s="131">
        <v>907</v>
      </c>
      <c r="AF66" s="128">
        <v>390</v>
      </c>
      <c r="AG66" s="129">
        <v>2.6315789473684209E-2</v>
      </c>
      <c r="AH66" s="128">
        <v>370</v>
      </c>
      <c r="AI66" s="128">
        <v>420</v>
      </c>
      <c r="AJ66" s="129">
        <v>2.6315789473684209E-2</v>
      </c>
      <c r="AK66" s="129">
        <v>5.263157894736842E-3</v>
      </c>
      <c r="AL66" s="131">
        <v>747</v>
      </c>
      <c r="AM66" s="128">
        <v>450</v>
      </c>
      <c r="AN66" s="129">
        <v>2.2727272727272728E-2</v>
      </c>
      <c r="AO66" s="128">
        <v>420</v>
      </c>
      <c r="AP66" s="128">
        <v>480</v>
      </c>
      <c r="AQ66" s="129">
        <v>2.2727272727272728E-2</v>
      </c>
      <c r="AR66" s="129">
        <v>4.5454545454545452E-3</v>
      </c>
      <c r="AS66" s="192" t="s">
        <v>345</v>
      </c>
    </row>
    <row r="67" spans="1:45" ht="10" x14ac:dyDescent="0.2">
      <c r="B67" s="35" t="s">
        <v>208</v>
      </c>
      <c r="C67" s="131">
        <v>46</v>
      </c>
      <c r="D67" s="128">
        <v>290</v>
      </c>
      <c r="E67" s="129">
        <v>3.5714285714285712E-2</v>
      </c>
      <c r="F67" s="128">
        <v>250</v>
      </c>
      <c r="G67" s="128">
        <v>300</v>
      </c>
      <c r="H67" s="129">
        <v>3.5714285714285712E-2</v>
      </c>
      <c r="I67" s="129">
        <v>7.1428571428571426E-3</v>
      </c>
      <c r="J67" s="131">
        <v>543</v>
      </c>
      <c r="K67" s="128">
        <v>310</v>
      </c>
      <c r="L67" s="129">
        <v>3.3333333333333333E-2</v>
      </c>
      <c r="M67" s="128">
        <v>295</v>
      </c>
      <c r="N67" s="128">
        <v>330</v>
      </c>
      <c r="O67" s="129">
        <v>3.3333333333333333E-2</v>
      </c>
      <c r="P67" s="129">
        <v>6.6666666666666662E-3</v>
      </c>
      <c r="Q67" s="131">
        <v>349</v>
      </c>
      <c r="R67" s="128">
        <v>340</v>
      </c>
      <c r="S67" s="129">
        <v>1.4925373134328358E-2</v>
      </c>
      <c r="T67" s="128">
        <v>325</v>
      </c>
      <c r="U67" s="128">
        <v>355</v>
      </c>
      <c r="V67" s="129">
        <v>1.4925373134328358E-2</v>
      </c>
      <c r="W67" s="129">
        <v>2.9850746268656717E-3</v>
      </c>
      <c r="X67" s="131">
        <v>171</v>
      </c>
      <c r="Y67" s="128">
        <v>320</v>
      </c>
      <c r="Z67" s="129">
        <v>3.2258064516129031E-2</v>
      </c>
      <c r="AA67" s="128">
        <v>310</v>
      </c>
      <c r="AB67" s="128">
        <v>350</v>
      </c>
      <c r="AC67" s="129">
        <v>3.2258064516129031E-2</v>
      </c>
      <c r="AD67" s="129">
        <v>6.4516129032258064E-3</v>
      </c>
      <c r="AE67" s="131">
        <v>2578</v>
      </c>
      <c r="AF67" s="128">
        <v>355</v>
      </c>
      <c r="AG67" s="129">
        <v>1.4285714285714285E-2</v>
      </c>
      <c r="AH67" s="128">
        <v>330</v>
      </c>
      <c r="AI67" s="128">
        <v>380</v>
      </c>
      <c r="AJ67" s="129">
        <v>1.4285714285714285E-2</v>
      </c>
      <c r="AK67" s="129">
        <v>2.8571428571428571E-3</v>
      </c>
      <c r="AL67" s="131">
        <v>2651</v>
      </c>
      <c r="AM67" s="128">
        <v>400</v>
      </c>
      <c r="AN67" s="129">
        <v>2.564102564102564E-2</v>
      </c>
      <c r="AO67" s="128">
        <v>380</v>
      </c>
      <c r="AP67" s="128">
        <v>420</v>
      </c>
      <c r="AQ67" s="129">
        <v>2.564102564102564E-2</v>
      </c>
      <c r="AR67" s="129">
        <v>5.1282051282051282E-3</v>
      </c>
      <c r="AS67" s="192" t="s">
        <v>345</v>
      </c>
    </row>
    <row r="68" spans="1:45" ht="10" x14ac:dyDescent="0.2">
      <c r="B68" s="35" t="s">
        <v>209</v>
      </c>
      <c r="C68" s="131">
        <v>181</v>
      </c>
      <c r="D68" s="128">
        <v>270</v>
      </c>
      <c r="E68" s="129">
        <v>3.8461538461538464E-2</v>
      </c>
      <c r="F68" s="128">
        <v>240</v>
      </c>
      <c r="G68" s="128">
        <v>300</v>
      </c>
      <c r="H68" s="129">
        <v>3.8461538461538464E-2</v>
      </c>
      <c r="I68" s="129">
        <v>7.6923076923076927E-3</v>
      </c>
      <c r="J68" s="131">
        <v>389</v>
      </c>
      <c r="K68" s="128">
        <v>365</v>
      </c>
      <c r="L68" s="129">
        <v>4.2857142857142858E-2</v>
      </c>
      <c r="M68" s="128">
        <v>330</v>
      </c>
      <c r="N68" s="128">
        <v>395</v>
      </c>
      <c r="O68" s="129">
        <v>4.2857142857142858E-2</v>
      </c>
      <c r="P68" s="129">
        <v>8.5714285714285719E-3</v>
      </c>
      <c r="Q68" s="131">
        <v>97</v>
      </c>
      <c r="R68" s="128">
        <v>460</v>
      </c>
      <c r="S68" s="129">
        <v>6.9767441860465115E-2</v>
      </c>
      <c r="T68" s="128">
        <v>400</v>
      </c>
      <c r="U68" s="128">
        <v>500</v>
      </c>
      <c r="V68" s="129">
        <v>6.9767441860465115E-2</v>
      </c>
      <c r="W68" s="129">
        <v>1.3953488372093023E-2</v>
      </c>
      <c r="X68" s="131">
        <v>101</v>
      </c>
      <c r="Y68" s="128">
        <v>380</v>
      </c>
      <c r="Z68" s="129">
        <v>2.7027027027027029E-2</v>
      </c>
      <c r="AA68" s="128">
        <v>330</v>
      </c>
      <c r="AB68" s="128">
        <v>420</v>
      </c>
      <c r="AC68" s="129">
        <v>2.7027027027027029E-2</v>
      </c>
      <c r="AD68" s="129">
        <v>5.4054054054054057E-3</v>
      </c>
      <c r="AE68" s="131">
        <v>314</v>
      </c>
      <c r="AF68" s="128">
        <v>448</v>
      </c>
      <c r="AG68" s="129">
        <v>6.6666666666666666E-2</v>
      </c>
      <c r="AH68" s="128">
        <v>370</v>
      </c>
      <c r="AI68" s="128">
        <v>450</v>
      </c>
      <c r="AJ68" s="129">
        <v>6.6666666666666666E-2</v>
      </c>
      <c r="AK68" s="129">
        <v>1.3333333333333332E-2</v>
      </c>
      <c r="AL68" s="131">
        <v>50</v>
      </c>
      <c r="AM68" s="128">
        <v>530</v>
      </c>
      <c r="AN68" s="129">
        <v>0</v>
      </c>
      <c r="AO68" s="128">
        <v>450</v>
      </c>
      <c r="AP68" s="128">
        <v>600</v>
      </c>
      <c r="AQ68" s="129">
        <v>0</v>
      </c>
      <c r="AR68" s="129">
        <v>0</v>
      </c>
      <c r="AS68" s="192" t="s">
        <v>345</v>
      </c>
    </row>
    <row r="69" spans="1:45" ht="10" x14ac:dyDescent="0.2">
      <c r="B69" s="35" t="s">
        <v>210</v>
      </c>
      <c r="C69" s="131">
        <v>71</v>
      </c>
      <c r="D69" s="128">
        <v>335</v>
      </c>
      <c r="E69" s="129">
        <v>-6.9444444444444448E-2</v>
      </c>
      <c r="F69" s="128">
        <v>300</v>
      </c>
      <c r="G69" s="128">
        <v>390</v>
      </c>
      <c r="H69" s="129">
        <v>-6.9444444444444448E-2</v>
      </c>
      <c r="I69" s="129">
        <v>-1.388888888888889E-2</v>
      </c>
      <c r="J69" s="131">
        <v>158</v>
      </c>
      <c r="K69" s="128">
        <v>405</v>
      </c>
      <c r="L69" s="129">
        <v>3.8461538461538464E-2</v>
      </c>
      <c r="M69" s="128">
        <v>350</v>
      </c>
      <c r="N69" s="128">
        <v>480</v>
      </c>
      <c r="O69" s="129">
        <v>3.8461538461538464E-2</v>
      </c>
      <c r="P69" s="129">
        <v>7.6923076923076927E-3</v>
      </c>
      <c r="Q69" s="131">
        <v>24</v>
      </c>
      <c r="R69" s="128">
        <v>595</v>
      </c>
      <c r="S69" s="129">
        <v>8.1818181818181818E-2</v>
      </c>
      <c r="T69" s="128">
        <v>490</v>
      </c>
      <c r="U69" s="128">
        <v>695</v>
      </c>
      <c r="V69" s="129">
        <v>8.1818181818181818E-2</v>
      </c>
      <c r="W69" s="129">
        <v>1.6363636363636365E-2</v>
      </c>
      <c r="X69" s="131">
        <v>65</v>
      </c>
      <c r="Y69" s="128">
        <v>500</v>
      </c>
      <c r="Z69" s="129">
        <v>2.0408163265306121E-2</v>
      </c>
      <c r="AA69" s="128">
        <v>450</v>
      </c>
      <c r="AB69" s="128">
        <v>580</v>
      </c>
      <c r="AC69" s="129">
        <v>2.0408163265306121E-2</v>
      </c>
      <c r="AD69" s="129">
        <v>4.081632653061224E-3</v>
      </c>
      <c r="AE69" s="131">
        <v>137</v>
      </c>
      <c r="AF69" s="128">
        <v>650</v>
      </c>
      <c r="AG69" s="129">
        <v>3.1746031746031744E-2</v>
      </c>
      <c r="AH69" s="128">
        <v>560</v>
      </c>
      <c r="AI69" s="128">
        <v>650</v>
      </c>
      <c r="AJ69" s="129">
        <v>3.1746031746031744E-2</v>
      </c>
      <c r="AK69" s="129">
        <v>6.3492063492063492E-3</v>
      </c>
      <c r="AL69" s="131">
        <v>50</v>
      </c>
      <c r="AM69" s="128">
        <v>790</v>
      </c>
      <c r="AN69" s="129">
        <v>0</v>
      </c>
      <c r="AO69" s="128">
        <v>650</v>
      </c>
      <c r="AP69" s="128">
        <v>900</v>
      </c>
      <c r="AQ69" s="129">
        <v>0</v>
      </c>
      <c r="AR69" s="129">
        <v>0</v>
      </c>
      <c r="AS69" s="192" t="s">
        <v>345</v>
      </c>
    </row>
    <row r="70" spans="1:45" ht="10" x14ac:dyDescent="0.2">
      <c r="B70" s="35" t="s">
        <v>211</v>
      </c>
      <c r="C70" s="131">
        <v>178</v>
      </c>
      <c r="D70" s="128">
        <v>308</v>
      </c>
      <c r="E70" s="129">
        <v>6.2068965517241378E-2</v>
      </c>
      <c r="F70" s="128">
        <v>250</v>
      </c>
      <c r="G70" s="128">
        <v>360</v>
      </c>
      <c r="H70" s="129">
        <v>6.2068965517241378E-2</v>
      </c>
      <c r="I70" s="129">
        <v>1.2413793103448275E-2</v>
      </c>
      <c r="J70" s="131">
        <v>336</v>
      </c>
      <c r="K70" s="128">
        <v>390</v>
      </c>
      <c r="L70" s="129">
        <v>5.4054054054054057E-2</v>
      </c>
      <c r="M70" s="128">
        <v>340</v>
      </c>
      <c r="N70" s="128">
        <v>478</v>
      </c>
      <c r="O70" s="129">
        <v>5.4054054054054057E-2</v>
      </c>
      <c r="P70" s="129">
        <v>1.0810810810810811E-2</v>
      </c>
      <c r="Q70" s="131">
        <v>45</v>
      </c>
      <c r="R70" s="128">
        <v>495</v>
      </c>
      <c r="S70" s="129">
        <v>-0.13157894736842105</v>
      </c>
      <c r="T70" s="128">
        <v>455</v>
      </c>
      <c r="U70" s="128">
        <v>600</v>
      </c>
      <c r="V70" s="129">
        <v>-0.13157894736842105</v>
      </c>
      <c r="W70" s="129">
        <v>-2.6315789473684209E-2</v>
      </c>
      <c r="X70" s="131">
        <v>231</v>
      </c>
      <c r="Y70" s="128">
        <v>500</v>
      </c>
      <c r="Z70" s="129">
        <v>5.2631578947368418E-2</v>
      </c>
      <c r="AA70" s="128">
        <v>450</v>
      </c>
      <c r="AB70" s="128">
        <v>550</v>
      </c>
      <c r="AC70" s="129">
        <v>5.2631578947368418E-2</v>
      </c>
      <c r="AD70" s="129">
        <v>1.0526315789473684E-2</v>
      </c>
      <c r="AE70" s="131">
        <v>310</v>
      </c>
      <c r="AF70" s="128">
        <v>550</v>
      </c>
      <c r="AG70" s="129">
        <v>1.8518518518518517E-2</v>
      </c>
      <c r="AH70" s="128">
        <v>480</v>
      </c>
      <c r="AI70" s="128">
        <v>615</v>
      </c>
      <c r="AJ70" s="129">
        <v>1.8518518518518517E-2</v>
      </c>
      <c r="AK70" s="129">
        <v>3.7037037037037034E-3</v>
      </c>
      <c r="AL70" s="131">
        <v>62</v>
      </c>
      <c r="AM70" s="128">
        <v>720</v>
      </c>
      <c r="AN70" s="129">
        <v>0.1076923076923077</v>
      </c>
      <c r="AO70" s="128">
        <v>615</v>
      </c>
      <c r="AP70" s="128">
        <v>820</v>
      </c>
      <c r="AQ70" s="129">
        <v>0.1076923076923077</v>
      </c>
      <c r="AR70" s="129">
        <v>2.1538461538461541E-2</v>
      </c>
      <c r="AS70" s="192" t="s">
        <v>345</v>
      </c>
    </row>
    <row r="71" spans="1:45" s="140" customFormat="1" ht="10.5" x14ac:dyDescent="0.25">
      <c r="B71" s="127" t="s">
        <v>37</v>
      </c>
      <c r="C71" s="131">
        <v>1474</v>
      </c>
      <c r="D71" s="128">
        <v>280</v>
      </c>
      <c r="E71" s="129">
        <v>0</v>
      </c>
      <c r="F71" s="128">
        <v>245</v>
      </c>
      <c r="G71" s="128">
        <v>340</v>
      </c>
      <c r="H71" s="129">
        <v>0</v>
      </c>
      <c r="I71" s="129">
        <v>0</v>
      </c>
      <c r="J71" s="131">
        <v>4017</v>
      </c>
      <c r="K71" s="128">
        <v>350</v>
      </c>
      <c r="L71" s="129">
        <v>2.9411764705882353E-2</v>
      </c>
      <c r="M71" s="128">
        <v>310</v>
      </c>
      <c r="N71" s="128">
        <v>400</v>
      </c>
      <c r="O71" s="129">
        <v>2.9411764705882353E-2</v>
      </c>
      <c r="P71" s="129">
        <v>5.8823529411764705E-3</v>
      </c>
      <c r="Q71" s="131">
        <v>1634</v>
      </c>
      <c r="R71" s="128">
        <v>370</v>
      </c>
      <c r="S71" s="129">
        <v>2.7777777777777776E-2</v>
      </c>
      <c r="T71" s="128">
        <v>340</v>
      </c>
      <c r="U71" s="128">
        <v>438</v>
      </c>
      <c r="V71" s="129">
        <v>2.7777777777777776E-2</v>
      </c>
      <c r="W71" s="129">
        <v>5.5555555555555549E-3</v>
      </c>
      <c r="X71" s="131">
        <v>1233</v>
      </c>
      <c r="Y71" s="128">
        <v>380</v>
      </c>
      <c r="Z71" s="129">
        <v>0</v>
      </c>
      <c r="AA71" s="128">
        <v>330</v>
      </c>
      <c r="AB71" s="128">
        <v>460</v>
      </c>
      <c r="AC71" s="129">
        <v>0</v>
      </c>
      <c r="AD71" s="129">
        <v>0</v>
      </c>
      <c r="AE71" s="131">
        <v>8872</v>
      </c>
      <c r="AF71" s="128">
        <v>370</v>
      </c>
      <c r="AG71" s="129">
        <v>2.7777777777777776E-2</v>
      </c>
      <c r="AH71" s="128">
        <v>340</v>
      </c>
      <c r="AI71" s="128">
        <v>380</v>
      </c>
      <c r="AJ71" s="129">
        <v>2.7777777777777776E-2</v>
      </c>
      <c r="AK71" s="129">
        <v>5.5555555555555549E-3</v>
      </c>
      <c r="AL71" s="131">
        <v>7112</v>
      </c>
      <c r="AM71" s="128">
        <v>410</v>
      </c>
      <c r="AN71" s="129">
        <v>2.5000000000000001E-2</v>
      </c>
      <c r="AO71" s="128">
        <v>380</v>
      </c>
      <c r="AP71" s="128">
        <v>450</v>
      </c>
      <c r="AQ71" s="129">
        <v>2.5000000000000001E-2</v>
      </c>
      <c r="AR71" s="129">
        <v>5.0000000000000001E-3</v>
      </c>
      <c r="AS71" s="192"/>
    </row>
    <row r="72" spans="1:45" ht="10" x14ac:dyDescent="0.2">
      <c r="A72" s="32" t="s">
        <v>20</v>
      </c>
      <c r="B72" s="35" t="s">
        <v>212</v>
      </c>
      <c r="C72" s="131">
        <v>50</v>
      </c>
      <c r="D72" s="128">
        <v>265</v>
      </c>
      <c r="E72" s="129">
        <v>0.06</v>
      </c>
      <c r="F72" s="128">
        <v>230</v>
      </c>
      <c r="G72" s="128">
        <v>300</v>
      </c>
      <c r="H72" s="129">
        <v>0.06</v>
      </c>
      <c r="I72" s="129">
        <v>1.2E-2</v>
      </c>
      <c r="J72" s="131">
        <v>230</v>
      </c>
      <c r="K72" s="128">
        <v>350</v>
      </c>
      <c r="L72" s="129">
        <v>2.9411764705882353E-2</v>
      </c>
      <c r="M72" s="128">
        <v>320</v>
      </c>
      <c r="N72" s="128">
        <v>360</v>
      </c>
      <c r="O72" s="129">
        <v>2.9411764705882353E-2</v>
      </c>
      <c r="P72" s="129">
        <v>5.8823529411764705E-3</v>
      </c>
      <c r="Q72" s="131">
        <v>133</v>
      </c>
      <c r="R72" s="128">
        <v>360</v>
      </c>
      <c r="S72" s="129">
        <v>0</v>
      </c>
      <c r="T72" s="128">
        <v>346</v>
      </c>
      <c r="U72" s="128">
        <v>390</v>
      </c>
      <c r="V72" s="129">
        <v>0</v>
      </c>
      <c r="W72" s="129">
        <v>0</v>
      </c>
      <c r="X72" s="131">
        <v>73</v>
      </c>
      <c r="Y72" s="128">
        <v>345</v>
      </c>
      <c r="Z72" s="129">
        <v>2.0710059171597635E-2</v>
      </c>
      <c r="AA72" s="128">
        <v>320</v>
      </c>
      <c r="AB72" s="128">
        <v>369</v>
      </c>
      <c r="AC72" s="129">
        <v>2.0710059171597635E-2</v>
      </c>
      <c r="AD72" s="129">
        <v>4.1420118343195268E-3</v>
      </c>
      <c r="AE72" s="131">
        <v>669</v>
      </c>
      <c r="AF72" s="128">
        <v>370</v>
      </c>
      <c r="AG72" s="129">
        <v>2.7777777777777776E-2</v>
      </c>
      <c r="AH72" s="128">
        <v>350</v>
      </c>
      <c r="AI72" s="128">
        <v>420</v>
      </c>
      <c r="AJ72" s="129">
        <v>2.7777777777777776E-2</v>
      </c>
      <c r="AK72" s="129">
        <v>5.5555555555555549E-3</v>
      </c>
      <c r="AL72" s="131">
        <v>344</v>
      </c>
      <c r="AM72" s="128">
        <v>440</v>
      </c>
      <c r="AN72" s="129">
        <v>3.5294117647058823E-2</v>
      </c>
      <c r="AO72" s="128">
        <v>420</v>
      </c>
      <c r="AP72" s="128">
        <v>470</v>
      </c>
      <c r="AQ72" s="129">
        <v>3.5294117647058823E-2</v>
      </c>
      <c r="AR72" s="129">
        <v>7.058823529411765E-3</v>
      </c>
      <c r="AS72" s="192" t="s">
        <v>345</v>
      </c>
    </row>
    <row r="73" spans="1:45" ht="10" x14ac:dyDescent="0.2">
      <c r="B73" s="35" t="s">
        <v>213</v>
      </c>
      <c r="C73" s="131">
        <v>541</v>
      </c>
      <c r="D73" s="128">
        <v>360</v>
      </c>
      <c r="E73" s="129">
        <v>2.8571428571428571E-2</v>
      </c>
      <c r="F73" s="128">
        <v>310</v>
      </c>
      <c r="G73" s="128">
        <v>400</v>
      </c>
      <c r="H73" s="129">
        <v>2.8571428571428571E-2</v>
      </c>
      <c r="I73" s="129">
        <v>5.7142857142857143E-3</v>
      </c>
      <c r="J73" s="131">
        <v>705</v>
      </c>
      <c r="K73" s="128">
        <v>465</v>
      </c>
      <c r="L73" s="129">
        <v>3.3333333333333333E-2</v>
      </c>
      <c r="M73" s="128">
        <v>410</v>
      </c>
      <c r="N73" s="128">
        <v>500</v>
      </c>
      <c r="O73" s="129">
        <v>3.3333333333333333E-2</v>
      </c>
      <c r="P73" s="129">
        <v>6.6666666666666662E-3</v>
      </c>
      <c r="Q73" s="131">
        <v>82</v>
      </c>
      <c r="R73" s="128">
        <v>630</v>
      </c>
      <c r="S73" s="129">
        <v>-3.0769230769230771E-2</v>
      </c>
      <c r="T73" s="128">
        <v>550</v>
      </c>
      <c r="U73" s="128">
        <v>725</v>
      </c>
      <c r="V73" s="129">
        <v>-3.0769230769230771E-2</v>
      </c>
      <c r="W73" s="129">
        <v>-6.1538461538461538E-3</v>
      </c>
      <c r="X73" s="131">
        <v>233</v>
      </c>
      <c r="Y73" s="128">
        <v>540</v>
      </c>
      <c r="Z73" s="129">
        <v>3.8461538461538464E-2</v>
      </c>
      <c r="AA73" s="128">
        <v>480</v>
      </c>
      <c r="AB73" s="128">
        <v>590</v>
      </c>
      <c r="AC73" s="129">
        <v>3.8461538461538464E-2</v>
      </c>
      <c r="AD73" s="129">
        <v>7.6923076923076927E-3</v>
      </c>
      <c r="AE73" s="131">
        <v>209</v>
      </c>
      <c r="AF73" s="128">
        <v>680</v>
      </c>
      <c r="AG73" s="129">
        <v>3.0303030303030304E-2</v>
      </c>
      <c r="AH73" s="128">
        <v>600</v>
      </c>
      <c r="AI73" s="128">
        <v>750</v>
      </c>
      <c r="AJ73" s="129">
        <v>3.0303030303030304E-2</v>
      </c>
      <c r="AK73" s="129">
        <v>6.0606060606060606E-3</v>
      </c>
      <c r="AL73" s="131">
        <v>47</v>
      </c>
      <c r="AM73" s="128">
        <v>850</v>
      </c>
      <c r="AN73" s="129">
        <v>1.1904761904761904E-2</v>
      </c>
      <c r="AO73" s="128">
        <v>750</v>
      </c>
      <c r="AP73" s="128">
        <v>920</v>
      </c>
      <c r="AQ73" s="129">
        <v>1.1904761904761904E-2</v>
      </c>
      <c r="AR73" s="129">
        <v>2.3809523809523807E-3</v>
      </c>
      <c r="AS73" s="192" t="s">
        <v>345</v>
      </c>
    </row>
    <row r="74" spans="1:45" ht="10" x14ac:dyDescent="0.2">
      <c r="A74" s="35"/>
      <c r="B74" s="35" t="s">
        <v>214</v>
      </c>
      <c r="C74" s="131">
        <v>172</v>
      </c>
      <c r="D74" s="128">
        <v>330</v>
      </c>
      <c r="E74" s="129">
        <v>3.125E-2</v>
      </c>
      <c r="F74" s="128">
        <v>305</v>
      </c>
      <c r="G74" s="128">
        <v>350</v>
      </c>
      <c r="H74" s="129">
        <v>3.125E-2</v>
      </c>
      <c r="I74" s="129">
        <v>6.2500000000000003E-3</v>
      </c>
      <c r="J74" s="131">
        <v>439</v>
      </c>
      <c r="K74" s="128">
        <v>410</v>
      </c>
      <c r="L74" s="129">
        <v>2.5000000000000001E-2</v>
      </c>
      <c r="M74" s="128">
        <v>370</v>
      </c>
      <c r="N74" s="128">
        <v>450</v>
      </c>
      <c r="O74" s="129">
        <v>2.5000000000000001E-2</v>
      </c>
      <c r="P74" s="129">
        <v>5.0000000000000001E-3</v>
      </c>
      <c r="Q74" s="131">
        <v>57</v>
      </c>
      <c r="R74" s="128">
        <v>540</v>
      </c>
      <c r="S74" s="129">
        <v>0.08</v>
      </c>
      <c r="T74" s="128">
        <v>475</v>
      </c>
      <c r="U74" s="128">
        <v>590</v>
      </c>
      <c r="V74" s="129">
        <v>0.08</v>
      </c>
      <c r="W74" s="129">
        <v>1.6E-2</v>
      </c>
      <c r="X74" s="131">
        <v>172</v>
      </c>
      <c r="Y74" s="128">
        <v>450</v>
      </c>
      <c r="Z74" s="129">
        <v>0</v>
      </c>
      <c r="AA74" s="128">
        <v>400</v>
      </c>
      <c r="AB74" s="128">
        <v>500</v>
      </c>
      <c r="AC74" s="129">
        <v>0</v>
      </c>
      <c r="AD74" s="129">
        <v>0</v>
      </c>
      <c r="AE74" s="131">
        <v>359</v>
      </c>
      <c r="AF74" s="128">
        <v>540</v>
      </c>
      <c r="AG74" s="129">
        <v>2.8571428571428571E-2</v>
      </c>
      <c r="AH74" s="128">
        <v>470</v>
      </c>
      <c r="AI74" s="128">
        <v>560</v>
      </c>
      <c r="AJ74" s="129">
        <v>2.8571428571428571E-2</v>
      </c>
      <c r="AK74" s="129">
        <v>5.7142857142857143E-3</v>
      </c>
      <c r="AL74" s="131">
        <v>81</v>
      </c>
      <c r="AM74" s="128">
        <v>670</v>
      </c>
      <c r="AN74" s="129">
        <v>7.7170418006430874E-2</v>
      </c>
      <c r="AO74" s="128">
        <v>560</v>
      </c>
      <c r="AP74" s="128">
        <v>720</v>
      </c>
      <c r="AQ74" s="129">
        <v>7.7170418006430874E-2</v>
      </c>
      <c r="AR74" s="129">
        <v>1.5434083601286175E-2</v>
      </c>
      <c r="AS74" s="192" t="s">
        <v>345</v>
      </c>
    </row>
    <row r="75" spans="1:45" ht="10" x14ac:dyDescent="0.2">
      <c r="A75" s="35"/>
      <c r="B75" s="35" t="s">
        <v>215</v>
      </c>
      <c r="C75" s="131">
        <v>11</v>
      </c>
      <c r="D75" s="128">
        <v>250</v>
      </c>
      <c r="E75" s="129">
        <v>-0.13793103448275862</v>
      </c>
      <c r="F75" s="128">
        <v>215</v>
      </c>
      <c r="G75" s="128">
        <v>315</v>
      </c>
      <c r="H75" s="129">
        <v>-0.13793103448275862</v>
      </c>
      <c r="I75" s="129">
        <v>-2.7586206896551724E-2</v>
      </c>
      <c r="J75" s="131">
        <v>113</v>
      </c>
      <c r="K75" s="128">
        <v>335</v>
      </c>
      <c r="L75" s="129">
        <v>3.0769230769230771E-2</v>
      </c>
      <c r="M75" s="128">
        <v>330</v>
      </c>
      <c r="N75" s="128">
        <v>350</v>
      </c>
      <c r="O75" s="129">
        <v>3.0769230769230771E-2</v>
      </c>
      <c r="P75" s="129">
        <v>6.1538461538461538E-3</v>
      </c>
      <c r="Q75" s="131">
        <v>94</v>
      </c>
      <c r="R75" s="128">
        <v>360</v>
      </c>
      <c r="S75" s="129">
        <v>2.8571428571428571E-2</v>
      </c>
      <c r="T75" s="128">
        <v>350</v>
      </c>
      <c r="U75" s="128">
        <v>380</v>
      </c>
      <c r="V75" s="129">
        <v>2.8571428571428571E-2</v>
      </c>
      <c r="W75" s="129">
        <v>5.7142857142857143E-3</v>
      </c>
      <c r="X75" s="131">
        <v>107</v>
      </c>
      <c r="Y75" s="128">
        <v>340</v>
      </c>
      <c r="Z75" s="129">
        <v>3.0303030303030304E-2</v>
      </c>
      <c r="AA75" s="128">
        <v>320</v>
      </c>
      <c r="AB75" s="128">
        <v>350</v>
      </c>
      <c r="AC75" s="129">
        <v>3.0303030303030304E-2</v>
      </c>
      <c r="AD75" s="129">
        <v>6.0606060606060606E-3</v>
      </c>
      <c r="AE75" s="131">
        <v>824</v>
      </c>
      <c r="AF75" s="128">
        <v>380</v>
      </c>
      <c r="AG75" s="129">
        <v>2.7027027027027029E-2</v>
      </c>
      <c r="AH75" s="128">
        <v>360</v>
      </c>
      <c r="AI75" s="128">
        <v>400</v>
      </c>
      <c r="AJ75" s="129">
        <v>2.7027027027027029E-2</v>
      </c>
      <c r="AK75" s="129">
        <v>5.4054054054054057E-3</v>
      </c>
      <c r="AL75" s="131">
        <v>779</v>
      </c>
      <c r="AM75" s="128">
        <v>420</v>
      </c>
      <c r="AN75" s="129">
        <v>0</v>
      </c>
      <c r="AO75" s="128">
        <v>400</v>
      </c>
      <c r="AP75" s="128">
        <v>450</v>
      </c>
      <c r="AQ75" s="129">
        <v>0</v>
      </c>
      <c r="AR75" s="129">
        <v>0</v>
      </c>
      <c r="AS75" s="192" t="s">
        <v>345</v>
      </c>
    </row>
    <row r="76" spans="1:45" ht="10" x14ac:dyDescent="0.2">
      <c r="A76" s="35"/>
      <c r="B76" s="35" t="s">
        <v>216</v>
      </c>
      <c r="C76" s="131">
        <v>481</v>
      </c>
      <c r="D76" s="128">
        <v>380</v>
      </c>
      <c r="E76" s="129">
        <v>2.7027027027027029E-2</v>
      </c>
      <c r="F76" s="128">
        <v>350</v>
      </c>
      <c r="G76" s="128">
        <v>400</v>
      </c>
      <c r="H76" s="129">
        <v>2.7027027027027029E-2</v>
      </c>
      <c r="I76" s="129">
        <v>5.4054054054054057E-3</v>
      </c>
      <c r="J76" s="131">
        <v>535</v>
      </c>
      <c r="K76" s="128">
        <v>490</v>
      </c>
      <c r="L76" s="129">
        <v>6.5217391304347824E-2</v>
      </c>
      <c r="M76" s="128">
        <v>440</v>
      </c>
      <c r="N76" s="128">
        <v>530</v>
      </c>
      <c r="O76" s="129">
        <v>6.5217391304347824E-2</v>
      </c>
      <c r="P76" s="129">
        <v>1.3043478260869565E-2</v>
      </c>
      <c r="Q76" s="131">
        <v>38</v>
      </c>
      <c r="R76" s="128">
        <v>685</v>
      </c>
      <c r="S76" s="129">
        <v>-1.4388489208633094E-2</v>
      </c>
      <c r="T76" s="128">
        <v>640</v>
      </c>
      <c r="U76" s="128">
        <v>750</v>
      </c>
      <c r="V76" s="129">
        <v>-1.4388489208633094E-2</v>
      </c>
      <c r="W76" s="129">
        <v>-2.8776978417266188E-3</v>
      </c>
      <c r="X76" s="131">
        <v>79</v>
      </c>
      <c r="Y76" s="128">
        <v>530</v>
      </c>
      <c r="Z76" s="129">
        <v>0</v>
      </c>
      <c r="AA76" s="128">
        <v>495</v>
      </c>
      <c r="AB76" s="128">
        <v>580</v>
      </c>
      <c r="AC76" s="129">
        <v>0</v>
      </c>
      <c r="AD76" s="129">
        <v>0</v>
      </c>
      <c r="AE76" s="131">
        <v>88</v>
      </c>
      <c r="AF76" s="128">
        <v>695</v>
      </c>
      <c r="AG76" s="129">
        <v>3.7313432835820892E-2</v>
      </c>
      <c r="AH76" s="128">
        <v>600</v>
      </c>
      <c r="AI76" s="128">
        <v>800</v>
      </c>
      <c r="AJ76" s="129">
        <v>3.7313432835820892E-2</v>
      </c>
      <c r="AK76" s="129">
        <v>7.4626865671641781E-3</v>
      </c>
      <c r="AL76" s="131">
        <v>21</v>
      </c>
      <c r="AM76" s="128">
        <v>850</v>
      </c>
      <c r="AN76" s="129">
        <v>8.9743589743589744E-2</v>
      </c>
      <c r="AO76" s="128">
        <v>800</v>
      </c>
      <c r="AP76" s="128">
        <v>990</v>
      </c>
      <c r="AQ76" s="129">
        <v>8.9743589743589744E-2</v>
      </c>
      <c r="AR76" s="129">
        <v>1.7948717948717947E-2</v>
      </c>
      <c r="AS76" s="192" t="s">
        <v>345</v>
      </c>
    </row>
    <row r="77" spans="1:45" ht="10" x14ac:dyDescent="0.2">
      <c r="B77" s="35" t="s">
        <v>217</v>
      </c>
      <c r="C77" s="131">
        <v>382</v>
      </c>
      <c r="D77" s="128">
        <v>340</v>
      </c>
      <c r="E77" s="129">
        <v>6.25E-2</v>
      </c>
      <c r="F77" s="128">
        <v>300</v>
      </c>
      <c r="G77" s="128">
        <v>360</v>
      </c>
      <c r="H77" s="129">
        <v>6.25E-2</v>
      </c>
      <c r="I77" s="129">
        <v>1.2500000000000001E-2</v>
      </c>
      <c r="J77" s="131">
        <v>845</v>
      </c>
      <c r="K77" s="128">
        <v>395</v>
      </c>
      <c r="L77" s="129">
        <v>3.9473684210526314E-2</v>
      </c>
      <c r="M77" s="128">
        <v>360</v>
      </c>
      <c r="N77" s="128">
        <v>435</v>
      </c>
      <c r="O77" s="129">
        <v>3.9473684210526314E-2</v>
      </c>
      <c r="P77" s="129">
        <v>7.8947368421052634E-3</v>
      </c>
      <c r="Q77" s="131">
        <v>178</v>
      </c>
      <c r="R77" s="128">
        <v>493</v>
      </c>
      <c r="S77" s="129">
        <v>4.8936170212765959E-2</v>
      </c>
      <c r="T77" s="128">
        <v>430</v>
      </c>
      <c r="U77" s="128">
        <v>550</v>
      </c>
      <c r="V77" s="129">
        <v>4.8936170212765959E-2</v>
      </c>
      <c r="W77" s="129">
        <v>9.7872340425531924E-3</v>
      </c>
      <c r="X77" s="131">
        <v>124</v>
      </c>
      <c r="Y77" s="128">
        <v>410</v>
      </c>
      <c r="Z77" s="129">
        <v>1.7369727047146403E-2</v>
      </c>
      <c r="AA77" s="128">
        <v>368</v>
      </c>
      <c r="AB77" s="128">
        <v>460</v>
      </c>
      <c r="AC77" s="129">
        <v>1.7369727047146403E-2</v>
      </c>
      <c r="AD77" s="129">
        <v>3.4739454094292804E-3</v>
      </c>
      <c r="AE77" s="131">
        <v>349</v>
      </c>
      <c r="AF77" s="128">
        <v>470</v>
      </c>
      <c r="AG77" s="129">
        <v>2.1739130434782608E-2</v>
      </c>
      <c r="AH77" s="128">
        <v>400</v>
      </c>
      <c r="AI77" s="128">
        <v>500</v>
      </c>
      <c r="AJ77" s="129">
        <v>2.1739130434782608E-2</v>
      </c>
      <c r="AK77" s="129">
        <v>4.3478260869565218E-3</v>
      </c>
      <c r="AL77" s="131">
        <v>119</v>
      </c>
      <c r="AM77" s="128">
        <v>680</v>
      </c>
      <c r="AN77" s="129">
        <v>8.7999999999999995E-2</v>
      </c>
      <c r="AO77" s="128">
        <v>500</v>
      </c>
      <c r="AP77" s="128">
        <v>800</v>
      </c>
      <c r="AQ77" s="129">
        <v>8.7999999999999995E-2</v>
      </c>
      <c r="AR77" s="129">
        <v>1.7599999999999998E-2</v>
      </c>
      <c r="AS77" s="192" t="s">
        <v>345</v>
      </c>
    </row>
    <row r="78" spans="1:45" ht="10" x14ac:dyDescent="0.2">
      <c r="B78" s="35" t="s">
        <v>218</v>
      </c>
      <c r="C78" s="131">
        <v>26</v>
      </c>
      <c r="D78" s="128">
        <v>253</v>
      </c>
      <c r="E78" s="129">
        <v>1.2E-2</v>
      </c>
      <c r="F78" s="128">
        <v>235</v>
      </c>
      <c r="G78" s="128">
        <v>280</v>
      </c>
      <c r="H78" s="129">
        <v>1.2E-2</v>
      </c>
      <c r="I78" s="129">
        <v>2.4000000000000002E-3</v>
      </c>
      <c r="J78" s="131">
        <v>127</v>
      </c>
      <c r="K78" s="128">
        <v>340</v>
      </c>
      <c r="L78" s="129">
        <v>3.0303030303030304E-2</v>
      </c>
      <c r="M78" s="128">
        <v>320</v>
      </c>
      <c r="N78" s="128">
        <v>375</v>
      </c>
      <c r="O78" s="129">
        <v>3.0303030303030304E-2</v>
      </c>
      <c r="P78" s="129">
        <v>6.0606060606060606E-3</v>
      </c>
      <c r="Q78" s="131">
        <v>72</v>
      </c>
      <c r="R78" s="128">
        <v>400</v>
      </c>
      <c r="S78" s="129">
        <v>5.2631578947368418E-2</v>
      </c>
      <c r="T78" s="128">
        <v>370</v>
      </c>
      <c r="U78" s="128">
        <v>430</v>
      </c>
      <c r="V78" s="129">
        <v>5.2631578947368418E-2</v>
      </c>
      <c r="W78" s="129">
        <v>1.0526315789473684E-2</v>
      </c>
      <c r="X78" s="131">
        <v>24</v>
      </c>
      <c r="Y78" s="128">
        <v>350</v>
      </c>
      <c r="Z78" s="129">
        <v>2.9411764705882353E-2</v>
      </c>
      <c r="AA78" s="128">
        <v>315</v>
      </c>
      <c r="AB78" s="128">
        <v>390</v>
      </c>
      <c r="AC78" s="129">
        <v>2.9411764705882353E-2</v>
      </c>
      <c r="AD78" s="129">
        <v>5.8823529411764705E-3</v>
      </c>
      <c r="AE78" s="131">
        <v>228</v>
      </c>
      <c r="AF78" s="128">
        <v>390</v>
      </c>
      <c r="AG78" s="129">
        <v>2.6315789473684209E-2</v>
      </c>
      <c r="AH78" s="128">
        <v>370</v>
      </c>
      <c r="AI78" s="128">
        <v>400</v>
      </c>
      <c r="AJ78" s="129">
        <v>2.6315789473684209E-2</v>
      </c>
      <c r="AK78" s="129">
        <v>5.263157894736842E-3</v>
      </c>
      <c r="AL78" s="131">
        <v>72</v>
      </c>
      <c r="AM78" s="128">
        <v>430</v>
      </c>
      <c r="AN78" s="129">
        <v>2.3809523809523808E-2</v>
      </c>
      <c r="AO78" s="128">
        <v>400</v>
      </c>
      <c r="AP78" s="128">
        <v>453</v>
      </c>
      <c r="AQ78" s="129">
        <v>2.3809523809523808E-2</v>
      </c>
      <c r="AR78" s="129">
        <v>4.7619047619047615E-3</v>
      </c>
      <c r="AS78" s="192" t="s">
        <v>345</v>
      </c>
    </row>
    <row r="79" spans="1:45" ht="10" x14ac:dyDescent="0.2">
      <c r="B79" s="35" t="s">
        <v>219</v>
      </c>
      <c r="C79" s="131" t="s">
        <v>41</v>
      </c>
      <c r="D79" s="128" t="s">
        <v>41</v>
      </c>
      <c r="E79" s="129" t="s">
        <v>41</v>
      </c>
      <c r="F79" s="128" t="s">
        <v>41</v>
      </c>
      <c r="G79" s="128" t="s">
        <v>41</v>
      </c>
      <c r="H79" s="129" t="s">
        <v>41</v>
      </c>
      <c r="I79" s="129" t="s">
        <v>41</v>
      </c>
      <c r="J79" s="131" t="s">
        <v>41</v>
      </c>
      <c r="K79" s="128" t="s">
        <v>41</v>
      </c>
      <c r="L79" s="129" t="s">
        <v>41</v>
      </c>
      <c r="M79" s="128" t="s">
        <v>41</v>
      </c>
      <c r="N79" s="128" t="s">
        <v>41</v>
      </c>
      <c r="O79" s="129" t="s">
        <v>41</v>
      </c>
      <c r="P79" s="129" t="s">
        <v>41</v>
      </c>
      <c r="Q79" s="131" t="s">
        <v>41</v>
      </c>
      <c r="R79" s="128" t="s">
        <v>41</v>
      </c>
      <c r="S79" s="129" t="s">
        <v>41</v>
      </c>
      <c r="T79" s="128" t="s">
        <v>41</v>
      </c>
      <c r="U79" s="128" t="s">
        <v>41</v>
      </c>
      <c r="V79" s="129" t="s">
        <v>41</v>
      </c>
      <c r="W79" s="129" t="s">
        <v>41</v>
      </c>
      <c r="X79" s="131" t="s">
        <v>41</v>
      </c>
      <c r="Y79" s="128" t="s">
        <v>41</v>
      </c>
      <c r="Z79" s="129" t="s">
        <v>41</v>
      </c>
      <c r="AA79" s="128" t="s">
        <v>41</v>
      </c>
      <c r="AB79" s="128" t="s">
        <v>41</v>
      </c>
      <c r="AC79" s="129" t="s">
        <v>41</v>
      </c>
      <c r="AD79" s="129" t="s">
        <v>41</v>
      </c>
      <c r="AE79" s="131">
        <v>17</v>
      </c>
      <c r="AF79" s="128">
        <v>420</v>
      </c>
      <c r="AG79" s="129">
        <v>-4.5454545454545456E-2</v>
      </c>
      <c r="AH79" s="128">
        <v>380</v>
      </c>
      <c r="AI79" s="128">
        <v>410</v>
      </c>
      <c r="AJ79" s="129">
        <v>-4.5454545454545456E-2</v>
      </c>
      <c r="AK79" s="129">
        <v>-9.0909090909090905E-3</v>
      </c>
      <c r="AL79" s="131">
        <v>19</v>
      </c>
      <c r="AM79" s="128">
        <v>500</v>
      </c>
      <c r="AN79" s="129">
        <v>8.6956521739130432E-2</v>
      </c>
      <c r="AO79" s="128">
        <v>410</v>
      </c>
      <c r="AP79" s="128">
        <v>550</v>
      </c>
      <c r="AQ79" s="129">
        <v>8.6956521739130432E-2</v>
      </c>
      <c r="AR79" s="129">
        <v>1.7391304347826087E-2</v>
      </c>
      <c r="AS79" s="192" t="s">
        <v>345</v>
      </c>
    </row>
    <row r="80" spans="1:45" ht="10" x14ac:dyDescent="0.2">
      <c r="B80" s="35" t="s">
        <v>220</v>
      </c>
      <c r="C80" s="131">
        <v>478</v>
      </c>
      <c r="D80" s="128">
        <v>355</v>
      </c>
      <c r="E80" s="129">
        <v>0.14516129032258066</v>
      </c>
      <c r="F80" s="128">
        <v>300</v>
      </c>
      <c r="G80" s="128">
        <v>400</v>
      </c>
      <c r="H80" s="129">
        <v>0.14516129032258066</v>
      </c>
      <c r="I80" s="129">
        <v>2.903225806451613E-2</v>
      </c>
      <c r="J80" s="131">
        <v>572</v>
      </c>
      <c r="K80" s="128">
        <v>440</v>
      </c>
      <c r="L80" s="129">
        <v>0.1</v>
      </c>
      <c r="M80" s="128">
        <v>390</v>
      </c>
      <c r="N80" s="128">
        <v>495</v>
      </c>
      <c r="O80" s="129">
        <v>0.1</v>
      </c>
      <c r="P80" s="129">
        <v>0.02</v>
      </c>
      <c r="Q80" s="131">
        <v>68</v>
      </c>
      <c r="R80" s="128">
        <v>573</v>
      </c>
      <c r="S80" s="129">
        <v>0.14599999999999999</v>
      </c>
      <c r="T80" s="128">
        <v>500</v>
      </c>
      <c r="U80" s="128">
        <v>655</v>
      </c>
      <c r="V80" s="129">
        <v>0.14599999999999999</v>
      </c>
      <c r="W80" s="129">
        <v>2.9199999999999997E-2</v>
      </c>
      <c r="X80" s="131">
        <v>158</v>
      </c>
      <c r="Y80" s="128">
        <v>495</v>
      </c>
      <c r="Z80" s="129">
        <v>1.020408163265306E-2</v>
      </c>
      <c r="AA80" s="128">
        <v>450</v>
      </c>
      <c r="AB80" s="128">
        <v>540</v>
      </c>
      <c r="AC80" s="129">
        <v>1.020408163265306E-2</v>
      </c>
      <c r="AD80" s="129">
        <v>2.040816326530612E-3</v>
      </c>
      <c r="AE80" s="131">
        <v>243</v>
      </c>
      <c r="AF80" s="128">
        <v>595</v>
      </c>
      <c r="AG80" s="129">
        <v>5.3097345132743362E-2</v>
      </c>
      <c r="AH80" s="128">
        <v>500</v>
      </c>
      <c r="AI80" s="128">
        <v>670</v>
      </c>
      <c r="AJ80" s="129">
        <v>5.3097345132743362E-2</v>
      </c>
      <c r="AK80" s="129">
        <v>1.0619469026548672E-2</v>
      </c>
      <c r="AL80" s="131">
        <v>79</v>
      </c>
      <c r="AM80" s="128">
        <v>765</v>
      </c>
      <c r="AN80" s="129">
        <v>9.285714285714286E-2</v>
      </c>
      <c r="AO80" s="128">
        <v>670</v>
      </c>
      <c r="AP80" s="128">
        <v>875</v>
      </c>
      <c r="AQ80" s="129">
        <v>9.285714285714286E-2</v>
      </c>
      <c r="AR80" s="129">
        <v>1.8571428571428572E-2</v>
      </c>
      <c r="AS80" s="192" t="s">
        <v>345</v>
      </c>
    </row>
    <row r="81" spans="1:45" ht="10" x14ac:dyDescent="0.2">
      <c r="B81" s="35" t="s">
        <v>221</v>
      </c>
      <c r="C81" s="131">
        <v>68</v>
      </c>
      <c r="D81" s="128">
        <v>300</v>
      </c>
      <c r="E81" s="129">
        <v>9.0909090909090912E-2</v>
      </c>
      <c r="F81" s="128">
        <v>260</v>
      </c>
      <c r="G81" s="128">
        <v>330</v>
      </c>
      <c r="H81" s="129">
        <v>9.0909090909090912E-2</v>
      </c>
      <c r="I81" s="129">
        <v>1.8181818181818181E-2</v>
      </c>
      <c r="J81" s="131">
        <v>650</v>
      </c>
      <c r="K81" s="128">
        <v>370</v>
      </c>
      <c r="L81" s="129">
        <v>2.7777777777777776E-2</v>
      </c>
      <c r="M81" s="128">
        <v>350</v>
      </c>
      <c r="N81" s="128">
        <v>390</v>
      </c>
      <c r="O81" s="129">
        <v>2.7777777777777776E-2</v>
      </c>
      <c r="P81" s="129">
        <v>5.5555555555555549E-3</v>
      </c>
      <c r="Q81" s="131">
        <v>260</v>
      </c>
      <c r="R81" s="128">
        <v>440</v>
      </c>
      <c r="S81" s="129">
        <v>4.7619047619047616E-2</v>
      </c>
      <c r="T81" s="128">
        <v>400</v>
      </c>
      <c r="U81" s="128">
        <v>480</v>
      </c>
      <c r="V81" s="129">
        <v>4.7619047619047616E-2</v>
      </c>
      <c r="W81" s="129">
        <v>9.5238095238095229E-3</v>
      </c>
      <c r="X81" s="131">
        <v>116</v>
      </c>
      <c r="Y81" s="128">
        <v>363</v>
      </c>
      <c r="Z81" s="129">
        <v>8.3333333333333332E-3</v>
      </c>
      <c r="AA81" s="128">
        <v>330</v>
      </c>
      <c r="AB81" s="128">
        <v>390</v>
      </c>
      <c r="AC81" s="129">
        <v>8.3333333333333332E-3</v>
      </c>
      <c r="AD81" s="129">
        <v>1.6666666666666666E-3</v>
      </c>
      <c r="AE81" s="131">
        <v>487</v>
      </c>
      <c r="AF81" s="128">
        <v>410</v>
      </c>
      <c r="AG81" s="129">
        <v>2.5000000000000001E-2</v>
      </c>
      <c r="AH81" s="128">
        <v>380</v>
      </c>
      <c r="AI81" s="128">
        <v>430</v>
      </c>
      <c r="AJ81" s="129">
        <v>2.5000000000000001E-2</v>
      </c>
      <c r="AK81" s="129">
        <v>5.0000000000000001E-3</v>
      </c>
      <c r="AL81" s="131">
        <v>96</v>
      </c>
      <c r="AM81" s="128">
        <v>500</v>
      </c>
      <c r="AN81" s="129">
        <v>6.8376068376068383E-2</v>
      </c>
      <c r="AO81" s="128">
        <v>430</v>
      </c>
      <c r="AP81" s="128">
        <v>550</v>
      </c>
      <c r="AQ81" s="129">
        <v>6.8376068376068383E-2</v>
      </c>
      <c r="AR81" s="129">
        <v>1.3675213675213677E-2</v>
      </c>
      <c r="AS81" s="192" t="s">
        <v>345</v>
      </c>
    </row>
    <row r="82" spans="1:45" ht="10" x14ac:dyDescent="0.2">
      <c r="B82" s="35" t="s">
        <v>222</v>
      </c>
      <c r="C82" s="131">
        <v>60</v>
      </c>
      <c r="D82" s="128">
        <v>248</v>
      </c>
      <c r="E82" s="129">
        <v>0.13242009132420091</v>
      </c>
      <c r="F82" s="128">
        <v>205</v>
      </c>
      <c r="G82" s="128">
        <v>318</v>
      </c>
      <c r="H82" s="129">
        <v>0.13242009132420091</v>
      </c>
      <c r="I82" s="129">
        <v>2.6484018264840183E-2</v>
      </c>
      <c r="J82" s="131">
        <v>429</v>
      </c>
      <c r="K82" s="128">
        <v>390</v>
      </c>
      <c r="L82" s="129">
        <v>2.6315789473684209E-2</v>
      </c>
      <c r="M82" s="128">
        <v>360</v>
      </c>
      <c r="N82" s="128">
        <v>420</v>
      </c>
      <c r="O82" s="129">
        <v>2.6315789473684209E-2</v>
      </c>
      <c r="P82" s="129">
        <v>5.263157894736842E-3</v>
      </c>
      <c r="Q82" s="131">
        <v>128</v>
      </c>
      <c r="R82" s="128">
        <v>483</v>
      </c>
      <c r="S82" s="129">
        <v>7.3333333333333334E-2</v>
      </c>
      <c r="T82" s="128">
        <v>435</v>
      </c>
      <c r="U82" s="128">
        <v>520</v>
      </c>
      <c r="V82" s="129">
        <v>7.3333333333333334E-2</v>
      </c>
      <c r="W82" s="129">
        <v>1.4666666666666666E-2</v>
      </c>
      <c r="X82" s="131">
        <v>119</v>
      </c>
      <c r="Y82" s="128">
        <v>410</v>
      </c>
      <c r="Z82" s="129">
        <v>2.5000000000000001E-2</v>
      </c>
      <c r="AA82" s="128">
        <v>365</v>
      </c>
      <c r="AB82" s="128">
        <v>450</v>
      </c>
      <c r="AC82" s="129">
        <v>2.5000000000000001E-2</v>
      </c>
      <c r="AD82" s="129">
        <v>5.0000000000000001E-3</v>
      </c>
      <c r="AE82" s="131">
        <v>207</v>
      </c>
      <c r="AF82" s="128">
        <v>475</v>
      </c>
      <c r="AG82" s="129">
        <v>5.5555555555555552E-2</v>
      </c>
      <c r="AH82" s="128">
        <v>420</v>
      </c>
      <c r="AI82" s="128">
        <v>520</v>
      </c>
      <c r="AJ82" s="129">
        <v>5.5555555555555552E-2</v>
      </c>
      <c r="AK82" s="129">
        <v>1.111111111111111E-2</v>
      </c>
      <c r="AL82" s="131">
        <v>67</v>
      </c>
      <c r="AM82" s="128">
        <v>550</v>
      </c>
      <c r="AN82" s="129">
        <v>-3.5087719298245612E-2</v>
      </c>
      <c r="AO82" s="128">
        <v>520</v>
      </c>
      <c r="AP82" s="128">
        <v>610</v>
      </c>
      <c r="AQ82" s="129">
        <v>-3.5087719298245612E-2</v>
      </c>
      <c r="AR82" s="129">
        <v>-7.0175438596491221E-3</v>
      </c>
      <c r="AS82" s="192" t="s">
        <v>345</v>
      </c>
    </row>
    <row r="83" spans="1:45" ht="10" x14ac:dyDescent="0.2">
      <c r="B83" s="35" t="s">
        <v>223</v>
      </c>
      <c r="C83" s="131" t="s">
        <v>41</v>
      </c>
      <c r="D83" s="128" t="s">
        <v>41</v>
      </c>
      <c r="E83" s="129" t="s">
        <v>41</v>
      </c>
      <c r="F83" s="128" t="s">
        <v>41</v>
      </c>
      <c r="G83" s="128" t="s">
        <v>41</v>
      </c>
      <c r="H83" s="129" t="s">
        <v>41</v>
      </c>
      <c r="I83" s="129" t="s">
        <v>41</v>
      </c>
      <c r="J83" s="131">
        <v>110</v>
      </c>
      <c r="K83" s="128">
        <v>330</v>
      </c>
      <c r="L83" s="129">
        <v>3.125E-2</v>
      </c>
      <c r="M83" s="128">
        <v>320</v>
      </c>
      <c r="N83" s="128">
        <v>340</v>
      </c>
      <c r="O83" s="129">
        <v>3.125E-2</v>
      </c>
      <c r="P83" s="129">
        <v>6.2500000000000003E-3</v>
      </c>
      <c r="Q83" s="131">
        <v>50</v>
      </c>
      <c r="R83" s="128">
        <v>358</v>
      </c>
      <c r="S83" s="129">
        <v>3.7681159420289857E-2</v>
      </c>
      <c r="T83" s="128">
        <v>340</v>
      </c>
      <c r="U83" s="128">
        <v>380</v>
      </c>
      <c r="V83" s="129">
        <v>3.7681159420289857E-2</v>
      </c>
      <c r="W83" s="129">
        <v>7.5362318840579718E-3</v>
      </c>
      <c r="X83" s="131">
        <v>32</v>
      </c>
      <c r="Y83" s="128">
        <v>340</v>
      </c>
      <c r="Z83" s="129">
        <v>7.9365079365079361E-2</v>
      </c>
      <c r="AA83" s="128">
        <v>323</v>
      </c>
      <c r="AB83" s="128">
        <v>360</v>
      </c>
      <c r="AC83" s="129">
        <v>7.9365079365079361E-2</v>
      </c>
      <c r="AD83" s="129">
        <v>1.5873015873015872E-2</v>
      </c>
      <c r="AE83" s="131">
        <v>388</v>
      </c>
      <c r="AF83" s="128">
        <v>363</v>
      </c>
      <c r="AG83" s="129">
        <v>2.8328611898016998E-2</v>
      </c>
      <c r="AH83" s="128">
        <v>350</v>
      </c>
      <c r="AI83" s="128">
        <v>400</v>
      </c>
      <c r="AJ83" s="129">
        <v>2.8328611898016998E-2</v>
      </c>
      <c r="AK83" s="129">
        <v>5.6657223796033997E-3</v>
      </c>
      <c r="AL83" s="131">
        <v>269</v>
      </c>
      <c r="AM83" s="128">
        <v>420</v>
      </c>
      <c r="AN83" s="129">
        <v>3.7037037037037035E-2</v>
      </c>
      <c r="AO83" s="128">
        <v>400</v>
      </c>
      <c r="AP83" s="128">
        <v>465</v>
      </c>
      <c r="AQ83" s="129">
        <v>3.7037037037037035E-2</v>
      </c>
      <c r="AR83" s="129">
        <v>7.4074074074074068E-3</v>
      </c>
      <c r="AS83" s="192" t="s">
        <v>345</v>
      </c>
    </row>
    <row r="84" spans="1:45" ht="10" x14ac:dyDescent="0.2">
      <c r="B84" s="35" t="s">
        <v>224</v>
      </c>
      <c r="C84" s="131">
        <v>375</v>
      </c>
      <c r="D84" s="128">
        <v>305</v>
      </c>
      <c r="E84" s="129">
        <v>1.6666666666666666E-2</v>
      </c>
      <c r="F84" s="128">
        <v>280</v>
      </c>
      <c r="G84" s="128">
        <v>350</v>
      </c>
      <c r="H84" s="129">
        <v>1.6666666666666666E-2</v>
      </c>
      <c r="I84" s="129">
        <v>3.3333333333333331E-3</v>
      </c>
      <c r="J84" s="131">
        <v>443</v>
      </c>
      <c r="K84" s="128">
        <v>400</v>
      </c>
      <c r="L84" s="129">
        <v>3.896103896103896E-2</v>
      </c>
      <c r="M84" s="128">
        <v>350</v>
      </c>
      <c r="N84" s="128">
        <v>446</v>
      </c>
      <c r="O84" s="129">
        <v>3.896103896103896E-2</v>
      </c>
      <c r="P84" s="129">
        <v>7.7922077922077922E-3</v>
      </c>
      <c r="Q84" s="131">
        <v>43</v>
      </c>
      <c r="R84" s="128">
        <v>570</v>
      </c>
      <c r="S84" s="129">
        <v>4.0145985401459854E-2</v>
      </c>
      <c r="T84" s="128">
        <v>460</v>
      </c>
      <c r="U84" s="128">
        <v>630</v>
      </c>
      <c r="V84" s="129">
        <v>4.0145985401459854E-2</v>
      </c>
      <c r="W84" s="129">
        <v>8.0291970802919711E-3</v>
      </c>
      <c r="X84" s="131">
        <v>53</v>
      </c>
      <c r="Y84" s="128">
        <v>515</v>
      </c>
      <c r="Z84" s="129">
        <v>7.2916666666666671E-2</v>
      </c>
      <c r="AA84" s="128">
        <v>450</v>
      </c>
      <c r="AB84" s="128">
        <v>550</v>
      </c>
      <c r="AC84" s="129">
        <v>7.2916666666666671E-2</v>
      </c>
      <c r="AD84" s="129">
        <v>1.4583333333333334E-2</v>
      </c>
      <c r="AE84" s="131">
        <v>86</v>
      </c>
      <c r="AF84" s="128">
        <v>600</v>
      </c>
      <c r="AG84" s="129">
        <v>3.4482758620689655E-2</v>
      </c>
      <c r="AH84" s="128">
        <v>530</v>
      </c>
      <c r="AI84" s="128">
        <v>645</v>
      </c>
      <c r="AJ84" s="129">
        <v>3.4482758620689655E-2</v>
      </c>
      <c r="AK84" s="129">
        <v>6.8965517241379309E-3</v>
      </c>
      <c r="AL84" s="131">
        <v>32</v>
      </c>
      <c r="AM84" s="128">
        <v>740</v>
      </c>
      <c r="AN84" s="129">
        <v>0</v>
      </c>
      <c r="AO84" s="128">
        <v>645</v>
      </c>
      <c r="AP84" s="128">
        <v>850</v>
      </c>
      <c r="AQ84" s="129">
        <v>0</v>
      </c>
      <c r="AR84" s="129">
        <v>0</v>
      </c>
      <c r="AS84" s="192" t="s">
        <v>345</v>
      </c>
    </row>
    <row r="85" spans="1:45" s="140" customFormat="1" ht="10.5" x14ac:dyDescent="0.25">
      <c r="B85" s="127" t="s">
        <v>37</v>
      </c>
      <c r="C85" s="131">
        <v>2652</v>
      </c>
      <c r="D85" s="128">
        <v>345</v>
      </c>
      <c r="E85" s="129">
        <v>7.8125E-2</v>
      </c>
      <c r="F85" s="128">
        <v>295</v>
      </c>
      <c r="G85" s="128">
        <v>385</v>
      </c>
      <c r="H85" s="129">
        <v>7.8125E-2</v>
      </c>
      <c r="I85" s="129">
        <v>1.5625E-2</v>
      </c>
      <c r="J85" s="131">
        <v>5200</v>
      </c>
      <c r="K85" s="128">
        <v>400</v>
      </c>
      <c r="L85" s="129">
        <v>5.2631578947368418E-2</v>
      </c>
      <c r="M85" s="128">
        <v>360</v>
      </c>
      <c r="N85" s="128">
        <v>450</v>
      </c>
      <c r="O85" s="129">
        <v>5.2631578947368418E-2</v>
      </c>
      <c r="P85" s="129">
        <v>1.0526315789473684E-2</v>
      </c>
      <c r="Q85" s="131">
        <v>1211</v>
      </c>
      <c r="R85" s="128">
        <v>450</v>
      </c>
      <c r="S85" s="129">
        <v>7.1428571428571425E-2</v>
      </c>
      <c r="T85" s="128">
        <v>380</v>
      </c>
      <c r="U85" s="128">
        <v>540</v>
      </c>
      <c r="V85" s="129">
        <v>7.1428571428571425E-2</v>
      </c>
      <c r="W85" s="129">
        <v>1.4285714285714285E-2</v>
      </c>
      <c r="X85" s="131">
        <v>1291</v>
      </c>
      <c r="Y85" s="128">
        <v>435</v>
      </c>
      <c r="Z85" s="129">
        <v>-1.1363636363636364E-2</v>
      </c>
      <c r="AA85" s="128">
        <v>360</v>
      </c>
      <c r="AB85" s="128">
        <v>520</v>
      </c>
      <c r="AC85" s="129">
        <v>-1.1363636363636364E-2</v>
      </c>
      <c r="AD85" s="129">
        <v>-2.2727272727272726E-3</v>
      </c>
      <c r="AE85" s="131">
        <v>4154</v>
      </c>
      <c r="AF85" s="128">
        <v>400</v>
      </c>
      <c r="AG85" s="129">
        <v>1.2658227848101266E-2</v>
      </c>
      <c r="AH85" s="128">
        <v>370</v>
      </c>
      <c r="AI85" s="128">
        <v>410</v>
      </c>
      <c r="AJ85" s="129">
        <v>1.2658227848101266E-2</v>
      </c>
      <c r="AK85" s="129">
        <v>2.5316455696202532E-3</v>
      </c>
      <c r="AL85" s="131">
        <v>2025</v>
      </c>
      <c r="AM85" s="128">
        <v>440</v>
      </c>
      <c r="AN85" s="129">
        <v>1.1494252873563218E-2</v>
      </c>
      <c r="AO85" s="128">
        <v>410</v>
      </c>
      <c r="AP85" s="128">
        <v>520</v>
      </c>
      <c r="AQ85" s="129">
        <v>1.1494252873563218E-2</v>
      </c>
      <c r="AR85" s="129">
        <v>2.2988505747126436E-3</v>
      </c>
      <c r="AS85" s="192"/>
    </row>
    <row r="86" spans="1:45" ht="10" x14ac:dyDescent="0.2">
      <c r="A86" s="32" t="s">
        <v>21</v>
      </c>
      <c r="B86" s="35" t="s">
        <v>225</v>
      </c>
      <c r="C86" s="131">
        <v>287</v>
      </c>
      <c r="D86" s="128">
        <v>300</v>
      </c>
      <c r="E86" s="129">
        <v>2.3890784982935155E-2</v>
      </c>
      <c r="F86" s="128">
        <v>225</v>
      </c>
      <c r="G86" s="128">
        <v>335</v>
      </c>
      <c r="H86" s="129">
        <v>2.3890784982935155E-2</v>
      </c>
      <c r="I86" s="129">
        <v>4.7781569965870312E-3</v>
      </c>
      <c r="J86" s="131">
        <v>557</v>
      </c>
      <c r="K86" s="128">
        <v>370</v>
      </c>
      <c r="L86" s="129">
        <v>2.7777777777777776E-2</v>
      </c>
      <c r="M86" s="128">
        <v>340</v>
      </c>
      <c r="N86" s="128">
        <v>400</v>
      </c>
      <c r="O86" s="129">
        <v>2.7777777777777776E-2</v>
      </c>
      <c r="P86" s="129">
        <v>5.5555555555555549E-3</v>
      </c>
      <c r="Q86" s="131">
        <v>210</v>
      </c>
      <c r="R86" s="128">
        <v>430</v>
      </c>
      <c r="S86" s="129">
        <v>2.3809523809523808E-2</v>
      </c>
      <c r="T86" s="128">
        <v>385</v>
      </c>
      <c r="U86" s="128">
        <v>495</v>
      </c>
      <c r="V86" s="129">
        <v>2.3809523809523808E-2</v>
      </c>
      <c r="W86" s="129">
        <v>4.7619047619047615E-3</v>
      </c>
      <c r="X86" s="131">
        <v>135</v>
      </c>
      <c r="Y86" s="128">
        <v>370</v>
      </c>
      <c r="Z86" s="129">
        <v>2.7777777777777776E-2</v>
      </c>
      <c r="AA86" s="128">
        <v>345</v>
      </c>
      <c r="AB86" s="128">
        <v>400</v>
      </c>
      <c r="AC86" s="129">
        <v>2.7777777777777776E-2</v>
      </c>
      <c r="AD86" s="129">
        <v>5.5555555555555549E-3</v>
      </c>
      <c r="AE86" s="131">
        <v>995</v>
      </c>
      <c r="AF86" s="128">
        <v>410</v>
      </c>
      <c r="AG86" s="129">
        <v>2.5000000000000001E-2</v>
      </c>
      <c r="AH86" s="128">
        <v>380</v>
      </c>
      <c r="AI86" s="128">
        <v>400</v>
      </c>
      <c r="AJ86" s="129">
        <v>2.5000000000000001E-2</v>
      </c>
      <c r="AK86" s="129">
        <v>5.0000000000000001E-3</v>
      </c>
      <c r="AL86" s="131">
        <v>687</v>
      </c>
      <c r="AM86" s="128">
        <v>435</v>
      </c>
      <c r="AN86" s="129">
        <v>2.3529411764705882E-2</v>
      </c>
      <c r="AO86" s="128">
        <v>400</v>
      </c>
      <c r="AP86" s="128">
        <v>520</v>
      </c>
      <c r="AQ86" s="129">
        <v>2.3529411764705882E-2</v>
      </c>
      <c r="AR86" s="129">
        <v>4.7058823529411761E-3</v>
      </c>
      <c r="AS86" s="192" t="s">
        <v>345</v>
      </c>
    </row>
    <row r="87" spans="1:45" ht="10" x14ac:dyDescent="0.2">
      <c r="B87" s="35" t="s">
        <v>226</v>
      </c>
      <c r="C87" s="131">
        <v>25</v>
      </c>
      <c r="D87" s="128">
        <v>300</v>
      </c>
      <c r="E87" s="129">
        <v>5.2631578947368418E-2</v>
      </c>
      <c r="F87" s="128">
        <v>260</v>
      </c>
      <c r="G87" s="128">
        <v>350</v>
      </c>
      <c r="H87" s="129">
        <v>5.2631578947368418E-2</v>
      </c>
      <c r="I87" s="129">
        <v>1.0526315789473684E-2</v>
      </c>
      <c r="J87" s="131">
        <v>118</v>
      </c>
      <c r="K87" s="128">
        <v>380</v>
      </c>
      <c r="L87" s="129">
        <v>2.7027027027027029E-2</v>
      </c>
      <c r="M87" s="128">
        <v>350</v>
      </c>
      <c r="N87" s="128">
        <v>400</v>
      </c>
      <c r="O87" s="129">
        <v>2.7027027027027029E-2</v>
      </c>
      <c r="P87" s="129">
        <v>5.4054054054054057E-3</v>
      </c>
      <c r="Q87" s="131">
        <v>99</v>
      </c>
      <c r="R87" s="128">
        <v>450</v>
      </c>
      <c r="S87" s="129">
        <v>0</v>
      </c>
      <c r="T87" s="128">
        <v>400</v>
      </c>
      <c r="U87" s="128">
        <v>520</v>
      </c>
      <c r="V87" s="129">
        <v>0</v>
      </c>
      <c r="W87" s="129">
        <v>0</v>
      </c>
      <c r="X87" s="131">
        <v>38</v>
      </c>
      <c r="Y87" s="128">
        <v>400</v>
      </c>
      <c r="Z87" s="129">
        <v>-4.7619047619047616E-2</v>
      </c>
      <c r="AA87" s="128">
        <v>350</v>
      </c>
      <c r="AB87" s="128">
        <v>415</v>
      </c>
      <c r="AC87" s="129">
        <v>-4.7619047619047616E-2</v>
      </c>
      <c r="AD87" s="129">
        <v>-9.5238095238095229E-3</v>
      </c>
      <c r="AE87" s="131">
        <v>203</v>
      </c>
      <c r="AF87" s="128">
        <v>470</v>
      </c>
      <c r="AG87" s="129">
        <v>2.1739130434782608E-2</v>
      </c>
      <c r="AH87" s="128">
        <v>420</v>
      </c>
      <c r="AI87" s="128">
        <v>540</v>
      </c>
      <c r="AJ87" s="129">
        <v>2.1739130434782608E-2</v>
      </c>
      <c r="AK87" s="129">
        <v>4.3478260869565218E-3</v>
      </c>
      <c r="AL87" s="131">
        <v>97</v>
      </c>
      <c r="AM87" s="128">
        <v>595</v>
      </c>
      <c r="AN87" s="129">
        <v>8.1818181818181818E-2</v>
      </c>
      <c r="AO87" s="128">
        <v>540</v>
      </c>
      <c r="AP87" s="128">
        <v>680</v>
      </c>
      <c r="AQ87" s="129">
        <v>8.1818181818181818E-2</v>
      </c>
      <c r="AR87" s="129">
        <v>1.6363636363636365E-2</v>
      </c>
      <c r="AS87" s="192" t="s">
        <v>345</v>
      </c>
    </row>
    <row r="88" spans="1:45" ht="10" x14ac:dyDescent="0.2">
      <c r="B88" s="35" t="s">
        <v>227</v>
      </c>
      <c r="C88" s="131">
        <v>203</v>
      </c>
      <c r="D88" s="128">
        <v>300</v>
      </c>
      <c r="E88" s="129">
        <v>0</v>
      </c>
      <c r="F88" s="128">
        <v>290</v>
      </c>
      <c r="G88" s="128">
        <v>350</v>
      </c>
      <c r="H88" s="129">
        <v>0</v>
      </c>
      <c r="I88" s="129">
        <v>0</v>
      </c>
      <c r="J88" s="131">
        <v>221</v>
      </c>
      <c r="K88" s="128">
        <v>430</v>
      </c>
      <c r="L88" s="129">
        <v>1.1764705882352941E-2</v>
      </c>
      <c r="M88" s="128">
        <v>370</v>
      </c>
      <c r="N88" s="128">
        <v>495</v>
      </c>
      <c r="O88" s="129">
        <v>1.1764705882352941E-2</v>
      </c>
      <c r="P88" s="129">
        <v>2.352941176470588E-3</v>
      </c>
      <c r="Q88" s="131">
        <v>14</v>
      </c>
      <c r="R88" s="128">
        <v>588</v>
      </c>
      <c r="S88" s="129">
        <v>5.1282051282051282E-3</v>
      </c>
      <c r="T88" s="128">
        <v>525</v>
      </c>
      <c r="U88" s="128">
        <v>650</v>
      </c>
      <c r="V88" s="129">
        <v>5.1282051282051282E-3</v>
      </c>
      <c r="W88" s="129">
        <v>1.0256410256410256E-3</v>
      </c>
      <c r="X88" s="131">
        <v>43</v>
      </c>
      <c r="Y88" s="128">
        <v>525</v>
      </c>
      <c r="Z88" s="129">
        <v>0.05</v>
      </c>
      <c r="AA88" s="128">
        <v>500</v>
      </c>
      <c r="AB88" s="128">
        <v>560</v>
      </c>
      <c r="AC88" s="129">
        <v>0.05</v>
      </c>
      <c r="AD88" s="129">
        <v>0.01</v>
      </c>
      <c r="AE88" s="131">
        <v>102</v>
      </c>
      <c r="AF88" s="128">
        <v>650</v>
      </c>
      <c r="AG88" s="129">
        <v>3.0864197530864196E-3</v>
      </c>
      <c r="AH88" s="128">
        <v>580</v>
      </c>
      <c r="AI88" s="128">
        <v>790</v>
      </c>
      <c r="AJ88" s="129">
        <v>3.0864197530864196E-3</v>
      </c>
      <c r="AK88" s="129">
        <v>6.1728395061728394E-4</v>
      </c>
      <c r="AL88" s="131">
        <v>26</v>
      </c>
      <c r="AM88" s="128">
        <v>835</v>
      </c>
      <c r="AN88" s="129">
        <v>5.6962025316455694E-2</v>
      </c>
      <c r="AO88" s="128">
        <v>790</v>
      </c>
      <c r="AP88" s="128">
        <v>900</v>
      </c>
      <c r="AQ88" s="129">
        <v>5.6962025316455694E-2</v>
      </c>
      <c r="AR88" s="129">
        <v>1.1392405063291139E-2</v>
      </c>
      <c r="AS88" s="192" t="s">
        <v>345</v>
      </c>
    </row>
    <row r="89" spans="1:45" ht="10" x14ac:dyDescent="0.2">
      <c r="A89" s="35"/>
      <c r="B89" s="35" t="s">
        <v>228</v>
      </c>
      <c r="C89" s="131">
        <v>93</v>
      </c>
      <c r="D89" s="128">
        <v>340</v>
      </c>
      <c r="E89" s="129">
        <v>-2.8571428571428571E-2</v>
      </c>
      <c r="F89" s="128">
        <v>300</v>
      </c>
      <c r="G89" s="128">
        <v>370</v>
      </c>
      <c r="H89" s="129">
        <v>-2.8571428571428571E-2</v>
      </c>
      <c r="I89" s="129">
        <v>-5.7142857142857143E-3</v>
      </c>
      <c r="J89" s="131">
        <v>402</v>
      </c>
      <c r="K89" s="128">
        <v>400</v>
      </c>
      <c r="L89" s="129">
        <v>2.564102564102564E-2</v>
      </c>
      <c r="M89" s="128">
        <v>370</v>
      </c>
      <c r="N89" s="128">
        <v>440</v>
      </c>
      <c r="O89" s="129">
        <v>2.564102564102564E-2</v>
      </c>
      <c r="P89" s="129">
        <v>5.1282051282051282E-3</v>
      </c>
      <c r="Q89" s="131">
        <v>159</v>
      </c>
      <c r="R89" s="128">
        <v>470</v>
      </c>
      <c r="S89" s="129">
        <v>-2.0833333333333332E-2</v>
      </c>
      <c r="T89" s="128">
        <v>420</v>
      </c>
      <c r="U89" s="128">
        <v>530</v>
      </c>
      <c r="V89" s="129">
        <v>-2.0833333333333332E-2</v>
      </c>
      <c r="W89" s="129">
        <v>-4.1666666666666666E-3</v>
      </c>
      <c r="X89" s="131">
        <v>144</v>
      </c>
      <c r="Y89" s="128">
        <v>370</v>
      </c>
      <c r="Z89" s="129">
        <v>0</v>
      </c>
      <c r="AA89" s="128">
        <v>340</v>
      </c>
      <c r="AB89" s="128">
        <v>420</v>
      </c>
      <c r="AC89" s="129">
        <v>0</v>
      </c>
      <c r="AD89" s="129">
        <v>0</v>
      </c>
      <c r="AE89" s="131">
        <v>322</v>
      </c>
      <c r="AF89" s="128">
        <v>450</v>
      </c>
      <c r="AG89" s="129">
        <v>5.8823529411764705E-2</v>
      </c>
      <c r="AH89" s="128">
        <v>380</v>
      </c>
      <c r="AI89" s="128">
        <v>450</v>
      </c>
      <c r="AJ89" s="129">
        <v>5.8823529411764705E-2</v>
      </c>
      <c r="AK89" s="129">
        <v>1.1764705882352941E-2</v>
      </c>
      <c r="AL89" s="131">
        <v>79</v>
      </c>
      <c r="AM89" s="128">
        <v>550</v>
      </c>
      <c r="AN89" s="129">
        <v>5.7692307692307696E-2</v>
      </c>
      <c r="AO89" s="128">
        <v>450</v>
      </c>
      <c r="AP89" s="128">
        <v>650</v>
      </c>
      <c r="AQ89" s="129">
        <v>5.7692307692307696E-2</v>
      </c>
      <c r="AR89" s="129">
        <v>1.1538461538461539E-2</v>
      </c>
      <c r="AS89" s="192" t="s">
        <v>345</v>
      </c>
    </row>
    <row r="90" spans="1:45" ht="10" x14ac:dyDescent="0.2">
      <c r="A90" s="35"/>
      <c r="B90" s="35" t="s">
        <v>229</v>
      </c>
      <c r="C90" s="131">
        <v>134</v>
      </c>
      <c r="D90" s="128">
        <v>380</v>
      </c>
      <c r="E90" s="129">
        <v>7.0422535211267609E-2</v>
      </c>
      <c r="F90" s="128">
        <v>340</v>
      </c>
      <c r="G90" s="128">
        <v>400</v>
      </c>
      <c r="H90" s="129">
        <v>7.0422535211267609E-2</v>
      </c>
      <c r="I90" s="129">
        <v>1.4084507042253521E-2</v>
      </c>
      <c r="J90" s="131">
        <v>277</v>
      </c>
      <c r="K90" s="128">
        <v>430</v>
      </c>
      <c r="L90" s="129">
        <v>2.3809523809523808E-2</v>
      </c>
      <c r="M90" s="128">
        <v>385</v>
      </c>
      <c r="N90" s="128">
        <v>495</v>
      </c>
      <c r="O90" s="129">
        <v>2.3809523809523808E-2</v>
      </c>
      <c r="P90" s="129">
        <v>4.7619047619047615E-3</v>
      </c>
      <c r="Q90" s="131">
        <v>54</v>
      </c>
      <c r="R90" s="128">
        <v>565</v>
      </c>
      <c r="S90" s="129">
        <v>2.7272727272727271E-2</v>
      </c>
      <c r="T90" s="128">
        <v>500</v>
      </c>
      <c r="U90" s="128">
        <v>620</v>
      </c>
      <c r="V90" s="129">
        <v>2.7272727272727271E-2</v>
      </c>
      <c r="W90" s="129">
        <v>5.4545454545454541E-3</v>
      </c>
      <c r="X90" s="131">
        <v>30</v>
      </c>
      <c r="Y90" s="128">
        <v>450</v>
      </c>
      <c r="Z90" s="129">
        <v>4.6511627906976744E-2</v>
      </c>
      <c r="AA90" s="128">
        <v>395</v>
      </c>
      <c r="AB90" s="128">
        <v>500</v>
      </c>
      <c r="AC90" s="129">
        <v>4.6511627906976744E-2</v>
      </c>
      <c r="AD90" s="129">
        <v>9.3023255813953487E-3</v>
      </c>
      <c r="AE90" s="131">
        <v>106</v>
      </c>
      <c r="AF90" s="128">
        <v>578</v>
      </c>
      <c r="AG90" s="129">
        <v>5.2173913043478265E-3</v>
      </c>
      <c r="AH90" s="128">
        <v>510</v>
      </c>
      <c r="AI90" s="128">
        <v>690</v>
      </c>
      <c r="AJ90" s="129">
        <v>5.2173913043478265E-3</v>
      </c>
      <c r="AK90" s="129">
        <v>1.0434782608695653E-3</v>
      </c>
      <c r="AL90" s="131">
        <v>40</v>
      </c>
      <c r="AM90" s="128">
        <v>750</v>
      </c>
      <c r="AN90" s="129">
        <v>7.1428571428571425E-2</v>
      </c>
      <c r="AO90" s="128">
        <v>690</v>
      </c>
      <c r="AP90" s="128">
        <v>900</v>
      </c>
      <c r="AQ90" s="129">
        <v>7.1428571428571425E-2</v>
      </c>
      <c r="AR90" s="129">
        <v>1.4285714285714285E-2</v>
      </c>
      <c r="AS90" s="192" t="s">
        <v>345</v>
      </c>
    </row>
    <row r="91" spans="1:45" ht="10" x14ac:dyDescent="0.2">
      <c r="A91" s="35"/>
      <c r="B91" s="35" t="s">
        <v>230</v>
      </c>
      <c r="C91" s="131">
        <v>42</v>
      </c>
      <c r="D91" s="128">
        <v>300</v>
      </c>
      <c r="E91" s="129">
        <v>1.6949152542372881E-2</v>
      </c>
      <c r="F91" s="128">
        <v>290</v>
      </c>
      <c r="G91" s="128">
        <v>310</v>
      </c>
      <c r="H91" s="129">
        <v>1.6949152542372881E-2</v>
      </c>
      <c r="I91" s="129">
        <v>3.3898305084745762E-3</v>
      </c>
      <c r="J91" s="131">
        <v>263</v>
      </c>
      <c r="K91" s="128">
        <v>340</v>
      </c>
      <c r="L91" s="129">
        <v>4.6153846153846156E-2</v>
      </c>
      <c r="M91" s="128">
        <v>325</v>
      </c>
      <c r="N91" s="128">
        <v>350</v>
      </c>
      <c r="O91" s="129">
        <v>4.6153846153846156E-2</v>
      </c>
      <c r="P91" s="129">
        <v>9.2307692307692316E-3</v>
      </c>
      <c r="Q91" s="131">
        <v>139</v>
      </c>
      <c r="R91" s="128">
        <v>360</v>
      </c>
      <c r="S91" s="129">
        <v>2.8571428571428571E-2</v>
      </c>
      <c r="T91" s="128">
        <v>340</v>
      </c>
      <c r="U91" s="128">
        <v>370</v>
      </c>
      <c r="V91" s="129">
        <v>2.8571428571428571E-2</v>
      </c>
      <c r="W91" s="129">
        <v>5.7142857142857143E-3</v>
      </c>
      <c r="X91" s="131">
        <v>97</v>
      </c>
      <c r="Y91" s="128">
        <v>340</v>
      </c>
      <c r="Z91" s="129">
        <v>1.4925373134328358E-2</v>
      </c>
      <c r="AA91" s="128">
        <v>330</v>
      </c>
      <c r="AB91" s="128">
        <v>350</v>
      </c>
      <c r="AC91" s="129">
        <v>1.4925373134328358E-2</v>
      </c>
      <c r="AD91" s="129">
        <v>2.9850746268656717E-3</v>
      </c>
      <c r="AE91" s="131">
        <v>816</v>
      </c>
      <c r="AF91" s="128">
        <v>380</v>
      </c>
      <c r="AG91" s="129">
        <v>2.7027027027027029E-2</v>
      </c>
      <c r="AH91" s="128">
        <v>360</v>
      </c>
      <c r="AI91" s="128">
        <v>400</v>
      </c>
      <c r="AJ91" s="129">
        <v>2.7027027027027029E-2</v>
      </c>
      <c r="AK91" s="129">
        <v>5.4054054054054057E-3</v>
      </c>
      <c r="AL91" s="131">
        <v>384</v>
      </c>
      <c r="AM91" s="128">
        <v>430</v>
      </c>
      <c r="AN91" s="129">
        <v>2.3809523809523808E-2</v>
      </c>
      <c r="AO91" s="128">
        <v>400</v>
      </c>
      <c r="AP91" s="128">
        <v>460</v>
      </c>
      <c r="AQ91" s="129">
        <v>2.3809523809523808E-2</v>
      </c>
      <c r="AR91" s="129">
        <v>4.7619047619047615E-3</v>
      </c>
      <c r="AS91" s="192" t="s">
        <v>345</v>
      </c>
    </row>
    <row r="92" spans="1:45" ht="10" x14ac:dyDescent="0.2">
      <c r="B92" s="35" t="s">
        <v>231</v>
      </c>
      <c r="C92" s="131">
        <v>366</v>
      </c>
      <c r="D92" s="128">
        <v>350</v>
      </c>
      <c r="E92" s="129">
        <v>4.4776119402985072E-2</v>
      </c>
      <c r="F92" s="128">
        <v>295</v>
      </c>
      <c r="G92" s="128">
        <v>390</v>
      </c>
      <c r="H92" s="129">
        <v>4.4776119402985072E-2</v>
      </c>
      <c r="I92" s="129">
        <v>8.9552238805970137E-3</v>
      </c>
      <c r="J92" s="131">
        <v>389</v>
      </c>
      <c r="K92" s="128">
        <v>480</v>
      </c>
      <c r="L92" s="129">
        <v>0</v>
      </c>
      <c r="M92" s="128">
        <v>420</v>
      </c>
      <c r="N92" s="128">
        <v>525</v>
      </c>
      <c r="O92" s="129">
        <v>0</v>
      </c>
      <c r="P92" s="129">
        <v>0</v>
      </c>
      <c r="Q92" s="131">
        <v>41</v>
      </c>
      <c r="R92" s="128">
        <v>650</v>
      </c>
      <c r="S92" s="129">
        <v>0</v>
      </c>
      <c r="T92" s="128">
        <v>570</v>
      </c>
      <c r="U92" s="128">
        <v>700</v>
      </c>
      <c r="V92" s="129">
        <v>0</v>
      </c>
      <c r="W92" s="129">
        <v>0</v>
      </c>
      <c r="X92" s="131">
        <v>167</v>
      </c>
      <c r="Y92" s="128">
        <v>570</v>
      </c>
      <c r="Z92" s="129">
        <v>0</v>
      </c>
      <c r="AA92" s="128">
        <v>520</v>
      </c>
      <c r="AB92" s="128">
        <v>625</v>
      </c>
      <c r="AC92" s="129">
        <v>0</v>
      </c>
      <c r="AD92" s="129">
        <v>0</v>
      </c>
      <c r="AE92" s="131">
        <v>212</v>
      </c>
      <c r="AF92" s="128">
        <v>690</v>
      </c>
      <c r="AG92" s="129">
        <v>1.4705882352941176E-2</v>
      </c>
      <c r="AH92" s="128">
        <v>600</v>
      </c>
      <c r="AI92" s="128">
        <v>730</v>
      </c>
      <c r="AJ92" s="129">
        <v>1.4705882352941176E-2</v>
      </c>
      <c r="AK92" s="129">
        <v>2.9411764705882353E-3</v>
      </c>
      <c r="AL92" s="131">
        <v>40</v>
      </c>
      <c r="AM92" s="128">
        <v>895</v>
      </c>
      <c r="AN92" s="129">
        <v>0.12155388471177944</v>
      </c>
      <c r="AO92" s="128">
        <v>730</v>
      </c>
      <c r="AP92" s="128">
        <v>973</v>
      </c>
      <c r="AQ92" s="129">
        <v>0.12155388471177944</v>
      </c>
      <c r="AR92" s="129">
        <v>2.4310776942355887E-2</v>
      </c>
      <c r="AS92" s="192" t="s">
        <v>345</v>
      </c>
    </row>
    <row r="93" spans="1:45" ht="10" x14ac:dyDescent="0.2">
      <c r="B93" s="35" t="s">
        <v>232</v>
      </c>
      <c r="C93" s="131">
        <v>235</v>
      </c>
      <c r="D93" s="128">
        <v>340</v>
      </c>
      <c r="E93" s="129">
        <v>3.0303030303030304E-2</v>
      </c>
      <c r="F93" s="128">
        <v>285</v>
      </c>
      <c r="G93" s="128">
        <v>360</v>
      </c>
      <c r="H93" s="129">
        <v>3.0303030303030304E-2</v>
      </c>
      <c r="I93" s="129">
        <v>6.0606060606060606E-3</v>
      </c>
      <c r="J93" s="131">
        <v>535</v>
      </c>
      <c r="K93" s="128">
        <v>400</v>
      </c>
      <c r="L93" s="129">
        <v>0</v>
      </c>
      <c r="M93" s="128">
        <v>375</v>
      </c>
      <c r="N93" s="128">
        <v>440</v>
      </c>
      <c r="O93" s="129">
        <v>0</v>
      </c>
      <c r="P93" s="129">
        <v>0</v>
      </c>
      <c r="Q93" s="131">
        <v>100</v>
      </c>
      <c r="R93" s="128">
        <v>500</v>
      </c>
      <c r="S93" s="129">
        <v>2.0408163265306121E-2</v>
      </c>
      <c r="T93" s="128">
        <v>445</v>
      </c>
      <c r="U93" s="128">
        <v>550</v>
      </c>
      <c r="V93" s="129">
        <v>2.0408163265306121E-2</v>
      </c>
      <c r="W93" s="129">
        <v>4.081632653061224E-3</v>
      </c>
      <c r="X93" s="131">
        <v>162</v>
      </c>
      <c r="Y93" s="128">
        <v>450</v>
      </c>
      <c r="Z93" s="129">
        <v>4.6511627906976744E-2</v>
      </c>
      <c r="AA93" s="128">
        <v>390</v>
      </c>
      <c r="AB93" s="128">
        <v>480</v>
      </c>
      <c r="AC93" s="129">
        <v>4.6511627906976744E-2</v>
      </c>
      <c r="AD93" s="129">
        <v>9.3023255813953487E-3</v>
      </c>
      <c r="AE93" s="131">
        <v>305</v>
      </c>
      <c r="AF93" s="128">
        <v>490</v>
      </c>
      <c r="AG93" s="129">
        <v>0</v>
      </c>
      <c r="AH93" s="128">
        <v>450</v>
      </c>
      <c r="AI93" s="128">
        <v>530</v>
      </c>
      <c r="AJ93" s="129">
        <v>0</v>
      </c>
      <c r="AK93" s="129">
        <v>0</v>
      </c>
      <c r="AL93" s="131">
        <v>59</v>
      </c>
      <c r="AM93" s="128">
        <v>600</v>
      </c>
      <c r="AN93" s="129">
        <v>3.4482758620689655E-2</v>
      </c>
      <c r="AO93" s="128">
        <v>530</v>
      </c>
      <c r="AP93" s="128">
        <v>700</v>
      </c>
      <c r="AQ93" s="129">
        <v>3.4482758620689655E-2</v>
      </c>
      <c r="AR93" s="129">
        <v>6.8965517241379309E-3</v>
      </c>
      <c r="AS93" s="192" t="s">
        <v>345</v>
      </c>
    </row>
    <row r="94" spans="1:45" ht="10" x14ac:dyDescent="0.2">
      <c r="B94" s="35" t="s">
        <v>233</v>
      </c>
      <c r="C94" s="131">
        <v>195</v>
      </c>
      <c r="D94" s="128">
        <v>310</v>
      </c>
      <c r="E94" s="129">
        <v>3.3333333333333333E-2</v>
      </c>
      <c r="F94" s="128">
        <v>270</v>
      </c>
      <c r="G94" s="128">
        <v>330</v>
      </c>
      <c r="H94" s="129">
        <v>3.3333333333333333E-2</v>
      </c>
      <c r="I94" s="129">
        <v>6.6666666666666662E-3</v>
      </c>
      <c r="J94" s="131">
        <v>770</v>
      </c>
      <c r="K94" s="128">
        <v>360</v>
      </c>
      <c r="L94" s="129">
        <v>2.8571428571428571E-2</v>
      </c>
      <c r="M94" s="128">
        <v>335</v>
      </c>
      <c r="N94" s="128">
        <v>390</v>
      </c>
      <c r="O94" s="129">
        <v>2.8571428571428571E-2</v>
      </c>
      <c r="P94" s="129">
        <v>5.7142857142857143E-3</v>
      </c>
      <c r="Q94" s="131">
        <v>190</v>
      </c>
      <c r="R94" s="128">
        <v>420</v>
      </c>
      <c r="S94" s="129">
        <v>2.4390243902439025E-2</v>
      </c>
      <c r="T94" s="128">
        <v>400</v>
      </c>
      <c r="U94" s="128">
        <v>475</v>
      </c>
      <c r="V94" s="129">
        <v>2.4390243902439025E-2</v>
      </c>
      <c r="W94" s="129">
        <v>4.8780487804878049E-3</v>
      </c>
      <c r="X94" s="131">
        <v>188</v>
      </c>
      <c r="Y94" s="128">
        <v>360</v>
      </c>
      <c r="Z94" s="129">
        <v>0</v>
      </c>
      <c r="AA94" s="128">
        <v>338</v>
      </c>
      <c r="AB94" s="128">
        <v>400</v>
      </c>
      <c r="AC94" s="129">
        <v>0</v>
      </c>
      <c r="AD94" s="129">
        <v>0</v>
      </c>
      <c r="AE94" s="131">
        <v>451</v>
      </c>
      <c r="AF94" s="128">
        <v>410</v>
      </c>
      <c r="AG94" s="129">
        <v>2.5000000000000001E-2</v>
      </c>
      <c r="AH94" s="128">
        <v>370</v>
      </c>
      <c r="AI94" s="128">
        <v>410</v>
      </c>
      <c r="AJ94" s="129">
        <v>2.5000000000000001E-2</v>
      </c>
      <c r="AK94" s="129">
        <v>5.0000000000000001E-3</v>
      </c>
      <c r="AL94" s="131">
        <v>86</v>
      </c>
      <c r="AM94" s="128">
        <v>463</v>
      </c>
      <c r="AN94" s="129">
        <v>2.8888888888888888E-2</v>
      </c>
      <c r="AO94" s="128">
        <v>410</v>
      </c>
      <c r="AP94" s="128">
        <v>520</v>
      </c>
      <c r="AQ94" s="129">
        <v>2.8888888888888888E-2</v>
      </c>
      <c r="AR94" s="129">
        <v>5.7777777777777775E-3</v>
      </c>
      <c r="AS94" s="192" t="s">
        <v>345</v>
      </c>
    </row>
    <row r="95" spans="1:45" ht="10" x14ac:dyDescent="0.2">
      <c r="B95" s="35" t="s">
        <v>234</v>
      </c>
      <c r="C95" s="131">
        <v>26</v>
      </c>
      <c r="D95" s="128">
        <v>300</v>
      </c>
      <c r="E95" s="129">
        <v>0</v>
      </c>
      <c r="F95" s="128">
        <v>300</v>
      </c>
      <c r="G95" s="128">
        <v>310</v>
      </c>
      <c r="H95" s="129">
        <v>0</v>
      </c>
      <c r="I95" s="129">
        <v>0</v>
      </c>
      <c r="J95" s="131">
        <v>283</v>
      </c>
      <c r="K95" s="128">
        <v>340</v>
      </c>
      <c r="L95" s="129">
        <v>6.25E-2</v>
      </c>
      <c r="M95" s="128">
        <v>310</v>
      </c>
      <c r="N95" s="128">
        <v>360</v>
      </c>
      <c r="O95" s="129">
        <v>6.25E-2</v>
      </c>
      <c r="P95" s="129">
        <v>1.2500000000000001E-2</v>
      </c>
      <c r="Q95" s="131">
        <v>85</v>
      </c>
      <c r="R95" s="128">
        <v>380</v>
      </c>
      <c r="S95" s="129">
        <v>5.5555555555555552E-2</v>
      </c>
      <c r="T95" s="128">
        <v>350</v>
      </c>
      <c r="U95" s="128">
        <v>400</v>
      </c>
      <c r="V95" s="129">
        <v>5.5555555555555552E-2</v>
      </c>
      <c r="W95" s="129">
        <v>1.111111111111111E-2</v>
      </c>
      <c r="X95" s="131">
        <v>47</v>
      </c>
      <c r="Y95" s="128">
        <v>345</v>
      </c>
      <c r="Z95" s="129">
        <v>2.9850746268656716E-2</v>
      </c>
      <c r="AA95" s="128">
        <v>325</v>
      </c>
      <c r="AB95" s="128">
        <v>360</v>
      </c>
      <c r="AC95" s="129">
        <v>2.9850746268656716E-2</v>
      </c>
      <c r="AD95" s="129">
        <v>5.9701492537313433E-3</v>
      </c>
      <c r="AE95" s="131">
        <v>450</v>
      </c>
      <c r="AF95" s="128">
        <v>370</v>
      </c>
      <c r="AG95" s="129">
        <v>2.7777777777777776E-2</v>
      </c>
      <c r="AH95" s="128">
        <v>350</v>
      </c>
      <c r="AI95" s="128">
        <v>400</v>
      </c>
      <c r="AJ95" s="129">
        <v>2.7777777777777776E-2</v>
      </c>
      <c r="AK95" s="129">
        <v>5.5555555555555549E-3</v>
      </c>
      <c r="AL95" s="131">
        <v>96</v>
      </c>
      <c r="AM95" s="128">
        <v>428</v>
      </c>
      <c r="AN95" s="129">
        <v>1.9047619047619049E-2</v>
      </c>
      <c r="AO95" s="128">
        <v>400</v>
      </c>
      <c r="AP95" s="128">
        <v>450</v>
      </c>
      <c r="AQ95" s="129">
        <v>1.9047619047619049E-2</v>
      </c>
      <c r="AR95" s="129">
        <v>3.80952380952381E-3</v>
      </c>
      <c r="AS95" s="192" t="s">
        <v>345</v>
      </c>
    </row>
    <row r="96" spans="1:45" ht="10" x14ac:dyDescent="0.2">
      <c r="B96" s="35" t="s">
        <v>235</v>
      </c>
      <c r="C96" s="131">
        <v>297</v>
      </c>
      <c r="D96" s="128">
        <v>300</v>
      </c>
      <c r="E96" s="129">
        <v>0</v>
      </c>
      <c r="F96" s="128">
        <v>285</v>
      </c>
      <c r="G96" s="128">
        <v>330</v>
      </c>
      <c r="H96" s="129">
        <v>0</v>
      </c>
      <c r="I96" s="129">
        <v>0</v>
      </c>
      <c r="J96" s="131">
        <v>359</v>
      </c>
      <c r="K96" s="128">
        <v>400</v>
      </c>
      <c r="L96" s="129">
        <v>0</v>
      </c>
      <c r="M96" s="128">
        <v>360</v>
      </c>
      <c r="N96" s="128">
        <v>450</v>
      </c>
      <c r="O96" s="129">
        <v>0</v>
      </c>
      <c r="P96" s="129">
        <v>0</v>
      </c>
      <c r="Q96" s="131">
        <v>53</v>
      </c>
      <c r="R96" s="128">
        <v>630</v>
      </c>
      <c r="S96" s="129">
        <v>0.05</v>
      </c>
      <c r="T96" s="128">
        <v>560</v>
      </c>
      <c r="U96" s="128">
        <v>690</v>
      </c>
      <c r="V96" s="129">
        <v>0.05</v>
      </c>
      <c r="W96" s="129">
        <v>0.01</v>
      </c>
      <c r="X96" s="131">
        <v>85</v>
      </c>
      <c r="Y96" s="128">
        <v>510</v>
      </c>
      <c r="Z96" s="129">
        <v>-9.7087378640776691E-3</v>
      </c>
      <c r="AA96" s="128">
        <v>465</v>
      </c>
      <c r="AB96" s="128">
        <v>575</v>
      </c>
      <c r="AC96" s="129">
        <v>-9.7087378640776691E-3</v>
      </c>
      <c r="AD96" s="129">
        <v>-1.9417475728155339E-3</v>
      </c>
      <c r="AE96" s="131">
        <v>153</v>
      </c>
      <c r="AF96" s="128">
        <v>620</v>
      </c>
      <c r="AG96" s="129">
        <v>3.678929765886288E-2</v>
      </c>
      <c r="AH96" s="128">
        <v>550</v>
      </c>
      <c r="AI96" s="128">
        <v>650</v>
      </c>
      <c r="AJ96" s="129">
        <v>3.678929765886288E-2</v>
      </c>
      <c r="AK96" s="129">
        <v>7.3578595317725761E-3</v>
      </c>
      <c r="AL96" s="131">
        <v>23</v>
      </c>
      <c r="AM96" s="128">
        <v>790</v>
      </c>
      <c r="AN96" s="129">
        <v>5.3333333333333337E-2</v>
      </c>
      <c r="AO96" s="128">
        <v>650</v>
      </c>
      <c r="AP96" s="128">
        <v>875</v>
      </c>
      <c r="AQ96" s="129">
        <v>5.3333333333333337E-2</v>
      </c>
      <c r="AR96" s="129">
        <v>1.0666666666666668E-2</v>
      </c>
      <c r="AS96" s="192" t="s">
        <v>345</v>
      </c>
    </row>
    <row r="97" spans="1:45" ht="10" x14ac:dyDescent="0.2">
      <c r="B97" s="35" t="s">
        <v>8</v>
      </c>
      <c r="C97" s="131" t="s">
        <v>41</v>
      </c>
      <c r="D97" s="128" t="s">
        <v>41</v>
      </c>
      <c r="E97" s="129" t="s">
        <v>41</v>
      </c>
      <c r="F97" s="128" t="s">
        <v>41</v>
      </c>
      <c r="G97" s="128" t="s">
        <v>41</v>
      </c>
      <c r="H97" s="129" t="s">
        <v>41</v>
      </c>
      <c r="I97" s="129" t="s">
        <v>41</v>
      </c>
      <c r="J97" s="131">
        <v>46</v>
      </c>
      <c r="K97" s="128">
        <v>310</v>
      </c>
      <c r="L97" s="129">
        <v>3.3333333333333333E-2</v>
      </c>
      <c r="M97" s="128">
        <v>285</v>
      </c>
      <c r="N97" s="128">
        <v>320</v>
      </c>
      <c r="O97" s="129">
        <v>3.3333333333333333E-2</v>
      </c>
      <c r="P97" s="129">
        <v>6.6666666666666662E-3</v>
      </c>
      <c r="Q97" s="131">
        <v>26</v>
      </c>
      <c r="R97" s="128">
        <v>370</v>
      </c>
      <c r="S97" s="129">
        <v>7.2463768115942032E-2</v>
      </c>
      <c r="T97" s="128">
        <v>350</v>
      </c>
      <c r="U97" s="128">
        <v>395</v>
      </c>
      <c r="V97" s="129">
        <v>7.2463768115942032E-2</v>
      </c>
      <c r="W97" s="129">
        <v>1.4492753623188406E-2</v>
      </c>
      <c r="X97" s="131">
        <v>36</v>
      </c>
      <c r="Y97" s="128">
        <v>325</v>
      </c>
      <c r="Z97" s="129">
        <v>1.5625E-2</v>
      </c>
      <c r="AA97" s="128">
        <v>310</v>
      </c>
      <c r="AB97" s="128">
        <v>333</v>
      </c>
      <c r="AC97" s="129">
        <v>1.5625E-2</v>
      </c>
      <c r="AD97" s="129">
        <v>3.1250000000000002E-3</v>
      </c>
      <c r="AE97" s="131">
        <v>368</v>
      </c>
      <c r="AF97" s="128">
        <v>370</v>
      </c>
      <c r="AG97" s="129">
        <v>2.7777777777777776E-2</v>
      </c>
      <c r="AH97" s="128">
        <v>360</v>
      </c>
      <c r="AI97" s="128">
        <v>390</v>
      </c>
      <c r="AJ97" s="129">
        <v>2.7777777777777776E-2</v>
      </c>
      <c r="AK97" s="129">
        <v>5.5555555555555549E-3</v>
      </c>
      <c r="AL97" s="131">
        <v>603</v>
      </c>
      <c r="AM97" s="128">
        <v>400</v>
      </c>
      <c r="AN97" s="129">
        <v>0</v>
      </c>
      <c r="AO97" s="128">
        <v>390</v>
      </c>
      <c r="AP97" s="128">
        <v>430</v>
      </c>
      <c r="AQ97" s="129">
        <v>0</v>
      </c>
      <c r="AR97" s="129">
        <v>0</v>
      </c>
      <c r="AS97" s="192" t="s">
        <v>345</v>
      </c>
    </row>
    <row r="98" spans="1:45" s="140" customFormat="1" ht="10.5" x14ac:dyDescent="0.25">
      <c r="B98" s="127" t="s">
        <v>37</v>
      </c>
      <c r="C98" s="131">
        <v>1909</v>
      </c>
      <c r="D98" s="128">
        <v>315</v>
      </c>
      <c r="E98" s="129">
        <v>0.05</v>
      </c>
      <c r="F98" s="128">
        <v>285</v>
      </c>
      <c r="G98" s="128">
        <v>350</v>
      </c>
      <c r="H98" s="129">
        <v>0.05</v>
      </c>
      <c r="I98" s="129">
        <v>0.01</v>
      </c>
      <c r="J98" s="131">
        <v>4220</v>
      </c>
      <c r="K98" s="128">
        <v>380</v>
      </c>
      <c r="L98" s="129">
        <v>2.7027027027027029E-2</v>
      </c>
      <c r="M98" s="128">
        <v>345</v>
      </c>
      <c r="N98" s="128">
        <v>430</v>
      </c>
      <c r="O98" s="129">
        <v>2.7027027027027029E-2</v>
      </c>
      <c r="P98" s="129">
        <v>5.4054054054054057E-3</v>
      </c>
      <c r="Q98" s="131">
        <v>1170</v>
      </c>
      <c r="R98" s="128">
        <v>440</v>
      </c>
      <c r="S98" s="129">
        <v>2.3255813953488372E-2</v>
      </c>
      <c r="T98" s="128">
        <v>380</v>
      </c>
      <c r="U98" s="128">
        <v>520</v>
      </c>
      <c r="V98" s="129">
        <v>2.3255813953488372E-2</v>
      </c>
      <c r="W98" s="129">
        <v>4.6511627906976744E-3</v>
      </c>
      <c r="X98" s="131">
        <v>1172</v>
      </c>
      <c r="Y98" s="128">
        <v>400</v>
      </c>
      <c r="Z98" s="129">
        <v>2.564102564102564E-2</v>
      </c>
      <c r="AA98" s="128">
        <v>350</v>
      </c>
      <c r="AB98" s="128">
        <v>493</v>
      </c>
      <c r="AC98" s="129">
        <v>2.564102564102564E-2</v>
      </c>
      <c r="AD98" s="129">
        <v>5.1282051282051282E-3</v>
      </c>
      <c r="AE98" s="131">
        <v>4483</v>
      </c>
      <c r="AF98" s="128">
        <v>400</v>
      </c>
      <c r="AG98" s="129">
        <v>2.0408163265306121E-2</v>
      </c>
      <c r="AH98" s="128">
        <v>370</v>
      </c>
      <c r="AI98" s="128">
        <v>400</v>
      </c>
      <c r="AJ98" s="129">
        <v>2.0408163265306121E-2</v>
      </c>
      <c r="AK98" s="129">
        <v>4.081632653061224E-3</v>
      </c>
      <c r="AL98" s="131">
        <v>2220</v>
      </c>
      <c r="AM98" s="128">
        <v>430</v>
      </c>
      <c r="AN98" s="129">
        <v>0</v>
      </c>
      <c r="AO98" s="128">
        <v>400</v>
      </c>
      <c r="AP98" s="128">
        <v>520</v>
      </c>
      <c r="AQ98" s="129">
        <v>0</v>
      </c>
      <c r="AR98" s="129">
        <v>0</v>
      </c>
      <c r="AS98" s="192"/>
    </row>
    <row r="99" spans="1:45" ht="10" x14ac:dyDescent="0.2">
      <c r="A99" s="32" t="s">
        <v>22</v>
      </c>
      <c r="B99" s="35" t="s">
        <v>236</v>
      </c>
      <c r="C99" s="131" t="s">
        <v>41</v>
      </c>
      <c r="D99" s="128" t="s">
        <v>41</v>
      </c>
      <c r="E99" s="129" t="s">
        <v>41</v>
      </c>
      <c r="F99" s="128" t="s">
        <v>41</v>
      </c>
      <c r="G99" s="128" t="s">
        <v>41</v>
      </c>
      <c r="H99" s="129" t="s">
        <v>41</v>
      </c>
      <c r="I99" s="129" t="s">
        <v>41</v>
      </c>
      <c r="J99" s="131">
        <v>213</v>
      </c>
      <c r="K99" s="128">
        <v>358</v>
      </c>
      <c r="L99" s="129">
        <v>2.2857142857142857E-2</v>
      </c>
      <c r="M99" s="128">
        <v>335</v>
      </c>
      <c r="N99" s="128">
        <v>380</v>
      </c>
      <c r="O99" s="129">
        <v>2.2857142857142857E-2</v>
      </c>
      <c r="P99" s="129">
        <v>4.5714285714285718E-3</v>
      </c>
      <c r="Q99" s="131">
        <v>119</v>
      </c>
      <c r="R99" s="128">
        <v>410</v>
      </c>
      <c r="S99" s="129">
        <v>2.5000000000000001E-2</v>
      </c>
      <c r="T99" s="128">
        <v>380</v>
      </c>
      <c r="U99" s="128">
        <v>450</v>
      </c>
      <c r="V99" s="129">
        <v>2.5000000000000001E-2</v>
      </c>
      <c r="W99" s="129">
        <v>5.0000000000000001E-3</v>
      </c>
      <c r="X99" s="131">
        <v>19</v>
      </c>
      <c r="Y99" s="128">
        <v>360</v>
      </c>
      <c r="Z99" s="129">
        <v>2.8571428571428571E-2</v>
      </c>
      <c r="AA99" s="128">
        <v>320</v>
      </c>
      <c r="AB99" s="128">
        <v>380</v>
      </c>
      <c r="AC99" s="129">
        <v>2.8571428571428571E-2</v>
      </c>
      <c r="AD99" s="129">
        <v>5.7142857142857143E-3</v>
      </c>
      <c r="AE99" s="131">
        <v>216</v>
      </c>
      <c r="AF99" s="128">
        <v>400</v>
      </c>
      <c r="AG99" s="129">
        <v>0</v>
      </c>
      <c r="AH99" s="128">
        <v>370</v>
      </c>
      <c r="AI99" s="128">
        <v>425</v>
      </c>
      <c r="AJ99" s="129">
        <v>0</v>
      </c>
      <c r="AK99" s="129">
        <v>0</v>
      </c>
      <c r="AL99" s="131">
        <v>64</v>
      </c>
      <c r="AM99" s="128">
        <v>450</v>
      </c>
      <c r="AN99" s="129">
        <v>2.2727272727272728E-2</v>
      </c>
      <c r="AO99" s="128">
        <v>425</v>
      </c>
      <c r="AP99" s="128">
        <v>480</v>
      </c>
      <c r="AQ99" s="129">
        <v>2.2727272727272728E-2</v>
      </c>
      <c r="AR99" s="129">
        <v>4.5454545454545452E-3</v>
      </c>
      <c r="AS99" s="192" t="s">
        <v>345</v>
      </c>
    </row>
    <row r="100" spans="1:45" ht="10" x14ac:dyDescent="0.2">
      <c r="B100" s="35" t="s">
        <v>237</v>
      </c>
      <c r="C100" s="131">
        <v>28</v>
      </c>
      <c r="D100" s="128">
        <v>286</v>
      </c>
      <c r="E100" s="129">
        <v>-4.0268456375838924E-2</v>
      </c>
      <c r="F100" s="128">
        <v>253</v>
      </c>
      <c r="G100" s="128">
        <v>315</v>
      </c>
      <c r="H100" s="129">
        <v>-4.0268456375838924E-2</v>
      </c>
      <c r="I100" s="129">
        <v>-8.0536912751677844E-3</v>
      </c>
      <c r="J100" s="131">
        <v>256</v>
      </c>
      <c r="K100" s="128">
        <v>360</v>
      </c>
      <c r="L100" s="129">
        <v>1.4084507042253521E-2</v>
      </c>
      <c r="M100" s="128">
        <v>340</v>
      </c>
      <c r="N100" s="128">
        <v>380</v>
      </c>
      <c r="O100" s="129">
        <v>1.4084507042253521E-2</v>
      </c>
      <c r="P100" s="129">
        <v>2.8169014084507044E-3</v>
      </c>
      <c r="Q100" s="131">
        <v>140</v>
      </c>
      <c r="R100" s="128">
        <v>410</v>
      </c>
      <c r="S100" s="129">
        <v>2.5000000000000001E-2</v>
      </c>
      <c r="T100" s="128">
        <v>388</v>
      </c>
      <c r="U100" s="128">
        <v>450</v>
      </c>
      <c r="V100" s="129">
        <v>2.5000000000000001E-2</v>
      </c>
      <c r="W100" s="129">
        <v>5.0000000000000001E-3</v>
      </c>
      <c r="X100" s="131">
        <v>45</v>
      </c>
      <c r="Y100" s="128">
        <v>350</v>
      </c>
      <c r="Z100" s="129">
        <v>8.3591331269349839E-2</v>
      </c>
      <c r="AA100" s="128">
        <v>325</v>
      </c>
      <c r="AB100" s="128">
        <v>380</v>
      </c>
      <c r="AC100" s="129">
        <v>8.3591331269349839E-2</v>
      </c>
      <c r="AD100" s="129">
        <v>1.6718266253869969E-2</v>
      </c>
      <c r="AE100" s="131">
        <v>233</v>
      </c>
      <c r="AF100" s="128">
        <v>400</v>
      </c>
      <c r="AG100" s="129">
        <v>0</v>
      </c>
      <c r="AH100" s="128">
        <v>370</v>
      </c>
      <c r="AI100" s="128">
        <v>420</v>
      </c>
      <c r="AJ100" s="129">
        <v>0</v>
      </c>
      <c r="AK100" s="129">
        <v>0</v>
      </c>
      <c r="AL100" s="131">
        <v>80</v>
      </c>
      <c r="AM100" s="128">
        <v>465</v>
      </c>
      <c r="AN100" s="129">
        <v>3.3333333333333333E-2</v>
      </c>
      <c r="AO100" s="128">
        <v>420</v>
      </c>
      <c r="AP100" s="128">
        <v>505</v>
      </c>
      <c r="AQ100" s="129">
        <v>3.3333333333333333E-2</v>
      </c>
      <c r="AR100" s="129">
        <v>6.6666666666666662E-3</v>
      </c>
      <c r="AS100" s="192" t="s">
        <v>345</v>
      </c>
    </row>
    <row r="101" spans="1:45" ht="10" x14ac:dyDescent="0.2">
      <c r="B101" s="35" t="s">
        <v>238</v>
      </c>
      <c r="C101" s="131">
        <v>67</v>
      </c>
      <c r="D101" s="128">
        <v>280</v>
      </c>
      <c r="E101" s="129">
        <v>5.6603773584905662E-2</v>
      </c>
      <c r="F101" s="128">
        <v>250</v>
      </c>
      <c r="G101" s="128">
        <v>310</v>
      </c>
      <c r="H101" s="129">
        <v>5.6603773584905662E-2</v>
      </c>
      <c r="I101" s="129">
        <v>1.1320754716981133E-2</v>
      </c>
      <c r="J101" s="131">
        <v>471</v>
      </c>
      <c r="K101" s="128">
        <v>360</v>
      </c>
      <c r="L101" s="129">
        <v>2.8571428571428571E-2</v>
      </c>
      <c r="M101" s="128">
        <v>340</v>
      </c>
      <c r="N101" s="128">
        <v>380</v>
      </c>
      <c r="O101" s="129">
        <v>2.8571428571428571E-2</v>
      </c>
      <c r="P101" s="129">
        <v>5.7142857142857143E-3</v>
      </c>
      <c r="Q101" s="131">
        <v>333</v>
      </c>
      <c r="R101" s="128">
        <v>430</v>
      </c>
      <c r="S101" s="129">
        <v>2.3809523809523808E-2</v>
      </c>
      <c r="T101" s="128">
        <v>390</v>
      </c>
      <c r="U101" s="128">
        <v>460</v>
      </c>
      <c r="V101" s="129">
        <v>2.3809523809523808E-2</v>
      </c>
      <c r="W101" s="129">
        <v>4.7619047619047615E-3</v>
      </c>
      <c r="X101" s="131">
        <v>134</v>
      </c>
      <c r="Y101" s="128">
        <v>370</v>
      </c>
      <c r="Z101" s="129">
        <v>2.7777777777777776E-2</v>
      </c>
      <c r="AA101" s="128">
        <v>350</v>
      </c>
      <c r="AB101" s="128">
        <v>390</v>
      </c>
      <c r="AC101" s="129">
        <v>2.7777777777777776E-2</v>
      </c>
      <c r="AD101" s="129">
        <v>5.5555555555555549E-3</v>
      </c>
      <c r="AE101" s="131">
        <v>921</v>
      </c>
      <c r="AF101" s="128">
        <v>420</v>
      </c>
      <c r="AG101" s="129">
        <v>0.05</v>
      </c>
      <c r="AH101" s="128">
        <v>390</v>
      </c>
      <c r="AI101" s="128">
        <v>450</v>
      </c>
      <c r="AJ101" s="129">
        <v>0.05</v>
      </c>
      <c r="AK101" s="129">
        <v>0.01</v>
      </c>
      <c r="AL101" s="131">
        <v>292</v>
      </c>
      <c r="AM101" s="128">
        <v>500</v>
      </c>
      <c r="AN101" s="129">
        <v>0</v>
      </c>
      <c r="AO101" s="128">
        <v>450</v>
      </c>
      <c r="AP101" s="128">
        <v>550</v>
      </c>
      <c r="AQ101" s="129">
        <v>0</v>
      </c>
      <c r="AR101" s="129">
        <v>0</v>
      </c>
      <c r="AS101" s="192" t="s">
        <v>345</v>
      </c>
    </row>
    <row r="102" spans="1:45" ht="10" x14ac:dyDescent="0.2">
      <c r="B102" s="35" t="s">
        <v>239</v>
      </c>
      <c r="C102" s="131" t="s">
        <v>41</v>
      </c>
      <c r="D102" s="128" t="s">
        <v>41</v>
      </c>
      <c r="E102" s="129" t="s">
        <v>41</v>
      </c>
      <c r="F102" s="128" t="s">
        <v>41</v>
      </c>
      <c r="G102" s="128" t="s">
        <v>41</v>
      </c>
      <c r="H102" s="129" t="s">
        <v>41</v>
      </c>
      <c r="I102" s="129" t="s">
        <v>41</v>
      </c>
      <c r="J102" s="131">
        <v>125</v>
      </c>
      <c r="K102" s="128">
        <v>370</v>
      </c>
      <c r="L102" s="129">
        <v>5.7142857142857141E-2</v>
      </c>
      <c r="M102" s="128">
        <v>340</v>
      </c>
      <c r="N102" s="128">
        <v>390</v>
      </c>
      <c r="O102" s="129">
        <v>5.7142857142857141E-2</v>
      </c>
      <c r="P102" s="129">
        <v>1.1428571428571429E-2</v>
      </c>
      <c r="Q102" s="131">
        <v>102</v>
      </c>
      <c r="R102" s="128">
        <v>430</v>
      </c>
      <c r="S102" s="129">
        <v>2.8708133971291867E-2</v>
      </c>
      <c r="T102" s="128">
        <v>395</v>
      </c>
      <c r="U102" s="128">
        <v>460</v>
      </c>
      <c r="V102" s="129">
        <v>2.8708133971291867E-2</v>
      </c>
      <c r="W102" s="129">
        <v>5.7416267942583732E-3</v>
      </c>
      <c r="X102" s="131">
        <v>14</v>
      </c>
      <c r="Y102" s="128">
        <v>350</v>
      </c>
      <c r="Z102" s="129">
        <v>0.12903225806451613</v>
      </c>
      <c r="AA102" s="128">
        <v>310</v>
      </c>
      <c r="AB102" s="128">
        <v>370</v>
      </c>
      <c r="AC102" s="129">
        <v>0.12903225806451613</v>
      </c>
      <c r="AD102" s="129">
        <v>2.5806451612903226E-2</v>
      </c>
      <c r="AE102" s="131">
        <v>272</v>
      </c>
      <c r="AF102" s="128">
        <v>400</v>
      </c>
      <c r="AG102" s="129">
        <v>0</v>
      </c>
      <c r="AH102" s="128">
        <v>380</v>
      </c>
      <c r="AI102" s="128">
        <v>440</v>
      </c>
      <c r="AJ102" s="129">
        <v>0</v>
      </c>
      <c r="AK102" s="129">
        <v>0</v>
      </c>
      <c r="AL102" s="131">
        <v>65</v>
      </c>
      <c r="AM102" s="128">
        <v>470</v>
      </c>
      <c r="AN102" s="129">
        <v>2.1739130434782608E-2</v>
      </c>
      <c r="AO102" s="128">
        <v>440</v>
      </c>
      <c r="AP102" s="128">
        <v>520</v>
      </c>
      <c r="AQ102" s="129">
        <v>2.1739130434782608E-2</v>
      </c>
      <c r="AR102" s="129">
        <v>4.3478260869565218E-3</v>
      </c>
      <c r="AS102" s="192" t="s">
        <v>345</v>
      </c>
    </row>
    <row r="103" spans="1:45" ht="10" x14ac:dyDescent="0.2">
      <c r="A103" s="35"/>
      <c r="B103" s="35" t="s">
        <v>240</v>
      </c>
      <c r="C103" s="131">
        <v>66</v>
      </c>
      <c r="D103" s="128">
        <v>338</v>
      </c>
      <c r="E103" s="129">
        <v>0.12666666666666668</v>
      </c>
      <c r="F103" s="128">
        <v>290</v>
      </c>
      <c r="G103" s="128">
        <v>355</v>
      </c>
      <c r="H103" s="129">
        <v>0.12666666666666668</v>
      </c>
      <c r="I103" s="129">
        <v>2.5333333333333336E-2</v>
      </c>
      <c r="J103" s="131">
        <v>585</v>
      </c>
      <c r="K103" s="128">
        <v>370</v>
      </c>
      <c r="L103" s="129">
        <v>5.7142857142857141E-2</v>
      </c>
      <c r="M103" s="128">
        <v>345</v>
      </c>
      <c r="N103" s="128">
        <v>395</v>
      </c>
      <c r="O103" s="129">
        <v>5.7142857142857141E-2</v>
      </c>
      <c r="P103" s="129">
        <v>1.1428571428571429E-2</v>
      </c>
      <c r="Q103" s="131">
        <v>177</v>
      </c>
      <c r="R103" s="128">
        <v>440</v>
      </c>
      <c r="S103" s="129">
        <v>3.5294117647058823E-2</v>
      </c>
      <c r="T103" s="128">
        <v>400</v>
      </c>
      <c r="U103" s="128">
        <v>480</v>
      </c>
      <c r="V103" s="129">
        <v>3.5294117647058823E-2</v>
      </c>
      <c r="W103" s="129">
        <v>7.058823529411765E-3</v>
      </c>
      <c r="X103" s="131">
        <v>83</v>
      </c>
      <c r="Y103" s="128">
        <v>380</v>
      </c>
      <c r="Z103" s="129">
        <v>5.5555555555555552E-2</v>
      </c>
      <c r="AA103" s="128">
        <v>360</v>
      </c>
      <c r="AB103" s="128">
        <v>400</v>
      </c>
      <c r="AC103" s="129">
        <v>5.5555555555555552E-2</v>
      </c>
      <c r="AD103" s="129">
        <v>1.111111111111111E-2</v>
      </c>
      <c r="AE103" s="131">
        <v>369</v>
      </c>
      <c r="AF103" s="128">
        <v>420</v>
      </c>
      <c r="AG103" s="129">
        <v>0</v>
      </c>
      <c r="AH103" s="128">
        <v>395</v>
      </c>
      <c r="AI103" s="128">
        <v>470</v>
      </c>
      <c r="AJ103" s="129">
        <v>0</v>
      </c>
      <c r="AK103" s="129">
        <v>0</v>
      </c>
      <c r="AL103" s="131">
        <v>179</v>
      </c>
      <c r="AM103" s="128">
        <v>520</v>
      </c>
      <c r="AN103" s="129">
        <v>4.4176706827309238E-2</v>
      </c>
      <c r="AO103" s="128">
        <v>470</v>
      </c>
      <c r="AP103" s="128">
        <v>585</v>
      </c>
      <c r="AQ103" s="129">
        <v>4.4176706827309238E-2</v>
      </c>
      <c r="AR103" s="129">
        <v>8.8353413654618483E-3</v>
      </c>
      <c r="AS103" s="192" t="s">
        <v>345</v>
      </c>
    </row>
    <row r="104" spans="1:45" ht="10" x14ac:dyDescent="0.2">
      <c r="A104" s="35"/>
      <c r="B104" s="35" t="s">
        <v>241</v>
      </c>
      <c r="C104" s="131" t="s">
        <v>41</v>
      </c>
      <c r="D104" s="128" t="s">
        <v>41</v>
      </c>
      <c r="E104" s="129" t="s">
        <v>41</v>
      </c>
      <c r="F104" s="128" t="s">
        <v>41</v>
      </c>
      <c r="G104" s="128" t="s">
        <v>41</v>
      </c>
      <c r="H104" s="129" t="s">
        <v>41</v>
      </c>
      <c r="I104" s="129" t="s">
        <v>41</v>
      </c>
      <c r="J104" s="131">
        <v>63</v>
      </c>
      <c r="K104" s="128">
        <v>385</v>
      </c>
      <c r="L104" s="129">
        <v>4.0540540540540543E-2</v>
      </c>
      <c r="M104" s="128">
        <v>370</v>
      </c>
      <c r="N104" s="128">
        <v>410</v>
      </c>
      <c r="O104" s="129">
        <v>4.0540540540540543E-2</v>
      </c>
      <c r="P104" s="129">
        <v>8.1081081081081086E-3</v>
      </c>
      <c r="Q104" s="131">
        <v>61</v>
      </c>
      <c r="R104" s="128">
        <v>440</v>
      </c>
      <c r="S104" s="129">
        <v>4.7619047619047616E-2</v>
      </c>
      <c r="T104" s="128">
        <v>395</v>
      </c>
      <c r="U104" s="128">
        <v>460</v>
      </c>
      <c r="V104" s="129">
        <v>4.7619047619047616E-2</v>
      </c>
      <c r="W104" s="129">
        <v>9.5238095238095229E-3</v>
      </c>
      <c r="X104" s="131" t="s">
        <v>41</v>
      </c>
      <c r="Y104" s="128" t="s">
        <v>41</v>
      </c>
      <c r="Z104" s="129" t="s">
        <v>41</v>
      </c>
      <c r="AA104" s="128" t="s">
        <v>41</v>
      </c>
      <c r="AB104" s="128" t="s">
        <v>41</v>
      </c>
      <c r="AC104" s="129" t="s">
        <v>41</v>
      </c>
      <c r="AD104" s="129" t="s">
        <v>41</v>
      </c>
      <c r="AE104" s="131">
        <v>220</v>
      </c>
      <c r="AF104" s="128">
        <v>430</v>
      </c>
      <c r="AG104" s="129">
        <v>2.3809523809523808E-2</v>
      </c>
      <c r="AH104" s="128">
        <v>400</v>
      </c>
      <c r="AI104" s="128">
        <v>470</v>
      </c>
      <c r="AJ104" s="129">
        <v>2.3809523809523808E-2</v>
      </c>
      <c r="AK104" s="129">
        <v>4.7619047619047615E-3</v>
      </c>
      <c r="AL104" s="131">
        <v>170</v>
      </c>
      <c r="AM104" s="128">
        <v>500</v>
      </c>
      <c r="AN104" s="129">
        <v>0</v>
      </c>
      <c r="AO104" s="128">
        <v>470</v>
      </c>
      <c r="AP104" s="128">
        <v>550</v>
      </c>
      <c r="AQ104" s="129">
        <v>0</v>
      </c>
      <c r="AR104" s="129">
        <v>0</v>
      </c>
      <c r="AS104" s="192" t="s">
        <v>345</v>
      </c>
    </row>
    <row r="105" spans="1:45" ht="10" x14ac:dyDescent="0.2">
      <c r="A105" s="35"/>
      <c r="B105" s="35" t="s">
        <v>242</v>
      </c>
      <c r="C105" s="131">
        <v>46</v>
      </c>
      <c r="D105" s="128">
        <v>340</v>
      </c>
      <c r="E105" s="129">
        <v>3.0303030303030304E-2</v>
      </c>
      <c r="F105" s="128">
        <v>320</v>
      </c>
      <c r="G105" s="128">
        <v>350</v>
      </c>
      <c r="H105" s="129">
        <v>3.0303030303030304E-2</v>
      </c>
      <c r="I105" s="129">
        <v>6.0606060606060606E-3</v>
      </c>
      <c r="J105" s="131">
        <v>126</v>
      </c>
      <c r="K105" s="128">
        <v>405</v>
      </c>
      <c r="L105" s="129">
        <v>9.45945945945946E-2</v>
      </c>
      <c r="M105" s="128">
        <v>365</v>
      </c>
      <c r="N105" s="128">
        <v>450</v>
      </c>
      <c r="O105" s="129">
        <v>9.45945945945946E-2</v>
      </c>
      <c r="P105" s="129">
        <v>1.891891891891892E-2</v>
      </c>
      <c r="Q105" s="131">
        <v>105</v>
      </c>
      <c r="R105" s="128">
        <v>440</v>
      </c>
      <c r="S105" s="129">
        <v>4.7619047619047616E-2</v>
      </c>
      <c r="T105" s="128">
        <v>400</v>
      </c>
      <c r="U105" s="128">
        <v>480</v>
      </c>
      <c r="V105" s="129">
        <v>4.7619047619047616E-2</v>
      </c>
      <c r="W105" s="129">
        <v>9.5238095238095229E-3</v>
      </c>
      <c r="X105" s="131">
        <v>21</v>
      </c>
      <c r="Y105" s="128">
        <v>390</v>
      </c>
      <c r="Z105" s="129">
        <v>1.8276762402088774E-2</v>
      </c>
      <c r="AA105" s="128">
        <v>370</v>
      </c>
      <c r="AB105" s="128">
        <v>440</v>
      </c>
      <c r="AC105" s="129">
        <v>1.8276762402088774E-2</v>
      </c>
      <c r="AD105" s="129">
        <v>3.6553524804177548E-3</v>
      </c>
      <c r="AE105" s="131">
        <v>452</v>
      </c>
      <c r="AF105" s="128">
        <v>420</v>
      </c>
      <c r="AG105" s="129">
        <v>2.4390243902439025E-2</v>
      </c>
      <c r="AH105" s="128">
        <v>390</v>
      </c>
      <c r="AI105" s="128">
        <v>460</v>
      </c>
      <c r="AJ105" s="129">
        <v>2.4390243902439025E-2</v>
      </c>
      <c r="AK105" s="129">
        <v>4.8780487804878049E-3</v>
      </c>
      <c r="AL105" s="131">
        <v>293</v>
      </c>
      <c r="AM105" s="128">
        <v>500</v>
      </c>
      <c r="AN105" s="129">
        <v>0</v>
      </c>
      <c r="AO105" s="128">
        <v>460</v>
      </c>
      <c r="AP105" s="128">
        <v>550</v>
      </c>
      <c r="AQ105" s="129">
        <v>0</v>
      </c>
      <c r="AR105" s="129">
        <v>0</v>
      </c>
      <c r="AS105" s="192" t="s">
        <v>345</v>
      </c>
    </row>
    <row r="106" spans="1:45" ht="10" x14ac:dyDescent="0.2">
      <c r="B106" s="35" t="s">
        <v>9</v>
      </c>
      <c r="C106" s="131">
        <v>49</v>
      </c>
      <c r="D106" s="128">
        <v>260</v>
      </c>
      <c r="E106" s="129">
        <v>0</v>
      </c>
      <c r="F106" s="128">
        <v>215</v>
      </c>
      <c r="G106" s="128">
        <v>290</v>
      </c>
      <c r="H106" s="129">
        <v>0</v>
      </c>
      <c r="I106" s="129">
        <v>0</v>
      </c>
      <c r="J106" s="131">
        <v>82</v>
      </c>
      <c r="K106" s="128">
        <v>320</v>
      </c>
      <c r="L106" s="129">
        <v>0</v>
      </c>
      <c r="M106" s="128">
        <v>300</v>
      </c>
      <c r="N106" s="128">
        <v>360</v>
      </c>
      <c r="O106" s="129">
        <v>0</v>
      </c>
      <c r="P106" s="129">
        <v>0</v>
      </c>
      <c r="Q106" s="131">
        <v>38</v>
      </c>
      <c r="R106" s="128">
        <v>395</v>
      </c>
      <c r="S106" s="129">
        <v>1.282051282051282E-2</v>
      </c>
      <c r="T106" s="128">
        <v>365</v>
      </c>
      <c r="U106" s="128">
        <v>410</v>
      </c>
      <c r="V106" s="129">
        <v>1.282051282051282E-2</v>
      </c>
      <c r="W106" s="129">
        <v>2.5641025641025641E-3</v>
      </c>
      <c r="X106" s="131">
        <v>122</v>
      </c>
      <c r="Y106" s="128">
        <v>350</v>
      </c>
      <c r="Z106" s="129">
        <v>2.9411764705882353E-2</v>
      </c>
      <c r="AA106" s="128">
        <v>320</v>
      </c>
      <c r="AB106" s="128">
        <v>380</v>
      </c>
      <c r="AC106" s="129">
        <v>2.9411764705882353E-2</v>
      </c>
      <c r="AD106" s="129">
        <v>5.8823529411764705E-3</v>
      </c>
      <c r="AE106" s="131">
        <v>394</v>
      </c>
      <c r="AF106" s="128">
        <v>400</v>
      </c>
      <c r="AG106" s="129">
        <v>2.564102564102564E-2</v>
      </c>
      <c r="AH106" s="128">
        <v>370</v>
      </c>
      <c r="AI106" s="128">
        <v>450</v>
      </c>
      <c r="AJ106" s="129">
        <v>2.564102564102564E-2</v>
      </c>
      <c r="AK106" s="129">
        <v>5.1282051282051282E-3</v>
      </c>
      <c r="AL106" s="131">
        <v>135</v>
      </c>
      <c r="AM106" s="128">
        <v>500</v>
      </c>
      <c r="AN106" s="129">
        <v>2.4590163934426229E-2</v>
      </c>
      <c r="AO106" s="128">
        <v>450</v>
      </c>
      <c r="AP106" s="128">
        <v>560</v>
      </c>
      <c r="AQ106" s="129">
        <v>2.4590163934426229E-2</v>
      </c>
      <c r="AR106" s="129">
        <v>4.9180327868852455E-3</v>
      </c>
      <c r="AS106" s="192" t="s">
        <v>345</v>
      </c>
    </row>
    <row r="107" spans="1:45" s="140" customFormat="1" ht="10.5" x14ac:dyDescent="0.25">
      <c r="B107" s="127" t="s">
        <v>37</v>
      </c>
      <c r="C107" s="131">
        <v>278</v>
      </c>
      <c r="D107" s="128">
        <v>300</v>
      </c>
      <c r="E107" s="129">
        <v>7.1428571428571425E-2</v>
      </c>
      <c r="F107" s="128">
        <v>260</v>
      </c>
      <c r="G107" s="128">
        <v>340</v>
      </c>
      <c r="H107" s="129">
        <v>7.1428571428571425E-2</v>
      </c>
      <c r="I107" s="129">
        <v>1.4285714285714285E-2</v>
      </c>
      <c r="J107" s="131">
        <v>1921</v>
      </c>
      <c r="K107" s="128">
        <v>365</v>
      </c>
      <c r="L107" s="129">
        <v>4.2857142857142858E-2</v>
      </c>
      <c r="M107" s="128">
        <v>340</v>
      </c>
      <c r="N107" s="128">
        <v>390</v>
      </c>
      <c r="O107" s="129">
        <v>4.2857142857142858E-2</v>
      </c>
      <c r="P107" s="129">
        <v>8.5714285714285719E-3</v>
      </c>
      <c r="Q107" s="131">
        <v>1075</v>
      </c>
      <c r="R107" s="128">
        <v>425</v>
      </c>
      <c r="S107" s="129">
        <v>1.1904761904761904E-2</v>
      </c>
      <c r="T107" s="128">
        <v>390</v>
      </c>
      <c r="U107" s="128">
        <v>460</v>
      </c>
      <c r="V107" s="129">
        <v>1.1904761904761904E-2</v>
      </c>
      <c r="W107" s="129">
        <v>2.3809523809523807E-3</v>
      </c>
      <c r="X107" s="131">
        <v>447</v>
      </c>
      <c r="Y107" s="128">
        <v>370</v>
      </c>
      <c r="Z107" s="129">
        <v>4.2253521126760563E-2</v>
      </c>
      <c r="AA107" s="128">
        <v>330</v>
      </c>
      <c r="AB107" s="128">
        <v>390</v>
      </c>
      <c r="AC107" s="129">
        <v>4.2253521126760563E-2</v>
      </c>
      <c r="AD107" s="129">
        <v>8.4507042253521118E-3</v>
      </c>
      <c r="AE107" s="131">
        <v>3077</v>
      </c>
      <c r="AF107" s="128">
        <v>410</v>
      </c>
      <c r="AG107" s="129">
        <v>2.5000000000000001E-2</v>
      </c>
      <c r="AH107" s="128">
        <v>385</v>
      </c>
      <c r="AI107" s="128">
        <v>450</v>
      </c>
      <c r="AJ107" s="129">
        <v>2.5000000000000001E-2</v>
      </c>
      <c r="AK107" s="129">
        <v>5.0000000000000001E-3</v>
      </c>
      <c r="AL107" s="131">
        <v>1278</v>
      </c>
      <c r="AM107" s="128">
        <v>500</v>
      </c>
      <c r="AN107" s="129">
        <v>2.0408163265306121E-2</v>
      </c>
      <c r="AO107" s="128">
        <v>450</v>
      </c>
      <c r="AP107" s="128">
        <v>550</v>
      </c>
      <c r="AQ107" s="129">
        <v>2.0408163265306121E-2</v>
      </c>
      <c r="AR107" s="129">
        <v>4.081632653061224E-3</v>
      </c>
      <c r="AS107" s="192"/>
    </row>
    <row r="108" spans="1:45" ht="10" x14ac:dyDescent="0.2">
      <c r="A108" s="32" t="s">
        <v>23</v>
      </c>
      <c r="B108" s="35" t="s">
        <v>243</v>
      </c>
      <c r="C108" s="131">
        <v>11</v>
      </c>
      <c r="D108" s="128">
        <v>275</v>
      </c>
      <c r="E108" s="129">
        <v>0.19565217391304349</v>
      </c>
      <c r="F108" s="128">
        <v>230</v>
      </c>
      <c r="G108" s="128">
        <v>350</v>
      </c>
      <c r="H108" s="129">
        <v>0.19565217391304349</v>
      </c>
      <c r="I108" s="129">
        <v>3.9130434782608699E-2</v>
      </c>
      <c r="J108" s="131">
        <v>100</v>
      </c>
      <c r="K108" s="128">
        <v>330</v>
      </c>
      <c r="L108" s="129">
        <v>0</v>
      </c>
      <c r="M108" s="128">
        <v>315</v>
      </c>
      <c r="N108" s="128">
        <v>350</v>
      </c>
      <c r="O108" s="129">
        <v>0</v>
      </c>
      <c r="P108" s="129">
        <v>0</v>
      </c>
      <c r="Q108" s="131">
        <v>120</v>
      </c>
      <c r="R108" s="128">
        <v>380</v>
      </c>
      <c r="S108" s="129">
        <v>1.3333333333333334E-2</v>
      </c>
      <c r="T108" s="128">
        <v>355</v>
      </c>
      <c r="U108" s="128">
        <v>410</v>
      </c>
      <c r="V108" s="129">
        <v>1.3333333333333334E-2</v>
      </c>
      <c r="W108" s="129">
        <v>2.666666666666667E-3</v>
      </c>
      <c r="X108" s="131">
        <v>60</v>
      </c>
      <c r="Y108" s="128">
        <v>330</v>
      </c>
      <c r="Z108" s="129">
        <v>-2.9411764705882353E-2</v>
      </c>
      <c r="AA108" s="128">
        <v>310</v>
      </c>
      <c r="AB108" s="128">
        <v>350</v>
      </c>
      <c r="AC108" s="129">
        <v>-2.9411764705882353E-2</v>
      </c>
      <c r="AD108" s="129">
        <v>-5.8823529411764705E-3</v>
      </c>
      <c r="AE108" s="131">
        <v>773</v>
      </c>
      <c r="AF108" s="128">
        <v>375</v>
      </c>
      <c r="AG108" s="129">
        <v>0</v>
      </c>
      <c r="AH108" s="128">
        <v>360</v>
      </c>
      <c r="AI108" s="128">
        <v>400</v>
      </c>
      <c r="AJ108" s="129">
        <v>0</v>
      </c>
      <c r="AK108" s="129">
        <v>0</v>
      </c>
      <c r="AL108" s="131">
        <v>923</v>
      </c>
      <c r="AM108" s="128">
        <v>420</v>
      </c>
      <c r="AN108" s="129">
        <v>0</v>
      </c>
      <c r="AO108" s="128">
        <v>400</v>
      </c>
      <c r="AP108" s="128">
        <v>460</v>
      </c>
      <c r="AQ108" s="129">
        <v>0</v>
      </c>
      <c r="AR108" s="129">
        <v>0</v>
      </c>
      <c r="AS108" s="192" t="s">
        <v>345</v>
      </c>
    </row>
    <row r="109" spans="1:45" ht="10" x14ac:dyDescent="0.2">
      <c r="B109" s="35" t="s">
        <v>244</v>
      </c>
      <c r="C109" s="131">
        <v>21</v>
      </c>
      <c r="D109" s="128">
        <v>270</v>
      </c>
      <c r="E109" s="129">
        <v>0</v>
      </c>
      <c r="F109" s="128">
        <v>250</v>
      </c>
      <c r="G109" s="128">
        <v>295</v>
      </c>
      <c r="H109" s="129">
        <v>0</v>
      </c>
      <c r="I109" s="129">
        <v>0</v>
      </c>
      <c r="J109" s="131">
        <v>174</v>
      </c>
      <c r="K109" s="128">
        <v>310</v>
      </c>
      <c r="L109" s="129">
        <v>2.3102310231023101E-2</v>
      </c>
      <c r="M109" s="128">
        <v>295</v>
      </c>
      <c r="N109" s="128">
        <v>330</v>
      </c>
      <c r="O109" s="129">
        <v>2.3102310231023101E-2</v>
      </c>
      <c r="P109" s="129">
        <v>4.6204620462046205E-3</v>
      </c>
      <c r="Q109" s="131">
        <v>103</v>
      </c>
      <c r="R109" s="128">
        <v>345</v>
      </c>
      <c r="S109" s="129">
        <v>1.4705882352941176E-2</v>
      </c>
      <c r="T109" s="128">
        <v>320</v>
      </c>
      <c r="U109" s="128">
        <v>375</v>
      </c>
      <c r="V109" s="129">
        <v>1.4705882352941176E-2</v>
      </c>
      <c r="W109" s="129">
        <v>2.9411764705882353E-3</v>
      </c>
      <c r="X109" s="131">
        <v>85</v>
      </c>
      <c r="Y109" s="128">
        <v>330</v>
      </c>
      <c r="Z109" s="129">
        <v>4.7619047619047616E-2</v>
      </c>
      <c r="AA109" s="128">
        <v>305</v>
      </c>
      <c r="AB109" s="128">
        <v>350</v>
      </c>
      <c r="AC109" s="129">
        <v>4.7619047619047616E-2</v>
      </c>
      <c r="AD109" s="129">
        <v>9.5238095238095229E-3</v>
      </c>
      <c r="AE109" s="131">
        <v>1436</v>
      </c>
      <c r="AF109" s="128">
        <v>370</v>
      </c>
      <c r="AG109" s="129">
        <v>2.7777777777777776E-2</v>
      </c>
      <c r="AH109" s="128">
        <v>350</v>
      </c>
      <c r="AI109" s="128">
        <v>400</v>
      </c>
      <c r="AJ109" s="129">
        <v>2.7777777777777776E-2</v>
      </c>
      <c r="AK109" s="129">
        <v>5.5555555555555549E-3</v>
      </c>
      <c r="AL109" s="131">
        <v>1777</v>
      </c>
      <c r="AM109" s="128">
        <v>410</v>
      </c>
      <c r="AN109" s="129">
        <v>0</v>
      </c>
      <c r="AO109" s="128">
        <v>400</v>
      </c>
      <c r="AP109" s="128">
        <v>430</v>
      </c>
      <c r="AQ109" s="129">
        <v>0</v>
      </c>
      <c r="AR109" s="129">
        <v>0</v>
      </c>
      <c r="AS109" s="192" t="s">
        <v>345</v>
      </c>
    </row>
    <row r="110" spans="1:45" ht="10" x14ac:dyDescent="0.2">
      <c r="B110" s="35" t="s">
        <v>245</v>
      </c>
      <c r="C110" s="131">
        <v>160</v>
      </c>
      <c r="D110" s="128">
        <v>260</v>
      </c>
      <c r="E110" s="129">
        <v>0.04</v>
      </c>
      <c r="F110" s="128">
        <v>240</v>
      </c>
      <c r="G110" s="128">
        <v>280</v>
      </c>
      <c r="H110" s="129">
        <v>0.04</v>
      </c>
      <c r="I110" s="129">
        <v>8.0000000000000002E-3</v>
      </c>
      <c r="J110" s="131">
        <v>779</v>
      </c>
      <c r="K110" s="128">
        <v>310</v>
      </c>
      <c r="L110" s="129">
        <v>3.3333333333333333E-2</v>
      </c>
      <c r="M110" s="128">
        <v>280</v>
      </c>
      <c r="N110" s="128">
        <v>340</v>
      </c>
      <c r="O110" s="129">
        <v>3.3333333333333333E-2</v>
      </c>
      <c r="P110" s="129">
        <v>6.6666666666666662E-3</v>
      </c>
      <c r="Q110" s="131">
        <v>193</v>
      </c>
      <c r="R110" s="128">
        <v>400</v>
      </c>
      <c r="S110" s="129">
        <v>2.564102564102564E-2</v>
      </c>
      <c r="T110" s="128">
        <v>360</v>
      </c>
      <c r="U110" s="128">
        <v>430</v>
      </c>
      <c r="V110" s="129">
        <v>2.564102564102564E-2</v>
      </c>
      <c r="W110" s="129">
        <v>5.1282051282051282E-3</v>
      </c>
      <c r="X110" s="131">
        <v>63</v>
      </c>
      <c r="Y110" s="128">
        <v>340</v>
      </c>
      <c r="Z110" s="129">
        <v>-1.4492753623188406E-2</v>
      </c>
      <c r="AA110" s="128">
        <v>310</v>
      </c>
      <c r="AB110" s="128">
        <v>380</v>
      </c>
      <c r="AC110" s="129">
        <v>-1.4492753623188406E-2</v>
      </c>
      <c r="AD110" s="129">
        <v>-2.8985507246376812E-3</v>
      </c>
      <c r="AE110" s="131">
        <v>420</v>
      </c>
      <c r="AF110" s="128">
        <v>390</v>
      </c>
      <c r="AG110" s="129">
        <v>2.6315789473684209E-2</v>
      </c>
      <c r="AH110" s="128">
        <v>360</v>
      </c>
      <c r="AI110" s="128">
        <v>470</v>
      </c>
      <c r="AJ110" s="129">
        <v>2.6315789473684209E-2</v>
      </c>
      <c r="AK110" s="129">
        <v>5.263157894736842E-3</v>
      </c>
      <c r="AL110" s="131">
        <v>256</v>
      </c>
      <c r="AM110" s="128">
        <v>530</v>
      </c>
      <c r="AN110" s="129">
        <v>1.9230769230769232E-2</v>
      </c>
      <c r="AO110" s="128">
        <v>470</v>
      </c>
      <c r="AP110" s="128">
        <v>590</v>
      </c>
      <c r="AQ110" s="129">
        <v>1.9230769230769232E-2</v>
      </c>
      <c r="AR110" s="129">
        <v>3.8461538461538464E-3</v>
      </c>
      <c r="AS110" s="192" t="s">
        <v>345</v>
      </c>
    </row>
    <row r="111" spans="1:45" ht="10" x14ac:dyDescent="0.2">
      <c r="B111" s="35" t="s">
        <v>246</v>
      </c>
      <c r="C111" s="131">
        <v>53</v>
      </c>
      <c r="D111" s="128">
        <v>260</v>
      </c>
      <c r="E111" s="129">
        <v>0.04</v>
      </c>
      <c r="F111" s="128">
        <v>250</v>
      </c>
      <c r="G111" s="128">
        <v>270</v>
      </c>
      <c r="H111" s="129">
        <v>0.04</v>
      </c>
      <c r="I111" s="129">
        <v>8.0000000000000002E-3</v>
      </c>
      <c r="J111" s="131">
        <v>220</v>
      </c>
      <c r="K111" s="128">
        <v>325</v>
      </c>
      <c r="L111" s="129">
        <v>1.5625E-2</v>
      </c>
      <c r="M111" s="128">
        <v>300</v>
      </c>
      <c r="N111" s="128">
        <v>350</v>
      </c>
      <c r="O111" s="129">
        <v>1.5625E-2</v>
      </c>
      <c r="P111" s="129">
        <v>3.1250000000000002E-3</v>
      </c>
      <c r="Q111" s="131">
        <v>112</v>
      </c>
      <c r="R111" s="128">
        <v>365</v>
      </c>
      <c r="S111" s="129">
        <v>1.3888888888888888E-2</v>
      </c>
      <c r="T111" s="128">
        <v>348</v>
      </c>
      <c r="U111" s="128">
        <v>390</v>
      </c>
      <c r="V111" s="129">
        <v>1.3888888888888888E-2</v>
      </c>
      <c r="W111" s="129">
        <v>2.7777777777777775E-3</v>
      </c>
      <c r="X111" s="131">
        <v>71</v>
      </c>
      <c r="Y111" s="128">
        <v>310</v>
      </c>
      <c r="Z111" s="129">
        <v>4.0268456375838924E-2</v>
      </c>
      <c r="AA111" s="128">
        <v>290</v>
      </c>
      <c r="AB111" s="128">
        <v>350</v>
      </c>
      <c r="AC111" s="129">
        <v>4.0268456375838924E-2</v>
      </c>
      <c r="AD111" s="129">
        <v>8.0536912751677844E-3</v>
      </c>
      <c r="AE111" s="131">
        <v>636</v>
      </c>
      <c r="AF111" s="128">
        <v>360</v>
      </c>
      <c r="AG111" s="129">
        <v>2.8571428571428571E-2</v>
      </c>
      <c r="AH111" s="128">
        <v>335</v>
      </c>
      <c r="AI111" s="128">
        <v>400</v>
      </c>
      <c r="AJ111" s="129">
        <v>2.8571428571428571E-2</v>
      </c>
      <c r="AK111" s="129">
        <v>5.7142857142857143E-3</v>
      </c>
      <c r="AL111" s="131">
        <v>153</v>
      </c>
      <c r="AM111" s="128">
        <v>440</v>
      </c>
      <c r="AN111" s="129">
        <v>6.0240963855421686E-2</v>
      </c>
      <c r="AO111" s="128">
        <v>400</v>
      </c>
      <c r="AP111" s="128">
        <v>460</v>
      </c>
      <c r="AQ111" s="129">
        <v>6.0240963855421686E-2</v>
      </c>
      <c r="AR111" s="129">
        <v>1.2048192771084338E-2</v>
      </c>
      <c r="AS111" s="192" t="s">
        <v>345</v>
      </c>
    </row>
    <row r="112" spans="1:45" ht="10" x14ac:dyDescent="0.2">
      <c r="B112" s="35" t="s">
        <v>247</v>
      </c>
      <c r="C112" s="131">
        <v>15</v>
      </c>
      <c r="D112" s="128">
        <v>250</v>
      </c>
      <c r="E112" s="129">
        <v>-5.6603773584905662E-2</v>
      </c>
      <c r="F112" s="128">
        <v>186</v>
      </c>
      <c r="G112" s="128">
        <v>300</v>
      </c>
      <c r="H112" s="129">
        <v>-5.6603773584905662E-2</v>
      </c>
      <c r="I112" s="129">
        <v>-1.1320754716981133E-2</v>
      </c>
      <c r="J112" s="131">
        <v>197</v>
      </c>
      <c r="K112" s="128">
        <v>330</v>
      </c>
      <c r="L112" s="129">
        <v>3.125E-2</v>
      </c>
      <c r="M112" s="128">
        <v>310</v>
      </c>
      <c r="N112" s="128">
        <v>350</v>
      </c>
      <c r="O112" s="129">
        <v>3.125E-2</v>
      </c>
      <c r="P112" s="129">
        <v>6.2500000000000003E-3</v>
      </c>
      <c r="Q112" s="131">
        <v>146</v>
      </c>
      <c r="R112" s="128">
        <v>370</v>
      </c>
      <c r="S112" s="129">
        <v>2.7777777777777776E-2</v>
      </c>
      <c r="T112" s="128">
        <v>340</v>
      </c>
      <c r="U112" s="128">
        <v>400</v>
      </c>
      <c r="V112" s="129">
        <v>2.7777777777777776E-2</v>
      </c>
      <c r="W112" s="129">
        <v>5.5555555555555549E-3</v>
      </c>
      <c r="X112" s="131">
        <v>72</v>
      </c>
      <c r="Y112" s="128">
        <v>340</v>
      </c>
      <c r="Z112" s="129">
        <v>3.0303030303030304E-2</v>
      </c>
      <c r="AA112" s="128">
        <v>318</v>
      </c>
      <c r="AB112" s="128">
        <v>360</v>
      </c>
      <c r="AC112" s="129">
        <v>3.0303030303030304E-2</v>
      </c>
      <c r="AD112" s="129">
        <v>6.0606060606060606E-3</v>
      </c>
      <c r="AE112" s="131">
        <v>1202</v>
      </c>
      <c r="AF112" s="128">
        <v>365</v>
      </c>
      <c r="AG112" s="129">
        <v>1.3888888888888888E-2</v>
      </c>
      <c r="AH112" s="128">
        <v>350</v>
      </c>
      <c r="AI112" s="128">
        <v>400</v>
      </c>
      <c r="AJ112" s="129">
        <v>1.3888888888888888E-2</v>
      </c>
      <c r="AK112" s="129">
        <v>2.7777777777777775E-3</v>
      </c>
      <c r="AL112" s="131">
        <v>686</v>
      </c>
      <c r="AM112" s="128">
        <v>420</v>
      </c>
      <c r="AN112" s="129">
        <v>0</v>
      </c>
      <c r="AO112" s="128">
        <v>400</v>
      </c>
      <c r="AP112" s="128">
        <v>450</v>
      </c>
      <c r="AQ112" s="129">
        <v>0</v>
      </c>
      <c r="AR112" s="129">
        <v>0</v>
      </c>
      <c r="AS112" s="192" t="s">
        <v>345</v>
      </c>
    </row>
    <row r="113" spans="1:45" ht="10" x14ac:dyDescent="0.2">
      <c r="A113" s="35"/>
      <c r="B113" s="35" t="s">
        <v>248</v>
      </c>
      <c r="C113" s="131">
        <v>205</v>
      </c>
      <c r="D113" s="128">
        <v>240</v>
      </c>
      <c r="E113" s="129">
        <v>6.6666666666666666E-2</v>
      </c>
      <c r="F113" s="128">
        <v>220</v>
      </c>
      <c r="G113" s="128">
        <v>260</v>
      </c>
      <c r="H113" s="129">
        <v>6.6666666666666666E-2</v>
      </c>
      <c r="I113" s="129">
        <v>1.3333333333333332E-2</v>
      </c>
      <c r="J113" s="131">
        <v>488</v>
      </c>
      <c r="K113" s="128">
        <v>340</v>
      </c>
      <c r="L113" s="129">
        <v>3.0303030303030304E-2</v>
      </c>
      <c r="M113" s="128">
        <v>310</v>
      </c>
      <c r="N113" s="128">
        <v>360</v>
      </c>
      <c r="O113" s="129">
        <v>3.0303030303030304E-2</v>
      </c>
      <c r="P113" s="129">
        <v>6.0606060606060606E-3</v>
      </c>
      <c r="Q113" s="131">
        <v>179</v>
      </c>
      <c r="R113" s="128">
        <v>390</v>
      </c>
      <c r="S113" s="129">
        <v>0.04</v>
      </c>
      <c r="T113" s="128">
        <v>360</v>
      </c>
      <c r="U113" s="128">
        <v>420</v>
      </c>
      <c r="V113" s="129">
        <v>0.04</v>
      </c>
      <c r="W113" s="129">
        <v>8.0000000000000002E-3</v>
      </c>
      <c r="X113" s="131">
        <v>46</v>
      </c>
      <c r="Y113" s="128">
        <v>340</v>
      </c>
      <c r="Z113" s="129">
        <v>3.0303030303030304E-2</v>
      </c>
      <c r="AA113" s="128">
        <v>300</v>
      </c>
      <c r="AB113" s="128">
        <v>360</v>
      </c>
      <c r="AC113" s="129">
        <v>3.0303030303030304E-2</v>
      </c>
      <c r="AD113" s="129">
        <v>6.0606060606060606E-3</v>
      </c>
      <c r="AE113" s="131">
        <v>325</v>
      </c>
      <c r="AF113" s="128">
        <v>380</v>
      </c>
      <c r="AG113" s="129">
        <v>2.7027027027027029E-2</v>
      </c>
      <c r="AH113" s="128">
        <v>355</v>
      </c>
      <c r="AI113" s="128">
        <v>400</v>
      </c>
      <c r="AJ113" s="129">
        <v>2.7027027027027029E-2</v>
      </c>
      <c r="AK113" s="129">
        <v>5.4054054054054057E-3</v>
      </c>
      <c r="AL113" s="131">
        <v>73</v>
      </c>
      <c r="AM113" s="128">
        <v>415</v>
      </c>
      <c r="AN113" s="129">
        <v>1.2195121951219513E-2</v>
      </c>
      <c r="AO113" s="128">
        <v>400</v>
      </c>
      <c r="AP113" s="128">
        <v>460</v>
      </c>
      <c r="AQ113" s="129">
        <v>1.2195121951219513E-2</v>
      </c>
      <c r="AR113" s="129">
        <v>2.4390243902439024E-3</v>
      </c>
      <c r="AS113" s="192" t="s">
        <v>345</v>
      </c>
    </row>
    <row r="114" spans="1:45" ht="10" x14ac:dyDescent="0.2">
      <c r="A114" s="35"/>
      <c r="B114" s="35" t="s">
        <v>249</v>
      </c>
      <c r="C114" s="131">
        <v>11</v>
      </c>
      <c r="D114" s="128">
        <v>235</v>
      </c>
      <c r="E114" s="129">
        <v>-2.0833333333333332E-2</v>
      </c>
      <c r="F114" s="128">
        <v>220</v>
      </c>
      <c r="G114" s="128">
        <v>270</v>
      </c>
      <c r="H114" s="129">
        <v>-2.0833333333333332E-2</v>
      </c>
      <c r="I114" s="129">
        <v>-4.1666666666666666E-3</v>
      </c>
      <c r="J114" s="131">
        <v>181</v>
      </c>
      <c r="K114" s="128">
        <v>300</v>
      </c>
      <c r="L114" s="129">
        <v>3.4482758620689655E-2</v>
      </c>
      <c r="M114" s="128">
        <v>285</v>
      </c>
      <c r="N114" s="128">
        <v>310</v>
      </c>
      <c r="O114" s="129">
        <v>3.4482758620689655E-2</v>
      </c>
      <c r="P114" s="129">
        <v>6.8965517241379309E-3</v>
      </c>
      <c r="Q114" s="131">
        <v>133</v>
      </c>
      <c r="R114" s="128">
        <v>330</v>
      </c>
      <c r="S114" s="129">
        <v>3.125E-2</v>
      </c>
      <c r="T114" s="128">
        <v>320</v>
      </c>
      <c r="U114" s="128">
        <v>345</v>
      </c>
      <c r="V114" s="129">
        <v>3.125E-2</v>
      </c>
      <c r="W114" s="129">
        <v>6.2500000000000003E-3</v>
      </c>
      <c r="X114" s="131">
        <v>80</v>
      </c>
      <c r="Y114" s="128">
        <v>320</v>
      </c>
      <c r="Z114" s="129">
        <v>6.6666666666666666E-2</v>
      </c>
      <c r="AA114" s="128">
        <v>300</v>
      </c>
      <c r="AB114" s="128">
        <v>330</v>
      </c>
      <c r="AC114" s="129">
        <v>6.6666666666666666E-2</v>
      </c>
      <c r="AD114" s="129">
        <v>1.3333333333333332E-2</v>
      </c>
      <c r="AE114" s="131">
        <v>990</v>
      </c>
      <c r="AF114" s="128">
        <v>350</v>
      </c>
      <c r="AG114" s="129">
        <v>0</v>
      </c>
      <c r="AH114" s="128">
        <v>330</v>
      </c>
      <c r="AI114" s="128">
        <v>370</v>
      </c>
      <c r="AJ114" s="129">
        <v>0</v>
      </c>
      <c r="AK114" s="129">
        <v>0</v>
      </c>
      <c r="AL114" s="131">
        <v>670</v>
      </c>
      <c r="AM114" s="128">
        <v>390</v>
      </c>
      <c r="AN114" s="129">
        <v>2.6315789473684209E-2</v>
      </c>
      <c r="AO114" s="128">
        <v>370</v>
      </c>
      <c r="AP114" s="128">
        <v>420</v>
      </c>
      <c r="AQ114" s="129">
        <v>2.6315789473684209E-2</v>
      </c>
      <c r="AR114" s="129">
        <v>5.263157894736842E-3</v>
      </c>
      <c r="AS114" s="192" t="s">
        <v>345</v>
      </c>
    </row>
    <row r="115" spans="1:45" ht="10" x14ac:dyDescent="0.2">
      <c r="A115" s="35"/>
      <c r="B115" s="35" t="s">
        <v>250</v>
      </c>
      <c r="C115" s="131">
        <v>145</v>
      </c>
      <c r="D115" s="128">
        <v>270</v>
      </c>
      <c r="E115" s="129">
        <v>3.8461538461538464E-2</v>
      </c>
      <c r="F115" s="128">
        <v>240</v>
      </c>
      <c r="G115" s="128">
        <v>340</v>
      </c>
      <c r="H115" s="129">
        <v>3.8461538461538464E-2</v>
      </c>
      <c r="I115" s="129">
        <v>7.6923076923076927E-3</v>
      </c>
      <c r="J115" s="131">
        <v>554</v>
      </c>
      <c r="K115" s="128">
        <v>350</v>
      </c>
      <c r="L115" s="129">
        <v>0</v>
      </c>
      <c r="M115" s="128">
        <v>323</v>
      </c>
      <c r="N115" s="128">
        <v>395</v>
      </c>
      <c r="O115" s="129">
        <v>0</v>
      </c>
      <c r="P115" s="129">
        <v>0</v>
      </c>
      <c r="Q115" s="131">
        <v>216</v>
      </c>
      <c r="R115" s="128">
        <v>433</v>
      </c>
      <c r="S115" s="129">
        <v>3.0952380952380953E-2</v>
      </c>
      <c r="T115" s="128">
        <v>380</v>
      </c>
      <c r="U115" s="128">
        <v>495</v>
      </c>
      <c r="V115" s="129">
        <v>3.0952380952380953E-2</v>
      </c>
      <c r="W115" s="129">
        <v>6.1904761904761907E-3</v>
      </c>
      <c r="X115" s="131">
        <v>69</v>
      </c>
      <c r="Y115" s="128">
        <v>355</v>
      </c>
      <c r="Z115" s="129">
        <v>4.4117647058823532E-2</v>
      </c>
      <c r="AA115" s="128">
        <v>320</v>
      </c>
      <c r="AB115" s="128">
        <v>430</v>
      </c>
      <c r="AC115" s="129">
        <v>4.4117647058823532E-2</v>
      </c>
      <c r="AD115" s="129">
        <v>8.8235294117647058E-3</v>
      </c>
      <c r="AE115" s="131">
        <v>544</v>
      </c>
      <c r="AF115" s="128">
        <v>400</v>
      </c>
      <c r="AG115" s="129">
        <v>2.564102564102564E-2</v>
      </c>
      <c r="AH115" s="128">
        <v>370</v>
      </c>
      <c r="AI115" s="128">
        <v>430</v>
      </c>
      <c r="AJ115" s="129">
        <v>2.564102564102564E-2</v>
      </c>
      <c r="AK115" s="129">
        <v>5.1282051282051282E-3</v>
      </c>
      <c r="AL115" s="131">
        <v>105</v>
      </c>
      <c r="AM115" s="128">
        <v>525</v>
      </c>
      <c r="AN115" s="129">
        <v>0.14130434782608695</v>
      </c>
      <c r="AO115" s="128">
        <v>430</v>
      </c>
      <c r="AP115" s="128">
        <v>600</v>
      </c>
      <c r="AQ115" s="129">
        <v>0.14130434782608695</v>
      </c>
      <c r="AR115" s="129">
        <v>2.8260869565217388E-2</v>
      </c>
      <c r="AS115" s="192" t="s">
        <v>345</v>
      </c>
    </row>
    <row r="116" spans="1:45" s="140" customFormat="1" ht="10.5" x14ac:dyDescent="0.25">
      <c r="B116" s="127" t="s">
        <v>37</v>
      </c>
      <c r="C116" s="131">
        <v>621</v>
      </c>
      <c r="D116" s="128">
        <v>254</v>
      </c>
      <c r="E116" s="129">
        <v>1.6E-2</v>
      </c>
      <c r="F116" s="128">
        <v>230</v>
      </c>
      <c r="G116" s="128">
        <v>285</v>
      </c>
      <c r="H116" s="129">
        <v>1.6E-2</v>
      </c>
      <c r="I116" s="129">
        <v>3.2000000000000002E-3</v>
      </c>
      <c r="J116" s="131">
        <v>2693</v>
      </c>
      <c r="K116" s="128">
        <v>325</v>
      </c>
      <c r="L116" s="129">
        <v>1.5625E-2</v>
      </c>
      <c r="M116" s="128">
        <v>300</v>
      </c>
      <c r="N116" s="128">
        <v>350</v>
      </c>
      <c r="O116" s="129">
        <v>1.5625E-2</v>
      </c>
      <c r="P116" s="129">
        <v>3.1250000000000002E-3</v>
      </c>
      <c r="Q116" s="131">
        <v>1202</v>
      </c>
      <c r="R116" s="128">
        <v>380</v>
      </c>
      <c r="S116" s="129">
        <v>2.7027027027027029E-2</v>
      </c>
      <c r="T116" s="128">
        <v>344</v>
      </c>
      <c r="U116" s="128">
        <v>420</v>
      </c>
      <c r="V116" s="129">
        <v>2.7027027027027029E-2</v>
      </c>
      <c r="W116" s="129">
        <v>5.4054054054054057E-3</v>
      </c>
      <c r="X116" s="131">
        <v>546</v>
      </c>
      <c r="Y116" s="128">
        <v>330</v>
      </c>
      <c r="Z116" s="129">
        <v>3.125E-2</v>
      </c>
      <c r="AA116" s="128">
        <v>305</v>
      </c>
      <c r="AB116" s="128">
        <v>355</v>
      </c>
      <c r="AC116" s="129">
        <v>3.125E-2</v>
      </c>
      <c r="AD116" s="129">
        <v>6.2500000000000003E-3</v>
      </c>
      <c r="AE116" s="131">
        <v>6326</v>
      </c>
      <c r="AF116" s="128">
        <v>370</v>
      </c>
      <c r="AG116" s="129">
        <v>2.7777777777777776E-2</v>
      </c>
      <c r="AH116" s="128">
        <v>350</v>
      </c>
      <c r="AI116" s="128">
        <v>395</v>
      </c>
      <c r="AJ116" s="129">
        <v>2.7777777777777776E-2</v>
      </c>
      <c r="AK116" s="129">
        <v>5.5555555555555549E-3</v>
      </c>
      <c r="AL116" s="131">
        <v>4643</v>
      </c>
      <c r="AM116" s="128">
        <v>415</v>
      </c>
      <c r="AN116" s="129">
        <v>1.2195121951219513E-2</v>
      </c>
      <c r="AO116" s="128">
        <v>395</v>
      </c>
      <c r="AP116" s="128">
        <v>450</v>
      </c>
      <c r="AQ116" s="129">
        <v>1.2195121951219513E-2</v>
      </c>
      <c r="AR116" s="129">
        <v>2.4390243902439024E-3</v>
      </c>
      <c r="AS116" s="192"/>
    </row>
    <row r="117" spans="1:45" ht="10" x14ac:dyDescent="0.2">
      <c r="A117" s="32" t="s">
        <v>24</v>
      </c>
      <c r="B117" s="35" t="s">
        <v>251</v>
      </c>
      <c r="C117" s="131">
        <v>21</v>
      </c>
      <c r="D117" s="128">
        <v>265</v>
      </c>
      <c r="E117" s="129">
        <v>6.8548387096774188E-2</v>
      </c>
      <c r="F117" s="128">
        <v>250</v>
      </c>
      <c r="G117" s="128">
        <v>290</v>
      </c>
      <c r="H117" s="129">
        <v>6.8548387096774188E-2</v>
      </c>
      <c r="I117" s="129">
        <v>1.3709677419354837E-2</v>
      </c>
      <c r="J117" s="131">
        <v>214</v>
      </c>
      <c r="K117" s="128">
        <v>325</v>
      </c>
      <c r="L117" s="129">
        <v>1.5625E-2</v>
      </c>
      <c r="M117" s="128">
        <v>295</v>
      </c>
      <c r="N117" s="128">
        <v>360</v>
      </c>
      <c r="O117" s="129">
        <v>1.5625E-2</v>
      </c>
      <c r="P117" s="129">
        <v>3.1250000000000002E-3</v>
      </c>
      <c r="Q117" s="131">
        <v>155</v>
      </c>
      <c r="R117" s="128">
        <v>395</v>
      </c>
      <c r="S117" s="129">
        <v>0</v>
      </c>
      <c r="T117" s="128">
        <v>360</v>
      </c>
      <c r="U117" s="128">
        <v>440</v>
      </c>
      <c r="V117" s="129">
        <v>0</v>
      </c>
      <c r="W117" s="129">
        <v>0</v>
      </c>
      <c r="X117" s="131">
        <v>225</v>
      </c>
      <c r="Y117" s="128">
        <v>320</v>
      </c>
      <c r="Z117" s="129">
        <v>1.5873015873015872E-2</v>
      </c>
      <c r="AA117" s="128">
        <v>300</v>
      </c>
      <c r="AB117" s="128">
        <v>350</v>
      </c>
      <c r="AC117" s="129">
        <v>1.5873015873015872E-2</v>
      </c>
      <c r="AD117" s="129">
        <v>3.1746031746031746E-3</v>
      </c>
      <c r="AE117" s="131">
        <v>852</v>
      </c>
      <c r="AF117" s="128">
        <v>380</v>
      </c>
      <c r="AG117" s="129">
        <v>2.7027027027027029E-2</v>
      </c>
      <c r="AH117" s="128">
        <v>350</v>
      </c>
      <c r="AI117" s="128">
        <v>430</v>
      </c>
      <c r="AJ117" s="129">
        <v>2.7027027027027029E-2</v>
      </c>
      <c r="AK117" s="129">
        <v>5.4054054054054057E-3</v>
      </c>
      <c r="AL117" s="131">
        <v>265</v>
      </c>
      <c r="AM117" s="128">
        <v>490</v>
      </c>
      <c r="AN117" s="129">
        <v>1.0309278350515464E-2</v>
      </c>
      <c r="AO117" s="128">
        <v>430</v>
      </c>
      <c r="AP117" s="128">
        <v>560</v>
      </c>
      <c r="AQ117" s="129">
        <v>1.0309278350515464E-2</v>
      </c>
      <c r="AR117" s="129">
        <v>2.0618556701030928E-3</v>
      </c>
      <c r="AS117" s="192" t="s">
        <v>345</v>
      </c>
    </row>
    <row r="118" spans="1:45" ht="10" x14ac:dyDescent="0.2">
      <c r="B118" s="35" t="s">
        <v>10</v>
      </c>
      <c r="C118" s="131">
        <v>271</v>
      </c>
      <c r="D118" s="128">
        <v>250</v>
      </c>
      <c r="E118" s="129">
        <v>6.3829787234042548E-2</v>
      </c>
      <c r="F118" s="128">
        <v>225</v>
      </c>
      <c r="G118" s="128">
        <v>300</v>
      </c>
      <c r="H118" s="129">
        <v>6.3829787234042548E-2</v>
      </c>
      <c r="I118" s="129">
        <v>1.276595744680851E-2</v>
      </c>
      <c r="J118" s="131">
        <v>703</v>
      </c>
      <c r="K118" s="128">
        <v>320</v>
      </c>
      <c r="L118" s="129">
        <v>1.5873015873015872E-2</v>
      </c>
      <c r="M118" s="128">
        <v>295</v>
      </c>
      <c r="N118" s="128">
        <v>345</v>
      </c>
      <c r="O118" s="129">
        <v>1.5873015873015872E-2</v>
      </c>
      <c r="P118" s="129">
        <v>3.1746031746031746E-3</v>
      </c>
      <c r="Q118" s="131">
        <v>240</v>
      </c>
      <c r="R118" s="128">
        <v>375</v>
      </c>
      <c r="S118" s="129">
        <v>-1.3157894736842105E-2</v>
      </c>
      <c r="T118" s="128">
        <v>345</v>
      </c>
      <c r="U118" s="128">
        <v>423</v>
      </c>
      <c r="V118" s="129">
        <v>-1.3157894736842105E-2</v>
      </c>
      <c r="W118" s="129">
        <v>-2.631578947368421E-3</v>
      </c>
      <c r="X118" s="131">
        <v>92</v>
      </c>
      <c r="Y118" s="128">
        <v>345</v>
      </c>
      <c r="Z118" s="129">
        <v>1.4705882352941176E-2</v>
      </c>
      <c r="AA118" s="128">
        <v>320</v>
      </c>
      <c r="AB118" s="128">
        <v>363</v>
      </c>
      <c r="AC118" s="129">
        <v>1.4705882352941176E-2</v>
      </c>
      <c r="AD118" s="129">
        <v>2.9411764705882353E-3</v>
      </c>
      <c r="AE118" s="131">
        <v>873</v>
      </c>
      <c r="AF118" s="128">
        <v>390</v>
      </c>
      <c r="AG118" s="129">
        <v>2.6315789473684209E-2</v>
      </c>
      <c r="AH118" s="128">
        <v>360</v>
      </c>
      <c r="AI118" s="128">
        <v>430</v>
      </c>
      <c r="AJ118" s="129">
        <v>2.6315789473684209E-2</v>
      </c>
      <c r="AK118" s="129">
        <v>5.263157894736842E-3</v>
      </c>
      <c r="AL118" s="131">
        <v>282</v>
      </c>
      <c r="AM118" s="128">
        <v>465</v>
      </c>
      <c r="AN118" s="129">
        <v>3.3333333333333333E-2</v>
      </c>
      <c r="AO118" s="128">
        <v>430</v>
      </c>
      <c r="AP118" s="128">
        <v>515</v>
      </c>
      <c r="AQ118" s="129">
        <v>3.3333333333333333E-2</v>
      </c>
      <c r="AR118" s="129">
        <v>6.6666666666666662E-3</v>
      </c>
      <c r="AS118" s="192" t="s">
        <v>345</v>
      </c>
    </row>
    <row r="119" spans="1:45" ht="10" x14ac:dyDescent="0.2">
      <c r="B119" s="35" t="s">
        <v>252</v>
      </c>
      <c r="C119" s="131" t="s">
        <v>41</v>
      </c>
      <c r="D119" s="128" t="s">
        <v>41</v>
      </c>
      <c r="E119" s="129" t="s">
        <v>41</v>
      </c>
      <c r="F119" s="128" t="s">
        <v>41</v>
      </c>
      <c r="G119" s="128" t="s">
        <v>41</v>
      </c>
      <c r="H119" s="129" t="s">
        <v>41</v>
      </c>
      <c r="I119" s="129" t="s">
        <v>41</v>
      </c>
      <c r="J119" s="131">
        <v>160</v>
      </c>
      <c r="K119" s="128">
        <v>320</v>
      </c>
      <c r="L119" s="129">
        <v>2.2364217252396165E-2</v>
      </c>
      <c r="M119" s="128">
        <v>300</v>
      </c>
      <c r="N119" s="128">
        <v>340</v>
      </c>
      <c r="O119" s="129">
        <v>2.2364217252396165E-2</v>
      </c>
      <c r="P119" s="129">
        <v>4.4728434504792327E-3</v>
      </c>
      <c r="Q119" s="131">
        <v>121</v>
      </c>
      <c r="R119" s="128">
        <v>380</v>
      </c>
      <c r="S119" s="129">
        <v>2.7027027027027029E-2</v>
      </c>
      <c r="T119" s="128">
        <v>355</v>
      </c>
      <c r="U119" s="128">
        <v>410</v>
      </c>
      <c r="V119" s="129">
        <v>2.7027027027027029E-2</v>
      </c>
      <c r="W119" s="129">
        <v>5.4054054054054057E-3</v>
      </c>
      <c r="X119" s="131">
        <v>43</v>
      </c>
      <c r="Y119" s="128">
        <v>330</v>
      </c>
      <c r="Z119" s="129">
        <v>-1.4925373134328358E-2</v>
      </c>
      <c r="AA119" s="128">
        <v>310</v>
      </c>
      <c r="AB119" s="128">
        <v>375</v>
      </c>
      <c r="AC119" s="129">
        <v>-1.4925373134328358E-2</v>
      </c>
      <c r="AD119" s="129">
        <v>-2.9850746268656717E-3</v>
      </c>
      <c r="AE119" s="131">
        <v>316</v>
      </c>
      <c r="AF119" s="128">
        <v>395</v>
      </c>
      <c r="AG119" s="129">
        <v>3.9473684210526314E-2</v>
      </c>
      <c r="AH119" s="128">
        <v>350</v>
      </c>
      <c r="AI119" s="128">
        <v>450</v>
      </c>
      <c r="AJ119" s="129">
        <v>3.9473684210526314E-2</v>
      </c>
      <c r="AK119" s="129">
        <v>7.8947368421052634E-3</v>
      </c>
      <c r="AL119" s="131">
        <v>126</v>
      </c>
      <c r="AM119" s="128">
        <v>500</v>
      </c>
      <c r="AN119" s="129">
        <v>4.1666666666666664E-2</v>
      </c>
      <c r="AO119" s="128">
        <v>450</v>
      </c>
      <c r="AP119" s="128">
        <v>620</v>
      </c>
      <c r="AQ119" s="129">
        <v>4.1666666666666664E-2</v>
      </c>
      <c r="AR119" s="129">
        <v>8.3333333333333332E-3</v>
      </c>
      <c r="AS119" s="192" t="s">
        <v>345</v>
      </c>
    </row>
    <row r="120" spans="1:45" ht="10" x14ac:dyDescent="0.2">
      <c r="B120" s="35" t="s">
        <v>253</v>
      </c>
      <c r="C120" s="131">
        <v>17</v>
      </c>
      <c r="D120" s="128">
        <v>280</v>
      </c>
      <c r="E120" s="129">
        <v>-1.7543859649122806E-2</v>
      </c>
      <c r="F120" s="128">
        <v>250</v>
      </c>
      <c r="G120" s="128">
        <v>320</v>
      </c>
      <c r="H120" s="129">
        <v>-1.7543859649122806E-2</v>
      </c>
      <c r="I120" s="129">
        <v>-3.508771929824561E-3</v>
      </c>
      <c r="J120" s="131">
        <v>228</v>
      </c>
      <c r="K120" s="128">
        <v>370</v>
      </c>
      <c r="L120" s="129">
        <v>0</v>
      </c>
      <c r="M120" s="128">
        <v>340</v>
      </c>
      <c r="N120" s="128">
        <v>400</v>
      </c>
      <c r="O120" s="129">
        <v>0</v>
      </c>
      <c r="P120" s="129">
        <v>0</v>
      </c>
      <c r="Q120" s="131">
        <v>140</v>
      </c>
      <c r="R120" s="128">
        <v>463</v>
      </c>
      <c r="S120" s="129">
        <v>3.3482142857142856E-2</v>
      </c>
      <c r="T120" s="128">
        <v>420</v>
      </c>
      <c r="U120" s="128">
        <v>530</v>
      </c>
      <c r="V120" s="129">
        <v>3.3482142857142856E-2</v>
      </c>
      <c r="W120" s="129">
        <v>6.6964285714285711E-3</v>
      </c>
      <c r="X120" s="131">
        <v>33</v>
      </c>
      <c r="Y120" s="128">
        <v>440</v>
      </c>
      <c r="Z120" s="129">
        <v>0.11959287531806616</v>
      </c>
      <c r="AA120" s="128">
        <v>385</v>
      </c>
      <c r="AB120" s="128">
        <v>480</v>
      </c>
      <c r="AC120" s="129">
        <v>0.11959287531806616</v>
      </c>
      <c r="AD120" s="129">
        <v>2.391857506361323E-2</v>
      </c>
      <c r="AE120" s="131">
        <v>409</v>
      </c>
      <c r="AF120" s="128">
        <v>490</v>
      </c>
      <c r="AG120" s="129">
        <v>6.5217391304347824E-2</v>
      </c>
      <c r="AH120" s="128">
        <v>430</v>
      </c>
      <c r="AI120" s="128">
        <v>540</v>
      </c>
      <c r="AJ120" s="129">
        <v>6.5217391304347824E-2</v>
      </c>
      <c r="AK120" s="129">
        <v>1.3043478260869565E-2</v>
      </c>
      <c r="AL120" s="131">
        <v>251</v>
      </c>
      <c r="AM120" s="128">
        <v>615</v>
      </c>
      <c r="AN120" s="129">
        <v>2.5000000000000001E-2</v>
      </c>
      <c r="AO120" s="128">
        <v>540</v>
      </c>
      <c r="AP120" s="128">
        <v>795</v>
      </c>
      <c r="AQ120" s="129">
        <v>2.5000000000000001E-2</v>
      </c>
      <c r="AR120" s="129">
        <v>5.0000000000000001E-3</v>
      </c>
      <c r="AS120" s="192" t="s">
        <v>345</v>
      </c>
    </row>
    <row r="121" spans="1:45" ht="10" x14ac:dyDescent="0.2">
      <c r="B121" s="35" t="s">
        <v>254</v>
      </c>
      <c r="C121" s="131">
        <v>58</v>
      </c>
      <c r="D121" s="128">
        <v>250</v>
      </c>
      <c r="E121" s="129">
        <v>4.1666666666666664E-2</v>
      </c>
      <c r="F121" s="128">
        <v>240</v>
      </c>
      <c r="G121" s="128">
        <v>275</v>
      </c>
      <c r="H121" s="129">
        <v>4.1666666666666664E-2</v>
      </c>
      <c r="I121" s="129">
        <v>8.3333333333333332E-3</v>
      </c>
      <c r="J121" s="131">
        <v>272</v>
      </c>
      <c r="K121" s="128">
        <v>330</v>
      </c>
      <c r="L121" s="129">
        <v>3.125E-2</v>
      </c>
      <c r="M121" s="128">
        <v>300</v>
      </c>
      <c r="N121" s="128">
        <v>350</v>
      </c>
      <c r="O121" s="129">
        <v>3.125E-2</v>
      </c>
      <c r="P121" s="129">
        <v>6.2500000000000003E-3</v>
      </c>
      <c r="Q121" s="131">
        <v>194</v>
      </c>
      <c r="R121" s="128">
        <v>375</v>
      </c>
      <c r="S121" s="129">
        <v>1.3513513513513514E-2</v>
      </c>
      <c r="T121" s="128">
        <v>350</v>
      </c>
      <c r="U121" s="128">
        <v>410</v>
      </c>
      <c r="V121" s="129">
        <v>1.3513513513513514E-2</v>
      </c>
      <c r="W121" s="129">
        <v>2.7027027027027029E-3</v>
      </c>
      <c r="X121" s="131">
        <v>75</v>
      </c>
      <c r="Y121" s="128">
        <v>330</v>
      </c>
      <c r="Z121" s="129">
        <v>-2.9411764705882353E-2</v>
      </c>
      <c r="AA121" s="128">
        <v>310</v>
      </c>
      <c r="AB121" s="128">
        <v>360</v>
      </c>
      <c r="AC121" s="129">
        <v>-2.9411764705882353E-2</v>
      </c>
      <c r="AD121" s="129">
        <v>-5.8823529411764705E-3</v>
      </c>
      <c r="AE121" s="131">
        <v>822</v>
      </c>
      <c r="AF121" s="128">
        <v>370</v>
      </c>
      <c r="AG121" s="129">
        <v>1.3698630136986301E-2</v>
      </c>
      <c r="AH121" s="128">
        <v>340</v>
      </c>
      <c r="AI121" s="128">
        <v>420</v>
      </c>
      <c r="AJ121" s="129">
        <v>1.3698630136986301E-2</v>
      </c>
      <c r="AK121" s="129">
        <v>2.7397260273972603E-3</v>
      </c>
      <c r="AL121" s="131">
        <v>244</v>
      </c>
      <c r="AM121" s="128">
        <v>460</v>
      </c>
      <c r="AN121" s="129">
        <v>2.2222222222222223E-2</v>
      </c>
      <c r="AO121" s="128">
        <v>420</v>
      </c>
      <c r="AP121" s="128">
        <v>500</v>
      </c>
      <c r="AQ121" s="129">
        <v>2.2222222222222223E-2</v>
      </c>
      <c r="AR121" s="129">
        <v>4.4444444444444444E-3</v>
      </c>
      <c r="AS121" s="192" t="s">
        <v>345</v>
      </c>
    </row>
    <row r="122" spans="1:45" s="140" customFormat="1" ht="10.5" x14ac:dyDescent="0.25">
      <c r="B122" s="127" t="s">
        <v>37</v>
      </c>
      <c r="C122" s="131">
        <v>377</v>
      </c>
      <c r="D122" s="128">
        <v>250</v>
      </c>
      <c r="E122" s="129">
        <v>4.1666666666666664E-2</v>
      </c>
      <c r="F122" s="128">
        <v>230</v>
      </c>
      <c r="G122" s="128">
        <v>290</v>
      </c>
      <c r="H122" s="129">
        <v>4.1666666666666664E-2</v>
      </c>
      <c r="I122" s="129">
        <v>8.3333333333333332E-3</v>
      </c>
      <c r="J122" s="131">
        <v>1577</v>
      </c>
      <c r="K122" s="128">
        <v>330</v>
      </c>
      <c r="L122" s="129">
        <v>3.125E-2</v>
      </c>
      <c r="M122" s="128">
        <v>300</v>
      </c>
      <c r="N122" s="128">
        <v>350</v>
      </c>
      <c r="O122" s="129">
        <v>3.125E-2</v>
      </c>
      <c r="P122" s="129">
        <v>6.2500000000000003E-3</v>
      </c>
      <c r="Q122" s="131">
        <v>850</v>
      </c>
      <c r="R122" s="128">
        <v>390</v>
      </c>
      <c r="S122" s="129">
        <v>0</v>
      </c>
      <c r="T122" s="128">
        <v>360</v>
      </c>
      <c r="U122" s="128">
        <v>440</v>
      </c>
      <c r="V122" s="129">
        <v>0</v>
      </c>
      <c r="W122" s="129">
        <v>0</v>
      </c>
      <c r="X122" s="131">
        <v>468</v>
      </c>
      <c r="Y122" s="128">
        <v>330</v>
      </c>
      <c r="Z122" s="129">
        <v>0</v>
      </c>
      <c r="AA122" s="128">
        <v>310</v>
      </c>
      <c r="AB122" s="128">
        <v>368</v>
      </c>
      <c r="AC122" s="129">
        <v>0</v>
      </c>
      <c r="AD122" s="129">
        <v>0</v>
      </c>
      <c r="AE122" s="131">
        <v>3272</v>
      </c>
      <c r="AF122" s="128">
        <v>390</v>
      </c>
      <c r="AG122" s="129">
        <v>2.6315789473684209E-2</v>
      </c>
      <c r="AH122" s="128">
        <v>350</v>
      </c>
      <c r="AI122" s="128">
        <v>440</v>
      </c>
      <c r="AJ122" s="129">
        <v>2.6315789473684209E-2</v>
      </c>
      <c r="AK122" s="129">
        <v>5.263157894736842E-3</v>
      </c>
      <c r="AL122" s="131">
        <v>1168</v>
      </c>
      <c r="AM122" s="128">
        <v>498</v>
      </c>
      <c r="AN122" s="129">
        <v>3.7499999999999999E-2</v>
      </c>
      <c r="AO122" s="128">
        <v>440</v>
      </c>
      <c r="AP122" s="128">
        <v>595</v>
      </c>
      <c r="AQ122" s="129">
        <v>3.7499999999999999E-2</v>
      </c>
      <c r="AR122" s="129">
        <v>7.4999999999999997E-3</v>
      </c>
    </row>
    <row r="123" spans="1:45" ht="10" x14ac:dyDescent="0.2">
      <c r="A123" s="35" t="s">
        <v>255</v>
      </c>
      <c r="B123" s="35" t="s">
        <v>256</v>
      </c>
      <c r="C123" s="131">
        <v>98</v>
      </c>
      <c r="D123" s="128">
        <v>250</v>
      </c>
      <c r="E123" s="129">
        <v>4.1666666666666664E-2</v>
      </c>
      <c r="F123" s="128">
        <v>230</v>
      </c>
      <c r="G123" s="128">
        <v>285</v>
      </c>
      <c r="H123" s="129">
        <v>4.1666666666666664E-2</v>
      </c>
      <c r="I123" s="129">
        <v>8.3333333333333332E-3</v>
      </c>
      <c r="J123" s="131">
        <v>335</v>
      </c>
      <c r="K123" s="128">
        <v>320</v>
      </c>
      <c r="L123" s="129">
        <v>6.6666666666666666E-2</v>
      </c>
      <c r="M123" s="128">
        <v>290</v>
      </c>
      <c r="N123" s="128">
        <v>340</v>
      </c>
      <c r="O123" s="129">
        <v>6.6666666666666666E-2</v>
      </c>
      <c r="P123" s="129">
        <v>1.3333333333333332E-2</v>
      </c>
      <c r="Q123" s="131">
        <v>106</v>
      </c>
      <c r="R123" s="128">
        <v>380</v>
      </c>
      <c r="S123" s="129">
        <v>2.7027027027027029E-2</v>
      </c>
      <c r="T123" s="128">
        <v>355</v>
      </c>
      <c r="U123" s="128">
        <v>420</v>
      </c>
      <c r="V123" s="129">
        <v>2.7027027027027029E-2</v>
      </c>
      <c r="W123" s="129">
        <v>5.4054054054054057E-3</v>
      </c>
      <c r="X123" s="131">
        <v>91</v>
      </c>
      <c r="Y123" s="128">
        <v>330</v>
      </c>
      <c r="Z123" s="129">
        <v>3.125E-2</v>
      </c>
      <c r="AA123" s="128">
        <v>300</v>
      </c>
      <c r="AB123" s="128">
        <v>360</v>
      </c>
      <c r="AC123" s="129">
        <v>3.125E-2</v>
      </c>
      <c r="AD123" s="129">
        <v>6.2500000000000003E-3</v>
      </c>
      <c r="AE123" s="131">
        <v>659</v>
      </c>
      <c r="AF123" s="128">
        <v>385</v>
      </c>
      <c r="AG123" s="129">
        <v>4.0540540540540543E-2</v>
      </c>
      <c r="AH123" s="128">
        <v>360</v>
      </c>
      <c r="AI123" s="128">
        <v>410</v>
      </c>
      <c r="AJ123" s="129">
        <v>4.0540540540540543E-2</v>
      </c>
      <c r="AK123" s="129">
        <v>8.1081081081081086E-3</v>
      </c>
      <c r="AL123" s="131">
        <v>362</v>
      </c>
      <c r="AM123" s="128">
        <v>440</v>
      </c>
      <c r="AN123" s="129">
        <v>2.3255813953488372E-2</v>
      </c>
      <c r="AO123" s="128">
        <v>410</v>
      </c>
      <c r="AP123" s="128">
        <v>490</v>
      </c>
      <c r="AQ123" s="129">
        <v>2.3255813953488372E-2</v>
      </c>
      <c r="AR123" s="129">
        <v>4.6511627906976744E-3</v>
      </c>
      <c r="AS123" s="192" t="s">
        <v>344</v>
      </c>
    </row>
    <row r="124" spans="1:45" ht="10" x14ac:dyDescent="0.2">
      <c r="A124" s="35"/>
      <c r="B124" s="35" t="s">
        <v>257</v>
      </c>
      <c r="C124" s="131">
        <v>31</v>
      </c>
      <c r="D124" s="128">
        <v>210</v>
      </c>
      <c r="E124" s="129">
        <v>0.13513513513513514</v>
      </c>
      <c r="F124" s="128">
        <v>195</v>
      </c>
      <c r="G124" s="128">
        <v>230</v>
      </c>
      <c r="H124" s="129">
        <v>0.13513513513513514</v>
      </c>
      <c r="I124" s="129">
        <v>2.7027027027027029E-2</v>
      </c>
      <c r="J124" s="131">
        <v>86</v>
      </c>
      <c r="K124" s="128">
        <v>280</v>
      </c>
      <c r="L124" s="129">
        <v>7.6923076923076927E-2</v>
      </c>
      <c r="M124" s="128">
        <v>255</v>
      </c>
      <c r="N124" s="128">
        <v>290</v>
      </c>
      <c r="O124" s="129">
        <v>7.6923076923076927E-2</v>
      </c>
      <c r="P124" s="129">
        <v>1.5384615384615385E-2</v>
      </c>
      <c r="Q124" s="131">
        <v>26</v>
      </c>
      <c r="R124" s="128">
        <v>320</v>
      </c>
      <c r="S124" s="129">
        <v>7.3825503355704702E-2</v>
      </c>
      <c r="T124" s="128">
        <v>260</v>
      </c>
      <c r="U124" s="128">
        <v>360</v>
      </c>
      <c r="V124" s="129">
        <v>7.3825503355704702E-2</v>
      </c>
      <c r="W124" s="129">
        <v>1.4765100671140941E-2</v>
      </c>
      <c r="X124" s="131">
        <v>137</v>
      </c>
      <c r="Y124" s="128">
        <v>260</v>
      </c>
      <c r="Z124" s="129">
        <v>6.1224489795918366E-2</v>
      </c>
      <c r="AA124" s="128">
        <v>240</v>
      </c>
      <c r="AB124" s="128">
        <v>280</v>
      </c>
      <c r="AC124" s="129">
        <v>6.1224489795918366E-2</v>
      </c>
      <c r="AD124" s="129">
        <v>1.2244897959183673E-2</v>
      </c>
      <c r="AE124" s="131">
        <v>495</v>
      </c>
      <c r="AF124" s="128">
        <v>290</v>
      </c>
      <c r="AG124" s="129">
        <v>3.5714285714285712E-2</v>
      </c>
      <c r="AH124" s="128">
        <v>270</v>
      </c>
      <c r="AI124" s="128">
        <v>333</v>
      </c>
      <c r="AJ124" s="129">
        <v>3.5714285714285712E-2</v>
      </c>
      <c r="AK124" s="129">
        <v>7.1428571428571426E-3</v>
      </c>
      <c r="AL124" s="131">
        <v>60</v>
      </c>
      <c r="AM124" s="128">
        <v>370</v>
      </c>
      <c r="AN124" s="129">
        <v>0.12121212121212122</v>
      </c>
      <c r="AO124" s="128">
        <v>333</v>
      </c>
      <c r="AP124" s="128">
        <v>400</v>
      </c>
      <c r="AQ124" s="129">
        <v>0.12121212121212122</v>
      </c>
      <c r="AR124" s="129">
        <v>2.4242424242424242E-2</v>
      </c>
      <c r="AS124" s="192" t="s">
        <v>344</v>
      </c>
    </row>
    <row r="125" spans="1:45" ht="10" x14ac:dyDescent="0.2">
      <c r="A125" s="35"/>
      <c r="B125" s="35" t="s">
        <v>372</v>
      </c>
      <c r="C125" s="131">
        <v>144</v>
      </c>
      <c r="D125" s="128">
        <v>278</v>
      </c>
      <c r="E125" s="129">
        <v>0.21929824561403508</v>
      </c>
      <c r="F125" s="128">
        <v>210</v>
      </c>
      <c r="G125" s="128">
        <v>330</v>
      </c>
      <c r="H125" s="129">
        <v>0.21929824561403508</v>
      </c>
      <c r="I125" s="129">
        <v>4.3859649122807015E-2</v>
      </c>
      <c r="J125" s="131">
        <v>303</v>
      </c>
      <c r="K125" s="128">
        <v>320</v>
      </c>
      <c r="L125" s="129">
        <v>6.6666666666666666E-2</v>
      </c>
      <c r="M125" s="128">
        <v>280</v>
      </c>
      <c r="N125" s="128">
        <v>370</v>
      </c>
      <c r="O125" s="129">
        <v>6.6666666666666666E-2</v>
      </c>
      <c r="P125" s="129">
        <v>1.3333333333333332E-2</v>
      </c>
      <c r="Q125" s="131">
        <v>90</v>
      </c>
      <c r="R125" s="128">
        <v>380</v>
      </c>
      <c r="S125" s="129">
        <v>5.5555555555555552E-2</v>
      </c>
      <c r="T125" s="128">
        <v>350</v>
      </c>
      <c r="U125" s="128">
        <v>450</v>
      </c>
      <c r="V125" s="129">
        <v>5.5555555555555552E-2</v>
      </c>
      <c r="W125" s="129">
        <v>1.111111111111111E-2</v>
      </c>
      <c r="X125" s="131">
        <v>126</v>
      </c>
      <c r="Y125" s="128">
        <v>323</v>
      </c>
      <c r="Z125" s="129">
        <v>4.1935483870967745E-2</v>
      </c>
      <c r="AA125" s="128">
        <v>300</v>
      </c>
      <c r="AB125" s="128">
        <v>360</v>
      </c>
      <c r="AC125" s="129">
        <v>4.1935483870967745E-2</v>
      </c>
      <c r="AD125" s="129">
        <v>8.3870967741935497E-3</v>
      </c>
      <c r="AE125" s="131">
        <v>441</v>
      </c>
      <c r="AF125" s="128">
        <v>350</v>
      </c>
      <c r="AG125" s="129">
        <v>2.9411764705882353E-2</v>
      </c>
      <c r="AH125" s="128">
        <v>320</v>
      </c>
      <c r="AI125" s="128">
        <v>380</v>
      </c>
      <c r="AJ125" s="129">
        <v>2.9411764705882353E-2</v>
      </c>
      <c r="AK125" s="129">
        <v>5.8823529411764705E-3</v>
      </c>
      <c r="AL125" s="131">
        <v>95</v>
      </c>
      <c r="AM125" s="128">
        <v>450</v>
      </c>
      <c r="AN125" s="129">
        <v>7.1428571428571425E-2</v>
      </c>
      <c r="AO125" s="128">
        <v>380</v>
      </c>
      <c r="AP125" s="128">
        <v>520</v>
      </c>
      <c r="AQ125" s="129">
        <v>7.1428571428571425E-2</v>
      </c>
      <c r="AR125" s="129">
        <v>1.4285714285714285E-2</v>
      </c>
      <c r="AS125" s="192" t="s">
        <v>344</v>
      </c>
    </row>
    <row r="126" spans="1:45" ht="10" x14ac:dyDescent="0.2">
      <c r="B126" s="35" t="s">
        <v>258</v>
      </c>
      <c r="C126" s="131">
        <v>95</v>
      </c>
      <c r="D126" s="128">
        <v>220</v>
      </c>
      <c r="E126" s="129">
        <v>0</v>
      </c>
      <c r="F126" s="128">
        <v>210</v>
      </c>
      <c r="G126" s="128">
        <v>240</v>
      </c>
      <c r="H126" s="129">
        <v>0</v>
      </c>
      <c r="I126" s="129">
        <v>0</v>
      </c>
      <c r="J126" s="131">
        <v>149</v>
      </c>
      <c r="K126" s="128">
        <v>300</v>
      </c>
      <c r="L126" s="129">
        <v>5.2631578947368418E-2</v>
      </c>
      <c r="M126" s="128">
        <v>270</v>
      </c>
      <c r="N126" s="128">
        <v>330</v>
      </c>
      <c r="O126" s="129">
        <v>5.2631578947368418E-2</v>
      </c>
      <c r="P126" s="129">
        <v>1.0526315789473684E-2</v>
      </c>
      <c r="Q126" s="131">
        <v>32</v>
      </c>
      <c r="R126" s="128">
        <v>408</v>
      </c>
      <c r="S126" s="129">
        <v>3.2911392405063293E-2</v>
      </c>
      <c r="T126" s="128">
        <v>378</v>
      </c>
      <c r="U126" s="128">
        <v>480</v>
      </c>
      <c r="V126" s="129">
        <v>3.2911392405063293E-2</v>
      </c>
      <c r="W126" s="129">
        <v>6.582278481012659E-3</v>
      </c>
      <c r="X126" s="131">
        <v>95</v>
      </c>
      <c r="Y126" s="128">
        <v>340</v>
      </c>
      <c r="Z126" s="129">
        <v>4.6153846153846156E-2</v>
      </c>
      <c r="AA126" s="128">
        <v>310</v>
      </c>
      <c r="AB126" s="128">
        <v>380</v>
      </c>
      <c r="AC126" s="129">
        <v>4.6153846153846156E-2</v>
      </c>
      <c r="AD126" s="129">
        <v>9.2307692307692316E-3</v>
      </c>
      <c r="AE126" s="131">
        <v>260</v>
      </c>
      <c r="AF126" s="128">
        <v>388</v>
      </c>
      <c r="AG126" s="129">
        <v>4.8648648648648651E-2</v>
      </c>
      <c r="AH126" s="128">
        <v>350</v>
      </c>
      <c r="AI126" s="128">
        <v>430</v>
      </c>
      <c r="AJ126" s="129">
        <v>4.8648648648648651E-2</v>
      </c>
      <c r="AK126" s="129">
        <v>9.729729729729731E-3</v>
      </c>
      <c r="AL126" s="131">
        <v>44</v>
      </c>
      <c r="AM126" s="128">
        <v>540</v>
      </c>
      <c r="AN126" s="129">
        <v>0.14893617021276595</v>
      </c>
      <c r="AO126" s="128">
        <v>430</v>
      </c>
      <c r="AP126" s="128">
        <v>610</v>
      </c>
      <c r="AQ126" s="129">
        <v>0.14893617021276595</v>
      </c>
      <c r="AR126" s="129">
        <v>2.9787234042553189E-2</v>
      </c>
      <c r="AS126" s="192" t="s">
        <v>344</v>
      </c>
    </row>
    <row r="127" spans="1:45" ht="10" x14ac:dyDescent="0.2">
      <c r="B127" s="35" t="s">
        <v>259</v>
      </c>
      <c r="C127" s="131" t="s">
        <v>41</v>
      </c>
      <c r="D127" s="128" t="s">
        <v>41</v>
      </c>
      <c r="E127" s="129" t="s">
        <v>41</v>
      </c>
      <c r="F127" s="128" t="s">
        <v>41</v>
      </c>
      <c r="G127" s="128" t="s">
        <v>41</v>
      </c>
      <c r="H127" s="129" t="s">
        <v>41</v>
      </c>
      <c r="I127" s="129" t="s">
        <v>41</v>
      </c>
      <c r="J127" s="131">
        <v>51</v>
      </c>
      <c r="K127" s="128">
        <v>305</v>
      </c>
      <c r="L127" s="129">
        <v>5.9027777777777776E-2</v>
      </c>
      <c r="M127" s="128">
        <v>285</v>
      </c>
      <c r="N127" s="128">
        <v>320</v>
      </c>
      <c r="O127" s="129">
        <v>5.9027777777777776E-2</v>
      </c>
      <c r="P127" s="129">
        <v>1.1805555555555555E-2</v>
      </c>
      <c r="Q127" s="131">
        <v>36</v>
      </c>
      <c r="R127" s="128">
        <v>360</v>
      </c>
      <c r="S127" s="129">
        <v>4.3478260869565216E-2</v>
      </c>
      <c r="T127" s="128">
        <v>350</v>
      </c>
      <c r="U127" s="128">
        <v>380</v>
      </c>
      <c r="V127" s="129">
        <v>4.3478260869565216E-2</v>
      </c>
      <c r="W127" s="129">
        <v>8.6956521739130436E-3</v>
      </c>
      <c r="X127" s="131">
        <v>18</v>
      </c>
      <c r="Y127" s="128">
        <v>310</v>
      </c>
      <c r="Z127" s="129">
        <v>3.3333333333333333E-2</v>
      </c>
      <c r="AA127" s="128">
        <v>300</v>
      </c>
      <c r="AB127" s="128">
        <v>360</v>
      </c>
      <c r="AC127" s="129">
        <v>3.3333333333333333E-2</v>
      </c>
      <c r="AD127" s="129">
        <v>6.6666666666666662E-3</v>
      </c>
      <c r="AE127" s="131">
        <v>163</v>
      </c>
      <c r="AF127" s="128">
        <v>380</v>
      </c>
      <c r="AG127" s="129">
        <v>2.7027027027027029E-2</v>
      </c>
      <c r="AH127" s="128">
        <v>360</v>
      </c>
      <c r="AI127" s="128">
        <v>430</v>
      </c>
      <c r="AJ127" s="129">
        <v>2.7027027027027029E-2</v>
      </c>
      <c r="AK127" s="129">
        <v>5.4054054054054057E-3</v>
      </c>
      <c r="AL127" s="131">
        <v>140</v>
      </c>
      <c r="AM127" s="128">
        <v>450</v>
      </c>
      <c r="AN127" s="129">
        <v>2.2727272727272728E-2</v>
      </c>
      <c r="AO127" s="128">
        <v>430</v>
      </c>
      <c r="AP127" s="128">
        <v>478</v>
      </c>
      <c r="AQ127" s="129">
        <v>2.2727272727272728E-2</v>
      </c>
      <c r="AR127" s="129">
        <v>4.5454545454545452E-3</v>
      </c>
      <c r="AS127" s="192" t="s">
        <v>344</v>
      </c>
    </row>
    <row r="128" spans="1:45" ht="10" x14ac:dyDescent="0.2">
      <c r="B128" s="35" t="s">
        <v>260</v>
      </c>
      <c r="C128" s="131">
        <v>40</v>
      </c>
      <c r="D128" s="128">
        <v>220</v>
      </c>
      <c r="E128" s="129">
        <v>-2.2222222222222223E-2</v>
      </c>
      <c r="F128" s="128">
        <v>193</v>
      </c>
      <c r="G128" s="128">
        <v>235</v>
      </c>
      <c r="H128" s="129">
        <v>-2.2222222222222223E-2</v>
      </c>
      <c r="I128" s="129">
        <v>-4.4444444444444444E-3</v>
      </c>
      <c r="J128" s="131">
        <v>104</v>
      </c>
      <c r="K128" s="128">
        <v>320</v>
      </c>
      <c r="L128" s="129">
        <v>3.2258064516129031E-2</v>
      </c>
      <c r="M128" s="128">
        <v>295</v>
      </c>
      <c r="N128" s="128">
        <v>350</v>
      </c>
      <c r="O128" s="129">
        <v>3.2258064516129031E-2</v>
      </c>
      <c r="P128" s="129">
        <v>6.4516129032258064E-3</v>
      </c>
      <c r="Q128" s="131">
        <v>25</v>
      </c>
      <c r="R128" s="128">
        <v>485</v>
      </c>
      <c r="S128" s="129">
        <v>0.11494252873563218</v>
      </c>
      <c r="T128" s="128">
        <v>450</v>
      </c>
      <c r="U128" s="128">
        <v>550</v>
      </c>
      <c r="V128" s="129">
        <v>0.11494252873563218</v>
      </c>
      <c r="W128" s="129">
        <v>2.2988505747126436E-2</v>
      </c>
      <c r="X128" s="131">
        <v>34</v>
      </c>
      <c r="Y128" s="128">
        <v>360</v>
      </c>
      <c r="Z128" s="129">
        <v>0.1076923076923077</v>
      </c>
      <c r="AA128" s="128">
        <v>325</v>
      </c>
      <c r="AB128" s="128">
        <v>400</v>
      </c>
      <c r="AC128" s="129">
        <v>0.1076923076923077</v>
      </c>
      <c r="AD128" s="129">
        <v>2.1538461538461541E-2</v>
      </c>
      <c r="AE128" s="131">
        <v>116</v>
      </c>
      <c r="AF128" s="128">
        <v>410</v>
      </c>
      <c r="AG128" s="129">
        <v>2.5000000000000001E-2</v>
      </c>
      <c r="AH128" s="128">
        <v>355</v>
      </c>
      <c r="AI128" s="128">
        <v>440</v>
      </c>
      <c r="AJ128" s="129">
        <v>2.5000000000000001E-2</v>
      </c>
      <c r="AK128" s="129">
        <v>5.0000000000000001E-3</v>
      </c>
      <c r="AL128" s="131">
        <v>37</v>
      </c>
      <c r="AM128" s="128">
        <v>540</v>
      </c>
      <c r="AN128" s="129">
        <v>0.08</v>
      </c>
      <c r="AO128" s="128">
        <v>440</v>
      </c>
      <c r="AP128" s="128">
        <v>610</v>
      </c>
      <c r="AQ128" s="129">
        <v>0.08</v>
      </c>
      <c r="AR128" s="129">
        <v>1.6E-2</v>
      </c>
      <c r="AS128" s="192" t="s">
        <v>344</v>
      </c>
    </row>
    <row r="129" spans="1:45" ht="10" x14ac:dyDescent="0.2">
      <c r="B129" s="35" t="s">
        <v>261</v>
      </c>
      <c r="C129" s="131">
        <v>55</v>
      </c>
      <c r="D129" s="128">
        <v>210</v>
      </c>
      <c r="E129" s="129">
        <v>0.05</v>
      </c>
      <c r="F129" s="128">
        <v>195</v>
      </c>
      <c r="G129" s="128">
        <v>220</v>
      </c>
      <c r="H129" s="129">
        <v>0.05</v>
      </c>
      <c r="I129" s="129">
        <v>0.01</v>
      </c>
      <c r="J129" s="131">
        <v>130</v>
      </c>
      <c r="K129" s="128">
        <v>310</v>
      </c>
      <c r="L129" s="129">
        <v>0</v>
      </c>
      <c r="M129" s="128">
        <v>280</v>
      </c>
      <c r="N129" s="128">
        <v>340</v>
      </c>
      <c r="O129" s="129">
        <v>0</v>
      </c>
      <c r="P129" s="129">
        <v>0</v>
      </c>
      <c r="Q129" s="131">
        <v>99</v>
      </c>
      <c r="R129" s="128">
        <v>380</v>
      </c>
      <c r="S129" s="129">
        <v>2.7027027027027029E-2</v>
      </c>
      <c r="T129" s="128">
        <v>340</v>
      </c>
      <c r="U129" s="128">
        <v>410</v>
      </c>
      <c r="V129" s="129">
        <v>2.7027027027027029E-2</v>
      </c>
      <c r="W129" s="129">
        <v>5.4054054054054057E-3</v>
      </c>
      <c r="X129" s="131">
        <v>62</v>
      </c>
      <c r="Y129" s="128">
        <v>320</v>
      </c>
      <c r="Z129" s="129">
        <v>3.2258064516129031E-2</v>
      </c>
      <c r="AA129" s="128">
        <v>290</v>
      </c>
      <c r="AB129" s="128">
        <v>350</v>
      </c>
      <c r="AC129" s="129">
        <v>3.2258064516129031E-2</v>
      </c>
      <c r="AD129" s="129">
        <v>6.4516129032258064E-3</v>
      </c>
      <c r="AE129" s="131">
        <v>369</v>
      </c>
      <c r="AF129" s="128">
        <v>350</v>
      </c>
      <c r="AG129" s="129">
        <v>0</v>
      </c>
      <c r="AH129" s="128">
        <v>330</v>
      </c>
      <c r="AI129" s="128">
        <v>400</v>
      </c>
      <c r="AJ129" s="129">
        <v>0</v>
      </c>
      <c r="AK129" s="129">
        <v>0</v>
      </c>
      <c r="AL129" s="131">
        <v>83</v>
      </c>
      <c r="AM129" s="128">
        <v>440</v>
      </c>
      <c r="AN129" s="129">
        <v>0.1</v>
      </c>
      <c r="AO129" s="128">
        <v>400</v>
      </c>
      <c r="AP129" s="128">
        <v>500</v>
      </c>
      <c r="AQ129" s="129">
        <v>0.1</v>
      </c>
      <c r="AR129" s="129">
        <v>0.02</v>
      </c>
      <c r="AS129" s="192" t="s">
        <v>344</v>
      </c>
    </row>
    <row r="130" spans="1:45" s="140" customFormat="1" ht="10.5" x14ac:dyDescent="0.25">
      <c r="A130" s="127"/>
      <c r="B130" s="127" t="s">
        <v>37</v>
      </c>
      <c r="C130" s="131">
        <v>472</v>
      </c>
      <c r="D130" s="128">
        <v>230</v>
      </c>
      <c r="E130" s="129">
        <v>4.5454545454545456E-2</v>
      </c>
      <c r="F130" s="128">
        <v>210</v>
      </c>
      <c r="G130" s="128">
        <v>275</v>
      </c>
      <c r="H130" s="129">
        <v>4.5454545454545456E-2</v>
      </c>
      <c r="I130" s="129">
        <v>9.0909090909090905E-3</v>
      </c>
      <c r="J130" s="131">
        <v>1158</v>
      </c>
      <c r="K130" s="128">
        <v>310</v>
      </c>
      <c r="L130" s="129">
        <v>3.3333333333333333E-2</v>
      </c>
      <c r="M130" s="128">
        <v>280</v>
      </c>
      <c r="N130" s="128">
        <v>340</v>
      </c>
      <c r="O130" s="129">
        <v>3.3333333333333333E-2</v>
      </c>
      <c r="P130" s="129">
        <v>6.6666666666666662E-3</v>
      </c>
      <c r="Q130" s="131">
        <v>414</v>
      </c>
      <c r="R130" s="128">
        <v>380</v>
      </c>
      <c r="S130" s="129">
        <v>5.5555555555555552E-2</v>
      </c>
      <c r="T130" s="128">
        <v>350</v>
      </c>
      <c r="U130" s="128">
        <v>430</v>
      </c>
      <c r="V130" s="129">
        <v>5.5555555555555552E-2</v>
      </c>
      <c r="W130" s="129">
        <v>1.111111111111111E-2</v>
      </c>
      <c r="X130" s="131">
        <v>563</v>
      </c>
      <c r="Y130" s="128">
        <v>315</v>
      </c>
      <c r="Z130" s="129">
        <v>0.05</v>
      </c>
      <c r="AA130" s="128">
        <v>275</v>
      </c>
      <c r="AB130" s="128">
        <v>350</v>
      </c>
      <c r="AC130" s="129">
        <v>0.05</v>
      </c>
      <c r="AD130" s="129">
        <v>0.01</v>
      </c>
      <c r="AE130" s="131">
        <v>2503</v>
      </c>
      <c r="AF130" s="128">
        <v>360</v>
      </c>
      <c r="AG130" s="129">
        <v>2.8571428571428571E-2</v>
      </c>
      <c r="AH130" s="128">
        <v>320</v>
      </c>
      <c r="AI130" s="128">
        <v>400</v>
      </c>
      <c r="AJ130" s="129">
        <v>2.8571428571428571E-2</v>
      </c>
      <c r="AK130" s="129">
        <v>5.7142857142857143E-3</v>
      </c>
      <c r="AL130" s="131">
        <v>821</v>
      </c>
      <c r="AM130" s="128">
        <v>440</v>
      </c>
      <c r="AN130" s="129">
        <v>2.3255813953488372E-2</v>
      </c>
      <c r="AO130" s="128">
        <v>400</v>
      </c>
      <c r="AP130" s="128">
        <v>500</v>
      </c>
      <c r="AQ130" s="129">
        <v>2.3255813953488372E-2</v>
      </c>
      <c r="AR130" s="129">
        <v>4.6511627906976744E-3</v>
      </c>
      <c r="AS130" s="192"/>
    </row>
    <row r="131" spans="1:45" ht="10" x14ac:dyDescent="0.2">
      <c r="A131" s="35" t="s">
        <v>0</v>
      </c>
      <c r="B131" s="35" t="s">
        <v>0</v>
      </c>
      <c r="C131" s="131">
        <v>69</v>
      </c>
      <c r="D131" s="128">
        <v>190</v>
      </c>
      <c r="E131" s="129">
        <v>5.5555555555555552E-2</v>
      </c>
      <c r="F131" s="128">
        <v>175</v>
      </c>
      <c r="G131" s="128">
        <v>210</v>
      </c>
      <c r="H131" s="129">
        <v>5.5555555555555552E-2</v>
      </c>
      <c r="I131" s="129">
        <v>1.111111111111111E-2</v>
      </c>
      <c r="J131" s="131">
        <v>257</v>
      </c>
      <c r="K131" s="128">
        <v>260</v>
      </c>
      <c r="L131" s="129">
        <v>0.04</v>
      </c>
      <c r="M131" s="128">
        <v>230</v>
      </c>
      <c r="N131" s="128">
        <v>280</v>
      </c>
      <c r="O131" s="129">
        <v>0.04</v>
      </c>
      <c r="P131" s="129">
        <v>8.0000000000000002E-3</v>
      </c>
      <c r="Q131" s="131">
        <v>109</v>
      </c>
      <c r="R131" s="128">
        <v>315</v>
      </c>
      <c r="S131" s="129">
        <v>0.05</v>
      </c>
      <c r="T131" s="128">
        <v>290</v>
      </c>
      <c r="U131" s="128">
        <v>345</v>
      </c>
      <c r="V131" s="129">
        <v>0.05</v>
      </c>
      <c r="W131" s="129">
        <v>0.01</v>
      </c>
      <c r="X131" s="131">
        <v>217</v>
      </c>
      <c r="Y131" s="128">
        <v>270</v>
      </c>
      <c r="Z131" s="129">
        <v>3.8461538461538464E-2</v>
      </c>
      <c r="AA131" s="128">
        <v>250</v>
      </c>
      <c r="AB131" s="128">
        <v>300</v>
      </c>
      <c r="AC131" s="129">
        <v>3.8461538461538464E-2</v>
      </c>
      <c r="AD131" s="129">
        <v>7.6923076923076927E-3</v>
      </c>
      <c r="AE131" s="131">
        <v>743</v>
      </c>
      <c r="AF131" s="128">
        <v>320</v>
      </c>
      <c r="AG131" s="129">
        <v>8.4745762711864403E-2</v>
      </c>
      <c r="AH131" s="128">
        <v>290</v>
      </c>
      <c r="AI131" s="128">
        <v>350</v>
      </c>
      <c r="AJ131" s="129">
        <v>8.4745762711864403E-2</v>
      </c>
      <c r="AK131" s="129">
        <v>1.6949152542372881E-2</v>
      </c>
      <c r="AL131" s="131">
        <v>219</v>
      </c>
      <c r="AM131" s="128">
        <v>380</v>
      </c>
      <c r="AN131" s="129">
        <v>5.5555555555555552E-2</v>
      </c>
      <c r="AO131" s="128">
        <v>350</v>
      </c>
      <c r="AP131" s="128">
        <v>440</v>
      </c>
      <c r="AQ131" s="129">
        <v>5.5555555555555552E-2</v>
      </c>
      <c r="AR131" s="129">
        <v>1.111111111111111E-2</v>
      </c>
      <c r="AS131" s="192" t="s">
        <v>344</v>
      </c>
    </row>
    <row r="132" spans="1:45" ht="10" x14ac:dyDescent="0.2">
      <c r="A132" s="35"/>
      <c r="B132" s="35" t="s">
        <v>262</v>
      </c>
      <c r="C132" s="131" t="s">
        <v>41</v>
      </c>
      <c r="D132" s="128" t="s">
        <v>41</v>
      </c>
      <c r="E132" s="129" t="s">
        <v>41</v>
      </c>
      <c r="F132" s="128" t="s">
        <v>41</v>
      </c>
      <c r="G132" s="128" t="s">
        <v>41</v>
      </c>
      <c r="H132" s="129" t="s">
        <v>41</v>
      </c>
      <c r="I132" s="129" t="s">
        <v>41</v>
      </c>
      <c r="J132" s="131">
        <v>32</v>
      </c>
      <c r="K132" s="128">
        <v>243</v>
      </c>
      <c r="L132" s="129">
        <v>-8.1632653061224497E-3</v>
      </c>
      <c r="M132" s="128">
        <v>225</v>
      </c>
      <c r="N132" s="128">
        <v>265</v>
      </c>
      <c r="O132" s="129">
        <v>-8.1632653061224497E-3</v>
      </c>
      <c r="P132" s="129">
        <v>-1.6326530612244899E-3</v>
      </c>
      <c r="Q132" s="131">
        <v>23</v>
      </c>
      <c r="R132" s="128">
        <v>300</v>
      </c>
      <c r="S132" s="129">
        <v>1.6949152542372881E-2</v>
      </c>
      <c r="T132" s="128">
        <v>265</v>
      </c>
      <c r="U132" s="128">
        <v>330</v>
      </c>
      <c r="V132" s="129">
        <v>1.6949152542372881E-2</v>
      </c>
      <c r="W132" s="129">
        <v>3.3898305084745762E-3</v>
      </c>
      <c r="X132" s="131">
        <v>13</v>
      </c>
      <c r="Y132" s="128">
        <v>290</v>
      </c>
      <c r="Z132" s="129">
        <v>0.18367346938775511</v>
      </c>
      <c r="AA132" s="128">
        <v>270</v>
      </c>
      <c r="AB132" s="128">
        <v>330</v>
      </c>
      <c r="AC132" s="129">
        <v>0.18367346938775511</v>
      </c>
      <c r="AD132" s="129">
        <v>3.6734693877551024E-2</v>
      </c>
      <c r="AE132" s="131">
        <v>87</v>
      </c>
      <c r="AF132" s="128">
        <v>330</v>
      </c>
      <c r="AG132" s="129">
        <v>3.125E-2</v>
      </c>
      <c r="AH132" s="128">
        <v>305</v>
      </c>
      <c r="AI132" s="128">
        <v>390</v>
      </c>
      <c r="AJ132" s="129">
        <v>3.125E-2</v>
      </c>
      <c r="AK132" s="129">
        <v>6.2500000000000003E-3</v>
      </c>
      <c r="AL132" s="131">
        <v>77</v>
      </c>
      <c r="AM132" s="128">
        <v>410</v>
      </c>
      <c r="AN132" s="129">
        <v>7.0496083550913843E-2</v>
      </c>
      <c r="AO132" s="128">
        <v>390</v>
      </c>
      <c r="AP132" s="128">
        <v>450</v>
      </c>
      <c r="AQ132" s="129">
        <v>7.0496083550913843E-2</v>
      </c>
      <c r="AR132" s="129">
        <v>1.4099216710182768E-2</v>
      </c>
      <c r="AS132" s="192" t="s">
        <v>344</v>
      </c>
    </row>
    <row r="133" spans="1:45" ht="10" x14ac:dyDescent="0.2">
      <c r="B133" s="35" t="s">
        <v>263</v>
      </c>
      <c r="C133" s="131">
        <v>56</v>
      </c>
      <c r="D133" s="128">
        <v>203</v>
      </c>
      <c r="E133" s="129">
        <v>-0.32333333333333331</v>
      </c>
      <c r="F133" s="128">
        <v>157</v>
      </c>
      <c r="G133" s="128">
        <v>275</v>
      </c>
      <c r="H133" s="129">
        <v>-0.32333333333333331</v>
      </c>
      <c r="I133" s="129">
        <v>-6.4666666666666664E-2</v>
      </c>
      <c r="J133" s="131">
        <v>148</v>
      </c>
      <c r="K133" s="128">
        <v>250</v>
      </c>
      <c r="L133" s="129">
        <v>4.1666666666666664E-2</v>
      </c>
      <c r="M133" s="128">
        <v>233</v>
      </c>
      <c r="N133" s="128">
        <v>268</v>
      </c>
      <c r="O133" s="129">
        <v>4.1666666666666664E-2</v>
      </c>
      <c r="P133" s="129">
        <v>8.3333333333333332E-3</v>
      </c>
      <c r="Q133" s="131">
        <v>50</v>
      </c>
      <c r="R133" s="128">
        <v>290</v>
      </c>
      <c r="S133" s="129">
        <v>5.4545454545454543E-2</v>
      </c>
      <c r="T133" s="128">
        <v>270</v>
      </c>
      <c r="U133" s="128">
        <v>300</v>
      </c>
      <c r="V133" s="129">
        <v>5.4545454545454543E-2</v>
      </c>
      <c r="W133" s="129">
        <v>1.0909090909090908E-2</v>
      </c>
      <c r="X133" s="131">
        <v>80</v>
      </c>
      <c r="Y133" s="128">
        <v>260</v>
      </c>
      <c r="Z133" s="129">
        <v>0.04</v>
      </c>
      <c r="AA133" s="128">
        <v>250</v>
      </c>
      <c r="AB133" s="128">
        <v>273</v>
      </c>
      <c r="AC133" s="129">
        <v>0.04</v>
      </c>
      <c r="AD133" s="129">
        <v>8.0000000000000002E-3</v>
      </c>
      <c r="AE133" s="131">
        <v>318</v>
      </c>
      <c r="AF133" s="128">
        <v>300</v>
      </c>
      <c r="AG133" s="129">
        <v>7.1428571428571425E-2</v>
      </c>
      <c r="AH133" s="128">
        <v>280</v>
      </c>
      <c r="AI133" s="128">
        <v>358</v>
      </c>
      <c r="AJ133" s="129">
        <v>7.1428571428571425E-2</v>
      </c>
      <c r="AK133" s="129">
        <v>1.4285714285714285E-2</v>
      </c>
      <c r="AL133" s="131">
        <v>124</v>
      </c>
      <c r="AM133" s="128">
        <v>380</v>
      </c>
      <c r="AN133" s="129">
        <v>8.5714285714285715E-2</v>
      </c>
      <c r="AO133" s="128">
        <v>358</v>
      </c>
      <c r="AP133" s="128">
        <v>400</v>
      </c>
      <c r="AQ133" s="129">
        <v>8.5714285714285715E-2</v>
      </c>
      <c r="AR133" s="129">
        <v>1.7142857142857144E-2</v>
      </c>
      <c r="AS133" s="192" t="s">
        <v>344</v>
      </c>
    </row>
    <row r="134" spans="1:45" ht="10" x14ac:dyDescent="0.2">
      <c r="B134" s="35" t="s">
        <v>264</v>
      </c>
      <c r="C134" s="131">
        <v>92</v>
      </c>
      <c r="D134" s="128">
        <v>175</v>
      </c>
      <c r="E134" s="129">
        <v>6.0606060606060608E-2</v>
      </c>
      <c r="F134" s="128">
        <v>160</v>
      </c>
      <c r="G134" s="128">
        <v>200</v>
      </c>
      <c r="H134" s="129">
        <v>6.0606060606060608E-2</v>
      </c>
      <c r="I134" s="129">
        <v>1.2121212121212121E-2</v>
      </c>
      <c r="J134" s="131">
        <v>125</v>
      </c>
      <c r="K134" s="128">
        <v>250</v>
      </c>
      <c r="L134" s="129">
        <v>6.8376068376068383E-2</v>
      </c>
      <c r="M134" s="128">
        <v>210</v>
      </c>
      <c r="N134" s="128">
        <v>280</v>
      </c>
      <c r="O134" s="129">
        <v>6.8376068376068383E-2</v>
      </c>
      <c r="P134" s="129">
        <v>1.3675213675213677E-2</v>
      </c>
      <c r="Q134" s="131">
        <v>38</v>
      </c>
      <c r="R134" s="128">
        <v>320</v>
      </c>
      <c r="S134" s="129">
        <v>3.2258064516129031E-2</v>
      </c>
      <c r="T134" s="128">
        <v>300</v>
      </c>
      <c r="U134" s="128">
        <v>350</v>
      </c>
      <c r="V134" s="129">
        <v>3.2258064516129031E-2</v>
      </c>
      <c r="W134" s="129">
        <v>6.4516129032258064E-3</v>
      </c>
      <c r="X134" s="131">
        <v>90</v>
      </c>
      <c r="Y134" s="128">
        <v>270</v>
      </c>
      <c r="Z134" s="129">
        <v>3.8461538461538464E-2</v>
      </c>
      <c r="AA134" s="128">
        <v>236</v>
      </c>
      <c r="AB134" s="128">
        <v>290</v>
      </c>
      <c r="AC134" s="129">
        <v>3.8461538461538464E-2</v>
      </c>
      <c r="AD134" s="129">
        <v>7.6923076923076927E-3</v>
      </c>
      <c r="AE134" s="131">
        <v>537</v>
      </c>
      <c r="AF134" s="128">
        <v>320</v>
      </c>
      <c r="AG134" s="129">
        <v>6.6666666666666666E-2</v>
      </c>
      <c r="AH134" s="128">
        <v>290</v>
      </c>
      <c r="AI134" s="128">
        <v>370</v>
      </c>
      <c r="AJ134" s="129">
        <v>6.6666666666666666E-2</v>
      </c>
      <c r="AK134" s="129">
        <v>1.3333333333333332E-2</v>
      </c>
      <c r="AL134" s="131">
        <v>298</v>
      </c>
      <c r="AM134" s="128">
        <v>400</v>
      </c>
      <c r="AN134" s="129">
        <v>5.2631578947368418E-2</v>
      </c>
      <c r="AO134" s="128">
        <v>370</v>
      </c>
      <c r="AP134" s="128">
        <v>440</v>
      </c>
      <c r="AQ134" s="129">
        <v>5.2631578947368418E-2</v>
      </c>
      <c r="AR134" s="129">
        <v>1.0526315789473684E-2</v>
      </c>
      <c r="AS134" s="192" t="s">
        <v>344</v>
      </c>
    </row>
    <row r="135" spans="1:45" s="140" customFormat="1" ht="10.5" x14ac:dyDescent="0.25">
      <c r="B135" s="127" t="s">
        <v>37</v>
      </c>
      <c r="C135" s="131">
        <v>220</v>
      </c>
      <c r="D135" s="128">
        <v>183</v>
      </c>
      <c r="E135" s="129">
        <v>4.5714285714285714E-2</v>
      </c>
      <c r="F135" s="128">
        <v>160</v>
      </c>
      <c r="G135" s="128">
        <v>210</v>
      </c>
      <c r="H135" s="129">
        <v>4.5714285714285714E-2</v>
      </c>
      <c r="I135" s="129">
        <v>9.1428571428571435E-3</v>
      </c>
      <c r="J135" s="131">
        <v>562</v>
      </c>
      <c r="K135" s="128">
        <v>250</v>
      </c>
      <c r="L135" s="129">
        <v>4.1666666666666664E-2</v>
      </c>
      <c r="M135" s="128">
        <v>230</v>
      </c>
      <c r="N135" s="128">
        <v>275</v>
      </c>
      <c r="O135" s="129">
        <v>4.1666666666666664E-2</v>
      </c>
      <c r="P135" s="129">
        <v>8.3333333333333332E-3</v>
      </c>
      <c r="Q135" s="131">
        <v>220</v>
      </c>
      <c r="R135" s="128">
        <v>300</v>
      </c>
      <c r="S135" s="129">
        <v>0</v>
      </c>
      <c r="T135" s="128">
        <v>275</v>
      </c>
      <c r="U135" s="128">
        <v>330</v>
      </c>
      <c r="V135" s="129">
        <v>0</v>
      </c>
      <c r="W135" s="129">
        <v>0</v>
      </c>
      <c r="X135" s="131">
        <v>400</v>
      </c>
      <c r="Y135" s="128">
        <v>270</v>
      </c>
      <c r="Z135" s="129">
        <v>3.8461538461538464E-2</v>
      </c>
      <c r="AA135" s="128">
        <v>250</v>
      </c>
      <c r="AB135" s="128">
        <v>295</v>
      </c>
      <c r="AC135" s="129">
        <v>3.8461538461538464E-2</v>
      </c>
      <c r="AD135" s="129">
        <v>7.6923076923076927E-3</v>
      </c>
      <c r="AE135" s="131">
        <v>1685</v>
      </c>
      <c r="AF135" s="128">
        <v>320</v>
      </c>
      <c r="AG135" s="129">
        <v>6.6666666666666666E-2</v>
      </c>
      <c r="AH135" s="128">
        <v>290</v>
      </c>
      <c r="AI135" s="128">
        <v>360</v>
      </c>
      <c r="AJ135" s="129">
        <v>6.6666666666666666E-2</v>
      </c>
      <c r="AK135" s="129">
        <v>1.3333333333333332E-2</v>
      </c>
      <c r="AL135" s="131">
        <v>718</v>
      </c>
      <c r="AM135" s="128">
        <v>400</v>
      </c>
      <c r="AN135" s="129">
        <v>8.1081081081081086E-2</v>
      </c>
      <c r="AO135" s="128">
        <v>360</v>
      </c>
      <c r="AP135" s="128">
        <v>430</v>
      </c>
      <c r="AQ135" s="129">
        <v>8.1081081081081086E-2</v>
      </c>
      <c r="AR135" s="129">
        <v>1.6216216216216217E-2</v>
      </c>
      <c r="AS135" s="192"/>
    </row>
    <row r="136" spans="1:45" ht="10" x14ac:dyDescent="0.2">
      <c r="A136" s="32" t="s">
        <v>265</v>
      </c>
      <c r="B136" s="35" t="s">
        <v>265</v>
      </c>
      <c r="C136" s="131">
        <v>29</v>
      </c>
      <c r="D136" s="128">
        <v>205</v>
      </c>
      <c r="E136" s="129">
        <v>7.8947368421052627E-2</v>
      </c>
      <c r="F136" s="128">
        <v>175</v>
      </c>
      <c r="G136" s="128">
        <v>310</v>
      </c>
      <c r="H136" s="129">
        <v>7.8947368421052627E-2</v>
      </c>
      <c r="I136" s="129">
        <v>1.5789473684210527E-2</v>
      </c>
      <c r="J136" s="131">
        <v>98</v>
      </c>
      <c r="K136" s="128">
        <v>263</v>
      </c>
      <c r="L136" s="129">
        <v>5.1999999999999998E-2</v>
      </c>
      <c r="M136" s="128">
        <v>230</v>
      </c>
      <c r="N136" s="128">
        <v>320</v>
      </c>
      <c r="O136" s="129">
        <v>5.1999999999999998E-2</v>
      </c>
      <c r="P136" s="129">
        <v>1.04E-2</v>
      </c>
      <c r="Q136" s="131">
        <v>19</v>
      </c>
      <c r="R136" s="128">
        <v>400</v>
      </c>
      <c r="S136" s="129">
        <v>5.2631578947368418E-2</v>
      </c>
      <c r="T136" s="128">
        <v>320</v>
      </c>
      <c r="U136" s="128">
        <v>450</v>
      </c>
      <c r="V136" s="129">
        <v>5.2631578947368418E-2</v>
      </c>
      <c r="W136" s="129">
        <v>1.0526315789473684E-2</v>
      </c>
      <c r="X136" s="131">
        <v>83</v>
      </c>
      <c r="Y136" s="128">
        <v>280</v>
      </c>
      <c r="Z136" s="129">
        <v>9.8039215686274508E-2</v>
      </c>
      <c r="AA136" s="128">
        <v>260</v>
      </c>
      <c r="AB136" s="128">
        <v>330</v>
      </c>
      <c r="AC136" s="129">
        <v>9.8039215686274508E-2</v>
      </c>
      <c r="AD136" s="129">
        <v>1.9607843137254902E-2</v>
      </c>
      <c r="AE136" s="131">
        <v>212</v>
      </c>
      <c r="AF136" s="128">
        <v>320</v>
      </c>
      <c r="AG136" s="129">
        <v>6.6666666666666666E-2</v>
      </c>
      <c r="AH136" s="128">
        <v>280</v>
      </c>
      <c r="AI136" s="128">
        <v>340</v>
      </c>
      <c r="AJ136" s="129">
        <v>6.6666666666666666E-2</v>
      </c>
      <c r="AK136" s="129">
        <v>1.3333333333333332E-2</v>
      </c>
      <c r="AL136" s="131">
        <v>34</v>
      </c>
      <c r="AM136" s="128">
        <v>395</v>
      </c>
      <c r="AN136" s="129">
        <v>3.9473684210526314E-2</v>
      </c>
      <c r="AO136" s="128">
        <v>340</v>
      </c>
      <c r="AP136" s="128">
        <v>450</v>
      </c>
      <c r="AQ136" s="129">
        <v>3.9473684210526314E-2</v>
      </c>
      <c r="AR136" s="129">
        <v>7.8947368421052634E-3</v>
      </c>
      <c r="AS136" s="192" t="s">
        <v>344</v>
      </c>
    </row>
    <row r="137" spans="1:45" ht="10" x14ac:dyDescent="0.2">
      <c r="B137" s="35" t="s">
        <v>266</v>
      </c>
      <c r="C137" s="131">
        <v>36</v>
      </c>
      <c r="D137" s="128">
        <v>168</v>
      </c>
      <c r="E137" s="129">
        <v>-1.1764705882352941E-2</v>
      </c>
      <c r="F137" s="128">
        <v>153</v>
      </c>
      <c r="G137" s="128">
        <v>188</v>
      </c>
      <c r="H137" s="129">
        <v>-1.1764705882352941E-2</v>
      </c>
      <c r="I137" s="129">
        <v>-2.352941176470588E-3</v>
      </c>
      <c r="J137" s="131">
        <v>277</v>
      </c>
      <c r="K137" s="128">
        <v>260</v>
      </c>
      <c r="L137" s="129">
        <v>0.04</v>
      </c>
      <c r="M137" s="128">
        <v>230</v>
      </c>
      <c r="N137" s="128">
        <v>270</v>
      </c>
      <c r="O137" s="129">
        <v>0.04</v>
      </c>
      <c r="P137" s="129">
        <v>8.0000000000000002E-3</v>
      </c>
      <c r="Q137" s="131">
        <v>76</v>
      </c>
      <c r="R137" s="128">
        <v>310</v>
      </c>
      <c r="S137" s="129">
        <v>0</v>
      </c>
      <c r="T137" s="128">
        <v>290</v>
      </c>
      <c r="U137" s="128">
        <v>353</v>
      </c>
      <c r="V137" s="129">
        <v>0</v>
      </c>
      <c r="W137" s="129">
        <v>0</v>
      </c>
      <c r="X137" s="131">
        <v>87</v>
      </c>
      <c r="Y137" s="128">
        <v>270</v>
      </c>
      <c r="Z137" s="129">
        <v>3.8461538461538464E-2</v>
      </c>
      <c r="AA137" s="128">
        <v>250</v>
      </c>
      <c r="AB137" s="128">
        <v>290</v>
      </c>
      <c r="AC137" s="129">
        <v>3.8461538461538464E-2</v>
      </c>
      <c r="AD137" s="129">
        <v>7.6923076923076927E-3</v>
      </c>
      <c r="AE137" s="131">
        <v>362</v>
      </c>
      <c r="AF137" s="128">
        <v>320</v>
      </c>
      <c r="AG137" s="129">
        <v>4.9180327868852458E-2</v>
      </c>
      <c r="AH137" s="128">
        <v>290</v>
      </c>
      <c r="AI137" s="128">
        <v>348</v>
      </c>
      <c r="AJ137" s="129">
        <v>4.9180327868852458E-2</v>
      </c>
      <c r="AK137" s="129">
        <v>9.8360655737704909E-3</v>
      </c>
      <c r="AL137" s="131">
        <v>124</v>
      </c>
      <c r="AM137" s="128">
        <v>380</v>
      </c>
      <c r="AN137" s="129">
        <v>0</v>
      </c>
      <c r="AO137" s="128">
        <v>348</v>
      </c>
      <c r="AP137" s="128">
        <v>430</v>
      </c>
      <c r="AQ137" s="129">
        <v>0</v>
      </c>
      <c r="AR137" s="129">
        <v>0</v>
      </c>
      <c r="AS137" s="192" t="s">
        <v>344</v>
      </c>
    </row>
    <row r="138" spans="1:45" ht="10" x14ac:dyDescent="0.2">
      <c r="B138" s="35" t="s">
        <v>267</v>
      </c>
      <c r="C138" s="131">
        <v>17</v>
      </c>
      <c r="D138" s="128">
        <v>195</v>
      </c>
      <c r="E138" s="129">
        <v>-0.42307692307692307</v>
      </c>
      <c r="F138" s="128">
        <v>170</v>
      </c>
      <c r="G138" s="128">
        <v>220</v>
      </c>
      <c r="H138" s="129">
        <v>-0.42307692307692307</v>
      </c>
      <c r="I138" s="129">
        <v>-8.461538461538462E-2</v>
      </c>
      <c r="J138" s="131">
        <v>72</v>
      </c>
      <c r="K138" s="128">
        <v>260</v>
      </c>
      <c r="L138" s="129">
        <v>0</v>
      </c>
      <c r="M138" s="128">
        <v>233</v>
      </c>
      <c r="N138" s="128">
        <v>280</v>
      </c>
      <c r="O138" s="129">
        <v>0</v>
      </c>
      <c r="P138" s="129">
        <v>0</v>
      </c>
      <c r="Q138" s="131">
        <v>57</v>
      </c>
      <c r="R138" s="128">
        <v>320</v>
      </c>
      <c r="S138" s="129">
        <v>6.6666666666666666E-2</v>
      </c>
      <c r="T138" s="128">
        <v>300</v>
      </c>
      <c r="U138" s="128">
        <v>340</v>
      </c>
      <c r="V138" s="129">
        <v>6.6666666666666666E-2</v>
      </c>
      <c r="W138" s="129">
        <v>1.3333333333333332E-2</v>
      </c>
      <c r="X138" s="131">
        <v>62</v>
      </c>
      <c r="Y138" s="128">
        <v>273</v>
      </c>
      <c r="Z138" s="129">
        <v>9.1999999999999998E-2</v>
      </c>
      <c r="AA138" s="128">
        <v>250</v>
      </c>
      <c r="AB138" s="128">
        <v>295</v>
      </c>
      <c r="AC138" s="129">
        <v>9.1999999999999998E-2</v>
      </c>
      <c r="AD138" s="129">
        <v>1.84E-2</v>
      </c>
      <c r="AE138" s="131">
        <v>328</v>
      </c>
      <c r="AF138" s="128">
        <v>310</v>
      </c>
      <c r="AG138" s="129">
        <v>3.3333333333333333E-2</v>
      </c>
      <c r="AH138" s="128">
        <v>285</v>
      </c>
      <c r="AI138" s="128">
        <v>350</v>
      </c>
      <c r="AJ138" s="129">
        <v>3.3333333333333333E-2</v>
      </c>
      <c r="AK138" s="129">
        <v>6.6666666666666662E-3</v>
      </c>
      <c r="AL138" s="131">
        <v>62</v>
      </c>
      <c r="AM138" s="128">
        <v>370</v>
      </c>
      <c r="AN138" s="129">
        <v>6.3218390804597707E-2</v>
      </c>
      <c r="AO138" s="128">
        <v>350</v>
      </c>
      <c r="AP138" s="128">
        <v>420</v>
      </c>
      <c r="AQ138" s="129">
        <v>6.3218390804597707E-2</v>
      </c>
      <c r="AR138" s="129">
        <v>1.2643678160919542E-2</v>
      </c>
      <c r="AS138" s="192" t="s">
        <v>344</v>
      </c>
    </row>
    <row r="139" spans="1:45" ht="10" x14ac:dyDescent="0.2">
      <c r="A139" s="35"/>
      <c r="B139" s="35" t="s">
        <v>268</v>
      </c>
      <c r="C139" s="131">
        <v>11</v>
      </c>
      <c r="D139" s="128">
        <v>180</v>
      </c>
      <c r="E139" s="129">
        <v>0</v>
      </c>
      <c r="F139" s="128">
        <v>165</v>
      </c>
      <c r="G139" s="128">
        <v>250</v>
      </c>
      <c r="H139" s="129">
        <v>0</v>
      </c>
      <c r="I139" s="129">
        <v>0</v>
      </c>
      <c r="J139" s="131">
        <v>152</v>
      </c>
      <c r="K139" s="128">
        <v>260</v>
      </c>
      <c r="L139" s="129">
        <v>0.04</v>
      </c>
      <c r="M139" s="128">
        <v>240</v>
      </c>
      <c r="N139" s="128">
        <v>280</v>
      </c>
      <c r="O139" s="129">
        <v>0.04</v>
      </c>
      <c r="P139" s="129">
        <v>8.0000000000000002E-3</v>
      </c>
      <c r="Q139" s="131">
        <v>60</v>
      </c>
      <c r="R139" s="128">
        <v>300</v>
      </c>
      <c r="S139" s="129">
        <v>3.4482758620689655E-2</v>
      </c>
      <c r="T139" s="128">
        <v>280</v>
      </c>
      <c r="U139" s="128">
        <v>350</v>
      </c>
      <c r="V139" s="129">
        <v>3.4482758620689655E-2</v>
      </c>
      <c r="W139" s="129">
        <v>6.8965517241379309E-3</v>
      </c>
      <c r="X139" s="131">
        <v>87</v>
      </c>
      <c r="Y139" s="128">
        <v>260</v>
      </c>
      <c r="Z139" s="129">
        <v>0</v>
      </c>
      <c r="AA139" s="128">
        <v>240</v>
      </c>
      <c r="AB139" s="128">
        <v>280</v>
      </c>
      <c r="AC139" s="129">
        <v>0</v>
      </c>
      <c r="AD139" s="129">
        <v>0</v>
      </c>
      <c r="AE139" s="131">
        <v>393</v>
      </c>
      <c r="AF139" s="128">
        <v>300</v>
      </c>
      <c r="AG139" s="129">
        <v>3.4482758620689655E-2</v>
      </c>
      <c r="AH139" s="128">
        <v>270</v>
      </c>
      <c r="AI139" s="128">
        <v>320</v>
      </c>
      <c r="AJ139" s="129">
        <v>3.4482758620689655E-2</v>
      </c>
      <c r="AK139" s="129">
        <v>6.8965517241379309E-3</v>
      </c>
      <c r="AL139" s="131">
        <v>185</v>
      </c>
      <c r="AM139" s="128">
        <v>340</v>
      </c>
      <c r="AN139" s="129">
        <v>3.0303030303030304E-2</v>
      </c>
      <c r="AO139" s="128">
        <v>320</v>
      </c>
      <c r="AP139" s="128">
        <v>370</v>
      </c>
      <c r="AQ139" s="129">
        <v>3.0303030303030304E-2</v>
      </c>
      <c r="AR139" s="129">
        <v>6.0606060606060606E-3</v>
      </c>
      <c r="AS139" s="192" t="s">
        <v>344</v>
      </c>
    </row>
    <row r="140" spans="1:45" s="140" customFormat="1" ht="10.5" x14ac:dyDescent="0.25">
      <c r="A140" s="127"/>
      <c r="B140" s="127" t="s">
        <v>37</v>
      </c>
      <c r="C140" s="131">
        <v>93</v>
      </c>
      <c r="D140" s="128">
        <v>180</v>
      </c>
      <c r="E140" s="129">
        <v>-2.7027027027027029E-2</v>
      </c>
      <c r="F140" s="128">
        <v>160</v>
      </c>
      <c r="G140" s="128">
        <v>220</v>
      </c>
      <c r="H140" s="129">
        <v>-2.7027027027027029E-2</v>
      </c>
      <c r="I140" s="129">
        <v>-5.4054054054054057E-3</v>
      </c>
      <c r="J140" s="131">
        <v>599</v>
      </c>
      <c r="K140" s="128">
        <v>260</v>
      </c>
      <c r="L140" s="129">
        <v>0.04</v>
      </c>
      <c r="M140" s="128">
        <v>230</v>
      </c>
      <c r="N140" s="128">
        <v>280</v>
      </c>
      <c r="O140" s="129">
        <v>0.04</v>
      </c>
      <c r="P140" s="129">
        <v>8.0000000000000002E-3</v>
      </c>
      <c r="Q140" s="131">
        <v>212</v>
      </c>
      <c r="R140" s="128">
        <v>313</v>
      </c>
      <c r="S140" s="129">
        <v>4.3333333333333335E-2</v>
      </c>
      <c r="T140" s="128">
        <v>290</v>
      </c>
      <c r="U140" s="128">
        <v>350</v>
      </c>
      <c r="V140" s="129">
        <v>4.3333333333333335E-2</v>
      </c>
      <c r="W140" s="129">
        <v>8.6666666666666663E-3</v>
      </c>
      <c r="X140" s="131">
        <v>319</v>
      </c>
      <c r="Y140" s="128">
        <v>270</v>
      </c>
      <c r="Z140" s="129">
        <v>3.8461538461538464E-2</v>
      </c>
      <c r="AA140" s="128">
        <v>250</v>
      </c>
      <c r="AB140" s="128">
        <v>290</v>
      </c>
      <c r="AC140" s="129">
        <v>3.8461538461538464E-2</v>
      </c>
      <c r="AD140" s="129">
        <v>7.6923076923076927E-3</v>
      </c>
      <c r="AE140" s="131">
        <v>1295</v>
      </c>
      <c r="AF140" s="128">
        <v>310</v>
      </c>
      <c r="AG140" s="129">
        <v>3.3333333333333333E-2</v>
      </c>
      <c r="AH140" s="128">
        <v>280</v>
      </c>
      <c r="AI140" s="128">
        <v>330</v>
      </c>
      <c r="AJ140" s="129">
        <v>3.3333333333333333E-2</v>
      </c>
      <c r="AK140" s="129">
        <v>6.6666666666666662E-3</v>
      </c>
      <c r="AL140" s="131">
        <v>405</v>
      </c>
      <c r="AM140" s="128">
        <v>355</v>
      </c>
      <c r="AN140" s="129">
        <v>1.4285714285714285E-2</v>
      </c>
      <c r="AO140" s="128">
        <v>330</v>
      </c>
      <c r="AP140" s="128">
        <v>400</v>
      </c>
      <c r="AQ140" s="129">
        <v>1.4285714285714285E-2</v>
      </c>
      <c r="AR140" s="129">
        <v>2.8571428571428571E-3</v>
      </c>
      <c r="AS140" s="192"/>
    </row>
    <row r="141" spans="1:45" ht="10" x14ac:dyDescent="0.2">
      <c r="A141" s="35" t="s">
        <v>269</v>
      </c>
      <c r="B141" s="35" t="s">
        <v>270</v>
      </c>
      <c r="C141" s="131">
        <v>15</v>
      </c>
      <c r="D141" s="128">
        <v>175</v>
      </c>
      <c r="E141" s="129">
        <v>6.0606060606060608E-2</v>
      </c>
      <c r="F141" s="128">
        <v>165</v>
      </c>
      <c r="G141" s="128">
        <v>200</v>
      </c>
      <c r="H141" s="129">
        <v>6.0606060606060608E-2</v>
      </c>
      <c r="I141" s="129">
        <v>1.2121212121212121E-2</v>
      </c>
      <c r="J141" s="131">
        <v>82</v>
      </c>
      <c r="K141" s="128">
        <v>250</v>
      </c>
      <c r="L141" s="129">
        <v>4.1666666666666664E-2</v>
      </c>
      <c r="M141" s="128">
        <v>225</v>
      </c>
      <c r="N141" s="128">
        <v>260</v>
      </c>
      <c r="O141" s="129">
        <v>4.1666666666666664E-2</v>
      </c>
      <c r="P141" s="129">
        <v>8.3333333333333332E-3</v>
      </c>
      <c r="Q141" s="131">
        <v>26</v>
      </c>
      <c r="R141" s="128">
        <v>305</v>
      </c>
      <c r="S141" s="129">
        <v>0.12962962962962962</v>
      </c>
      <c r="T141" s="128">
        <v>280</v>
      </c>
      <c r="U141" s="128">
        <v>340</v>
      </c>
      <c r="V141" s="129">
        <v>0.12962962962962962</v>
      </c>
      <c r="W141" s="129">
        <v>2.5925925925925925E-2</v>
      </c>
      <c r="X141" s="131">
        <v>33</v>
      </c>
      <c r="Y141" s="128">
        <v>260</v>
      </c>
      <c r="Z141" s="129">
        <v>0.04</v>
      </c>
      <c r="AA141" s="128">
        <v>230</v>
      </c>
      <c r="AB141" s="128">
        <v>270</v>
      </c>
      <c r="AC141" s="129">
        <v>0.04</v>
      </c>
      <c r="AD141" s="129">
        <v>8.0000000000000002E-3</v>
      </c>
      <c r="AE141" s="131">
        <v>190</v>
      </c>
      <c r="AF141" s="128">
        <v>320</v>
      </c>
      <c r="AG141" s="129">
        <v>6.6666666666666666E-2</v>
      </c>
      <c r="AH141" s="128">
        <v>295</v>
      </c>
      <c r="AI141" s="128">
        <v>330</v>
      </c>
      <c r="AJ141" s="129">
        <v>6.6666666666666666E-2</v>
      </c>
      <c r="AK141" s="129">
        <v>1.3333333333333332E-2</v>
      </c>
      <c r="AL141" s="131">
        <v>65</v>
      </c>
      <c r="AM141" s="128">
        <v>380</v>
      </c>
      <c r="AN141" s="129">
        <v>2.7027027027027029E-2</v>
      </c>
      <c r="AO141" s="128">
        <v>330</v>
      </c>
      <c r="AP141" s="128">
        <v>400</v>
      </c>
      <c r="AQ141" s="129">
        <v>2.7027027027027029E-2</v>
      </c>
      <c r="AR141" s="129">
        <v>5.4054054054054057E-3</v>
      </c>
      <c r="AS141" s="192" t="s">
        <v>344</v>
      </c>
    </row>
    <row r="142" spans="1:45" ht="10" x14ac:dyDescent="0.2">
      <c r="B142" s="35" t="s">
        <v>70</v>
      </c>
      <c r="C142" s="131">
        <v>18</v>
      </c>
      <c r="D142" s="128">
        <v>165</v>
      </c>
      <c r="E142" s="129">
        <v>7.8431372549019607E-2</v>
      </c>
      <c r="F142" s="128">
        <v>150</v>
      </c>
      <c r="G142" s="128">
        <v>190</v>
      </c>
      <c r="H142" s="129">
        <v>7.8431372549019607E-2</v>
      </c>
      <c r="I142" s="129">
        <v>1.5686274509803921E-2</v>
      </c>
      <c r="J142" s="131">
        <v>74</v>
      </c>
      <c r="K142" s="128">
        <v>220</v>
      </c>
      <c r="L142" s="129">
        <v>0.1</v>
      </c>
      <c r="M142" s="128">
        <v>200</v>
      </c>
      <c r="N142" s="128">
        <v>240</v>
      </c>
      <c r="O142" s="129">
        <v>0.1</v>
      </c>
      <c r="P142" s="129">
        <v>0.02</v>
      </c>
      <c r="Q142" s="131">
        <v>14</v>
      </c>
      <c r="R142" s="128">
        <v>303</v>
      </c>
      <c r="S142" s="129">
        <v>0.12222222222222222</v>
      </c>
      <c r="T142" s="128">
        <v>245</v>
      </c>
      <c r="U142" s="128">
        <v>315</v>
      </c>
      <c r="V142" s="129">
        <v>0.12222222222222222</v>
      </c>
      <c r="W142" s="129">
        <v>2.4444444444444442E-2</v>
      </c>
      <c r="X142" s="131">
        <v>33</v>
      </c>
      <c r="Y142" s="128">
        <v>250</v>
      </c>
      <c r="Z142" s="129">
        <v>8.6956521739130432E-2</v>
      </c>
      <c r="AA142" s="128">
        <v>230</v>
      </c>
      <c r="AB142" s="128">
        <v>290</v>
      </c>
      <c r="AC142" s="129">
        <v>8.6956521739130432E-2</v>
      </c>
      <c r="AD142" s="129">
        <v>1.7391304347826087E-2</v>
      </c>
      <c r="AE142" s="131">
        <v>154</v>
      </c>
      <c r="AF142" s="128">
        <v>300</v>
      </c>
      <c r="AG142" s="129">
        <v>9.8901098901098897E-2</v>
      </c>
      <c r="AH142" s="128">
        <v>270</v>
      </c>
      <c r="AI142" s="128">
        <v>320</v>
      </c>
      <c r="AJ142" s="129">
        <v>9.8901098901098897E-2</v>
      </c>
      <c r="AK142" s="129">
        <v>1.9780219780219779E-2</v>
      </c>
      <c r="AL142" s="131">
        <v>46</v>
      </c>
      <c r="AM142" s="128">
        <v>350</v>
      </c>
      <c r="AN142" s="129">
        <v>0</v>
      </c>
      <c r="AO142" s="128">
        <v>320</v>
      </c>
      <c r="AP142" s="128">
        <v>390</v>
      </c>
      <c r="AQ142" s="129">
        <v>0</v>
      </c>
      <c r="AR142" s="129">
        <v>0</v>
      </c>
      <c r="AS142" s="192" t="s">
        <v>344</v>
      </c>
    </row>
    <row r="143" spans="1:45" ht="10" x14ac:dyDescent="0.2">
      <c r="B143" s="35" t="s">
        <v>271</v>
      </c>
      <c r="C143" s="131" t="s">
        <v>41</v>
      </c>
      <c r="D143" s="128" t="s">
        <v>41</v>
      </c>
      <c r="E143" s="129" t="s">
        <v>41</v>
      </c>
      <c r="F143" s="128" t="s">
        <v>41</v>
      </c>
      <c r="G143" s="128" t="s">
        <v>41</v>
      </c>
      <c r="H143" s="129" t="s">
        <v>41</v>
      </c>
      <c r="I143" s="129" t="s">
        <v>41</v>
      </c>
      <c r="J143" s="131">
        <v>29</v>
      </c>
      <c r="K143" s="128">
        <v>295</v>
      </c>
      <c r="L143" s="129">
        <v>5.3571428571428568E-2</v>
      </c>
      <c r="M143" s="128">
        <v>275</v>
      </c>
      <c r="N143" s="128">
        <v>310</v>
      </c>
      <c r="O143" s="129">
        <v>5.3571428571428568E-2</v>
      </c>
      <c r="P143" s="129">
        <v>1.0714285714285714E-2</v>
      </c>
      <c r="Q143" s="131" t="s">
        <v>41</v>
      </c>
      <c r="R143" s="128" t="s">
        <v>41</v>
      </c>
      <c r="S143" s="129" t="s">
        <v>41</v>
      </c>
      <c r="T143" s="128" t="s">
        <v>41</v>
      </c>
      <c r="U143" s="128" t="s">
        <v>41</v>
      </c>
      <c r="V143" s="129" t="s">
        <v>41</v>
      </c>
      <c r="W143" s="129" t="s">
        <v>41</v>
      </c>
      <c r="X143" s="131">
        <v>59</v>
      </c>
      <c r="Y143" s="128">
        <v>320</v>
      </c>
      <c r="Z143" s="129">
        <v>6.6666666666666666E-2</v>
      </c>
      <c r="AA143" s="128">
        <v>300</v>
      </c>
      <c r="AB143" s="128">
        <v>360</v>
      </c>
      <c r="AC143" s="129">
        <v>6.6666666666666666E-2</v>
      </c>
      <c r="AD143" s="129">
        <v>1.3333333333333332E-2</v>
      </c>
      <c r="AE143" s="131">
        <v>95</v>
      </c>
      <c r="AF143" s="128">
        <v>350</v>
      </c>
      <c r="AG143" s="129">
        <v>2.9411764705882353E-2</v>
      </c>
      <c r="AH143" s="128">
        <v>330</v>
      </c>
      <c r="AI143" s="128">
        <v>385</v>
      </c>
      <c r="AJ143" s="129">
        <v>2.9411764705882353E-2</v>
      </c>
      <c r="AK143" s="129">
        <v>5.8823529411764705E-3</v>
      </c>
      <c r="AL143" s="131">
        <v>13</v>
      </c>
      <c r="AM143" s="128">
        <v>400</v>
      </c>
      <c r="AN143" s="129">
        <v>0</v>
      </c>
      <c r="AO143" s="128">
        <v>385</v>
      </c>
      <c r="AP143" s="128">
        <v>450</v>
      </c>
      <c r="AQ143" s="129">
        <v>0</v>
      </c>
      <c r="AR143" s="129">
        <v>0</v>
      </c>
      <c r="AS143" s="192" t="s">
        <v>344</v>
      </c>
    </row>
    <row r="144" spans="1:45" ht="10" x14ac:dyDescent="0.2">
      <c r="B144" s="35" t="s">
        <v>272</v>
      </c>
      <c r="C144" s="131">
        <v>23</v>
      </c>
      <c r="D144" s="128">
        <v>150</v>
      </c>
      <c r="E144" s="129">
        <v>0</v>
      </c>
      <c r="F144" s="128">
        <v>145</v>
      </c>
      <c r="G144" s="128">
        <v>170</v>
      </c>
      <c r="H144" s="129">
        <v>0</v>
      </c>
      <c r="I144" s="129">
        <v>0</v>
      </c>
      <c r="J144" s="131">
        <v>103</v>
      </c>
      <c r="K144" s="128">
        <v>260</v>
      </c>
      <c r="L144" s="129">
        <v>0.04</v>
      </c>
      <c r="M144" s="128">
        <v>230</v>
      </c>
      <c r="N144" s="128">
        <v>280</v>
      </c>
      <c r="O144" s="129">
        <v>0.04</v>
      </c>
      <c r="P144" s="129">
        <v>8.0000000000000002E-3</v>
      </c>
      <c r="Q144" s="131">
        <v>18</v>
      </c>
      <c r="R144" s="128">
        <v>320</v>
      </c>
      <c r="S144" s="129">
        <v>0</v>
      </c>
      <c r="T144" s="128">
        <v>285</v>
      </c>
      <c r="U144" s="128">
        <v>380</v>
      </c>
      <c r="V144" s="129">
        <v>0</v>
      </c>
      <c r="W144" s="129">
        <v>0</v>
      </c>
      <c r="X144" s="131">
        <v>28</v>
      </c>
      <c r="Y144" s="128">
        <v>280</v>
      </c>
      <c r="Z144" s="129">
        <v>0</v>
      </c>
      <c r="AA144" s="128">
        <v>260</v>
      </c>
      <c r="AB144" s="128">
        <v>308</v>
      </c>
      <c r="AC144" s="129">
        <v>0</v>
      </c>
      <c r="AD144" s="129">
        <v>0</v>
      </c>
      <c r="AE144" s="131">
        <v>190</v>
      </c>
      <c r="AF144" s="128">
        <v>340</v>
      </c>
      <c r="AG144" s="129">
        <v>3.0303030303030304E-2</v>
      </c>
      <c r="AH144" s="128">
        <v>295</v>
      </c>
      <c r="AI144" s="128">
        <v>390</v>
      </c>
      <c r="AJ144" s="129">
        <v>3.0303030303030304E-2</v>
      </c>
      <c r="AK144" s="129">
        <v>6.0606060606060606E-3</v>
      </c>
      <c r="AL144" s="131">
        <v>62</v>
      </c>
      <c r="AM144" s="128">
        <v>425</v>
      </c>
      <c r="AN144" s="129">
        <v>6.78391959798995E-2</v>
      </c>
      <c r="AO144" s="128">
        <v>390</v>
      </c>
      <c r="AP144" s="128">
        <v>450</v>
      </c>
      <c r="AQ144" s="129">
        <v>6.78391959798995E-2</v>
      </c>
      <c r="AR144" s="129">
        <v>1.3567839195979901E-2</v>
      </c>
      <c r="AS144" s="192" t="s">
        <v>344</v>
      </c>
    </row>
    <row r="145" spans="1:45" ht="10" x14ac:dyDescent="0.2">
      <c r="A145" s="35"/>
      <c r="B145" s="35" t="s">
        <v>273</v>
      </c>
      <c r="C145" s="131">
        <v>31</v>
      </c>
      <c r="D145" s="128">
        <v>150</v>
      </c>
      <c r="E145" s="129">
        <v>0</v>
      </c>
      <c r="F145" s="128">
        <v>130</v>
      </c>
      <c r="G145" s="128">
        <v>170</v>
      </c>
      <c r="H145" s="129">
        <v>0</v>
      </c>
      <c r="I145" s="129">
        <v>0</v>
      </c>
      <c r="J145" s="131">
        <v>43</v>
      </c>
      <c r="K145" s="128">
        <v>230</v>
      </c>
      <c r="L145" s="129">
        <v>0.21052631578947367</v>
      </c>
      <c r="M145" s="128">
        <v>180</v>
      </c>
      <c r="N145" s="128">
        <v>250</v>
      </c>
      <c r="O145" s="129">
        <v>0.21052631578947367</v>
      </c>
      <c r="P145" s="129">
        <v>4.2105263157894736E-2</v>
      </c>
      <c r="Q145" s="131" t="s">
        <v>41</v>
      </c>
      <c r="R145" s="128" t="s">
        <v>41</v>
      </c>
      <c r="S145" s="129" t="s">
        <v>41</v>
      </c>
      <c r="T145" s="128" t="s">
        <v>41</v>
      </c>
      <c r="U145" s="128" t="s">
        <v>41</v>
      </c>
      <c r="V145" s="129" t="s">
        <v>41</v>
      </c>
      <c r="W145" s="129" t="s">
        <v>41</v>
      </c>
      <c r="X145" s="131">
        <v>30</v>
      </c>
      <c r="Y145" s="128">
        <v>240</v>
      </c>
      <c r="Z145" s="129">
        <v>6.6666666666666666E-2</v>
      </c>
      <c r="AA145" s="128">
        <v>220</v>
      </c>
      <c r="AB145" s="128">
        <v>290</v>
      </c>
      <c r="AC145" s="129">
        <v>6.6666666666666666E-2</v>
      </c>
      <c r="AD145" s="129">
        <v>1.3333333333333332E-2</v>
      </c>
      <c r="AE145" s="131">
        <v>142</v>
      </c>
      <c r="AF145" s="128">
        <v>270</v>
      </c>
      <c r="AG145" s="129">
        <v>0.08</v>
      </c>
      <c r="AH145" s="128">
        <v>240</v>
      </c>
      <c r="AI145" s="128">
        <v>300</v>
      </c>
      <c r="AJ145" s="129">
        <v>0.08</v>
      </c>
      <c r="AK145" s="129">
        <v>1.6E-2</v>
      </c>
      <c r="AL145" s="131">
        <v>26</v>
      </c>
      <c r="AM145" s="128">
        <v>315</v>
      </c>
      <c r="AN145" s="129">
        <v>0</v>
      </c>
      <c r="AO145" s="128">
        <v>300</v>
      </c>
      <c r="AP145" s="128">
        <v>400</v>
      </c>
      <c r="AQ145" s="129">
        <v>0</v>
      </c>
      <c r="AR145" s="129">
        <v>0</v>
      </c>
      <c r="AS145" s="192" t="s">
        <v>344</v>
      </c>
    </row>
    <row r="146" spans="1:45" ht="10" x14ac:dyDescent="0.2">
      <c r="A146" s="35"/>
      <c r="B146" s="35" t="s">
        <v>1</v>
      </c>
      <c r="C146" s="131">
        <v>39</v>
      </c>
      <c r="D146" s="128">
        <v>165</v>
      </c>
      <c r="E146" s="129">
        <v>-0.28260869565217389</v>
      </c>
      <c r="F146" s="128">
        <v>150</v>
      </c>
      <c r="G146" s="128">
        <v>270</v>
      </c>
      <c r="H146" s="129">
        <v>-0.28260869565217389</v>
      </c>
      <c r="I146" s="129">
        <v>-5.6521739130434775E-2</v>
      </c>
      <c r="J146" s="131">
        <v>149</v>
      </c>
      <c r="K146" s="128">
        <v>220</v>
      </c>
      <c r="L146" s="129">
        <v>2.3255813953488372E-2</v>
      </c>
      <c r="M146" s="128">
        <v>190</v>
      </c>
      <c r="N146" s="128">
        <v>250</v>
      </c>
      <c r="O146" s="129">
        <v>2.3255813953488372E-2</v>
      </c>
      <c r="P146" s="129">
        <v>4.6511627906976744E-3</v>
      </c>
      <c r="Q146" s="131">
        <v>61</v>
      </c>
      <c r="R146" s="128">
        <v>310</v>
      </c>
      <c r="S146" s="129">
        <v>6.8965517241379309E-2</v>
      </c>
      <c r="T146" s="128">
        <v>265</v>
      </c>
      <c r="U146" s="128">
        <v>350</v>
      </c>
      <c r="V146" s="129">
        <v>6.8965517241379309E-2</v>
      </c>
      <c r="W146" s="129">
        <v>1.3793103448275862E-2</v>
      </c>
      <c r="X146" s="131">
        <v>51</v>
      </c>
      <c r="Y146" s="128">
        <v>250</v>
      </c>
      <c r="Z146" s="129">
        <v>0</v>
      </c>
      <c r="AA146" s="128">
        <v>210</v>
      </c>
      <c r="AB146" s="128">
        <v>285</v>
      </c>
      <c r="AC146" s="129">
        <v>0</v>
      </c>
      <c r="AD146" s="129">
        <v>0</v>
      </c>
      <c r="AE146" s="131">
        <v>301</v>
      </c>
      <c r="AF146" s="128">
        <v>285</v>
      </c>
      <c r="AG146" s="129">
        <v>5.5555555555555552E-2</v>
      </c>
      <c r="AH146" s="128">
        <v>230</v>
      </c>
      <c r="AI146" s="128">
        <v>330</v>
      </c>
      <c r="AJ146" s="129">
        <v>5.5555555555555552E-2</v>
      </c>
      <c r="AK146" s="129">
        <v>1.111111111111111E-2</v>
      </c>
      <c r="AL146" s="131">
        <v>69</v>
      </c>
      <c r="AM146" s="128">
        <v>370</v>
      </c>
      <c r="AN146" s="129">
        <v>5.7142857142857141E-2</v>
      </c>
      <c r="AO146" s="128">
        <v>330</v>
      </c>
      <c r="AP146" s="128">
        <v>420</v>
      </c>
      <c r="AQ146" s="129">
        <v>5.7142857142857141E-2</v>
      </c>
      <c r="AR146" s="129">
        <v>1.1428571428571429E-2</v>
      </c>
      <c r="AS146" s="192" t="s">
        <v>344</v>
      </c>
    </row>
    <row r="147" spans="1:45" ht="10" x14ac:dyDescent="0.2">
      <c r="A147" s="35"/>
      <c r="B147" s="35" t="s">
        <v>2</v>
      </c>
      <c r="C147" s="131">
        <v>69</v>
      </c>
      <c r="D147" s="128">
        <v>190</v>
      </c>
      <c r="E147" s="129">
        <v>0</v>
      </c>
      <c r="F147" s="128">
        <v>160</v>
      </c>
      <c r="G147" s="128">
        <v>270</v>
      </c>
      <c r="H147" s="129">
        <v>0</v>
      </c>
      <c r="I147" s="129">
        <v>0</v>
      </c>
      <c r="J147" s="131">
        <v>254</v>
      </c>
      <c r="K147" s="128">
        <v>225</v>
      </c>
      <c r="L147" s="129">
        <v>9.7560975609756101E-2</v>
      </c>
      <c r="M147" s="128">
        <v>200</v>
      </c>
      <c r="N147" s="128">
        <v>250</v>
      </c>
      <c r="O147" s="129">
        <v>9.7560975609756101E-2</v>
      </c>
      <c r="P147" s="129">
        <v>1.9512195121951219E-2</v>
      </c>
      <c r="Q147" s="131">
        <v>50</v>
      </c>
      <c r="R147" s="128">
        <v>315</v>
      </c>
      <c r="S147" s="129">
        <v>8.6206896551724144E-2</v>
      </c>
      <c r="T147" s="128">
        <v>270</v>
      </c>
      <c r="U147" s="128">
        <v>335</v>
      </c>
      <c r="V147" s="129">
        <v>8.6206896551724144E-2</v>
      </c>
      <c r="W147" s="129">
        <v>1.7241379310344827E-2</v>
      </c>
      <c r="X147" s="131">
        <v>101</v>
      </c>
      <c r="Y147" s="128">
        <v>265</v>
      </c>
      <c r="Z147" s="129">
        <v>0.06</v>
      </c>
      <c r="AA147" s="128">
        <v>250</v>
      </c>
      <c r="AB147" s="128">
        <v>300</v>
      </c>
      <c r="AC147" s="129">
        <v>0.06</v>
      </c>
      <c r="AD147" s="129">
        <v>1.2E-2</v>
      </c>
      <c r="AE147" s="131">
        <v>567</v>
      </c>
      <c r="AF147" s="128">
        <v>320</v>
      </c>
      <c r="AG147" s="129">
        <v>6.6666666666666666E-2</v>
      </c>
      <c r="AH147" s="128">
        <v>290</v>
      </c>
      <c r="AI147" s="128">
        <v>330</v>
      </c>
      <c r="AJ147" s="129">
        <v>6.6666666666666666E-2</v>
      </c>
      <c r="AK147" s="129">
        <v>1.3333333333333332E-2</v>
      </c>
      <c r="AL147" s="131">
        <v>159</v>
      </c>
      <c r="AM147" s="128">
        <v>360</v>
      </c>
      <c r="AN147" s="129">
        <v>1.4084507042253521E-2</v>
      </c>
      <c r="AO147" s="128">
        <v>330</v>
      </c>
      <c r="AP147" s="128">
        <v>410</v>
      </c>
      <c r="AQ147" s="129">
        <v>1.4084507042253521E-2</v>
      </c>
      <c r="AR147" s="129">
        <v>2.8169014084507044E-3</v>
      </c>
      <c r="AS147" s="192" t="s">
        <v>344</v>
      </c>
    </row>
    <row r="148" spans="1:45" ht="10" x14ac:dyDescent="0.2">
      <c r="B148" s="35" t="s">
        <v>274</v>
      </c>
      <c r="C148" s="131">
        <v>97</v>
      </c>
      <c r="D148" s="128">
        <v>150</v>
      </c>
      <c r="E148" s="129">
        <v>0.1111111111111111</v>
      </c>
      <c r="F148" s="128">
        <v>130</v>
      </c>
      <c r="G148" s="128">
        <v>165</v>
      </c>
      <c r="H148" s="129">
        <v>0.1111111111111111</v>
      </c>
      <c r="I148" s="129">
        <v>2.222222222222222E-2</v>
      </c>
      <c r="J148" s="131">
        <v>90</v>
      </c>
      <c r="K148" s="128">
        <v>175</v>
      </c>
      <c r="L148" s="129">
        <v>2.9411764705882353E-2</v>
      </c>
      <c r="M148" s="128">
        <v>160</v>
      </c>
      <c r="N148" s="128">
        <v>195</v>
      </c>
      <c r="O148" s="129">
        <v>2.9411764705882353E-2</v>
      </c>
      <c r="P148" s="129">
        <v>5.8823529411764705E-3</v>
      </c>
      <c r="Q148" s="131" t="s">
        <v>41</v>
      </c>
      <c r="R148" s="128" t="s">
        <v>41</v>
      </c>
      <c r="S148" s="129" t="s">
        <v>41</v>
      </c>
      <c r="T148" s="128" t="s">
        <v>41</v>
      </c>
      <c r="U148" s="128" t="s">
        <v>41</v>
      </c>
      <c r="V148" s="129" t="s">
        <v>41</v>
      </c>
      <c r="W148" s="129" t="s">
        <v>41</v>
      </c>
      <c r="X148" s="131">
        <v>63</v>
      </c>
      <c r="Y148" s="128">
        <v>220</v>
      </c>
      <c r="Z148" s="129">
        <v>0.1111111111111111</v>
      </c>
      <c r="AA148" s="128">
        <v>200</v>
      </c>
      <c r="AB148" s="128">
        <v>250</v>
      </c>
      <c r="AC148" s="129">
        <v>0.1111111111111111</v>
      </c>
      <c r="AD148" s="129">
        <v>2.222222222222222E-2</v>
      </c>
      <c r="AE148" s="131">
        <v>202</v>
      </c>
      <c r="AF148" s="128">
        <v>270</v>
      </c>
      <c r="AG148" s="129">
        <v>0.08</v>
      </c>
      <c r="AH148" s="128">
        <v>250</v>
      </c>
      <c r="AI148" s="128">
        <v>290</v>
      </c>
      <c r="AJ148" s="129">
        <v>0.08</v>
      </c>
      <c r="AK148" s="129">
        <v>1.6E-2</v>
      </c>
      <c r="AL148" s="131">
        <v>30</v>
      </c>
      <c r="AM148" s="128">
        <v>320</v>
      </c>
      <c r="AN148" s="129">
        <v>0.10344827586206896</v>
      </c>
      <c r="AO148" s="128">
        <v>290</v>
      </c>
      <c r="AP148" s="128">
        <v>340</v>
      </c>
      <c r="AQ148" s="129">
        <v>0.10344827586206896</v>
      </c>
      <c r="AR148" s="129">
        <v>2.0689655172413793E-2</v>
      </c>
      <c r="AS148" s="192" t="s">
        <v>344</v>
      </c>
    </row>
    <row r="149" spans="1:45" ht="10" x14ac:dyDescent="0.2">
      <c r="B149" s="35" t="s">
        <v>275</v>
      </c>
      <c r="C149" s="131">
        <v>50</v>
      </c>
      <c r="D149" s="128">
        <v>160</v>
      </c>
      <c r="E149" s="129">
        <v>3.2258064516129031E-2</v>
      </c>
      <c r="F149" s="128">
        <v>145</v>
      </c>
      <c r="G149" s="128">
        <v>185</v>
      </c>
      <c r="H149" s="129">
        <v>3.2258064516129031E-2</v>
      </c>
      <c r="I149" s="129">
        <v>6.4516129032258064E-3</v>
      </c>
      <c r="J149" s="131">
        <v>116</v>
      </c>
      <c r="K149" s="128">
        <v>190</v>
      </c>
      <c r="L149" s="129">
        <v>5.5555555555555552E-2</v>
      </c>
      <c r="M149" s="128">
        <v>175</v>
      </c>
      <c r="N149" s="128">
        <v>210</v>
      </c>
      <c r="O149" s="129">
        <v>5.5555555555555552E-2</v>
      </c>
      <c r="P149" s="129">
        <v>1.111111111111111E-2</v>
      </c>
      <c r="Q149" s="131">
        <v>14</v>
      </c>
      <c r="R149" s="128">
        <v>250</v>
      </c>
      <c r="S149" s="129">
        <v>0.13636363636363635</v>
      </c>
      <c r="T149" s="128">
        <v>198</v>
      </c>
      <c r="U149" s="128">
        <v>280</v>
      </c>
      <c r="V149" s="129">
        <v>0.13636363636363635</v>
      </c>
      <c r="W149" s="129">
        <v>2.7272727272727271E-2</v>
      </c>
      <c r="X149" s="131">
        <v>62</v>
      </c>
      <c r="Y149" s="128">
        <v>193</v>
      </c>
      <c r="Z149" s="129">
        <v>1.5789473684210527E-2</v>
      </c>
      <c r="AA149" s="128">
        <v>180</v>
      </c>
      <c r="AB149" s="128">
        <v>225</v>
      </c>
      <c r="AC149" s="129">
        <v>1.5789473684210527E-2</v>
      </c>
      <c r="AD149" s="129">
        <v>3.1578947368421052E-3</v>
      </c>
      <c r="AE149" s="131">
        <v>267</v>
      </c>
      <c r="AF149" s="128">
        <v>240</v>
      </c>
      <c r="AG149" s="129">
        <v>4.3478260869565216E-2</v>
      </c>
      <c r="AH149" s="128">
        <v>210</v>
      </c>
      <c r="AI149" s="128">
        <v>255</v>
      </c>
      <c r="AJ149" s="129">
        <v>4.3478260869565216E-2</v>
      </c>
      <c r="AK149" s="129">
        <v>8.6956521739130436E-3</v>
      </c>
      <c r="AL149" s="131">
        <v>48</v>
      </c>
      <c r="AM149" s="128">
        <v>300</v>
      </c>
      <c r="AN149" s="129">
        <v>3.4482758620689655E-2</v>
      </c>
      <c r="AO149" s="128">
        <v>255</v>
      </c>
      <c r="AP149" s="128">
        <v>320</v>
      </c>
      <c r="AQ149" s="129">
        <v>3.4482758620689655E-2</v>
      </c>
      <c r="AR149" s="129">
        <v>6.8965517241379309E-3</v>
      </c>
      <c r="AS149" s="192" t="s">
        <v>344</v>
      </c>
    </row>
    <row r="150" spans="1:45" ht="10" x14ac:dyDescent="0.2">
      <c r="B150" s="35" t="s">
        <v>276</v>
      </c>
      <c r="C150" s="131" t="s">
        <v>41</v>
      </c>
      <c r="D150" s="128" t="s">
        <v>41</v>
      </c>
      <c r="E150" s="129" t="s">
        <v>41</v>
      </c>
      <c r="F150" s="128" t="s">
        <v>41</v>
      </c>
      <c r="G150" s="128" t="s">
        <v>41</v>
      </c>
      <c r="H150" s="129" t="s">
        <v>41</v>
      </c>
      <c r="I150" s="129" t="s">
        <v>41</v>
      </c>
      <c r="J150" s="131">
        <v>62</v>
      </c>
      <c r="K150" s="128">
        <v>348</v>
      </c>
      <c r="L150" s="129">
        <v>5.4545454545454543E-2</v>
      </c>
      <c r="M150" s="128">
        <v>315</v>
      </c>
      <c r="N150" s="128">
        <v>380</v>
      </c>
      <c r="O150" s="129">
        <v>5.4545454545454543E-2</v>
      </c>
      <c r="P150" s="129">
        <v>1.0909090909090908E-2</v>
      </c>
      <c r="Q150" s="131">
        <v>46</v>
      </c>
      <c r="R150" s="128">
        <v>410</v>
      </c>
      <c r="S150" s="129">
        <v>2.5000000000000001E-2</v>
      </c>
      <c r="T150" s="128">
        <v>360</v>
      </c>
      <c r="U150" s="128">
        <v>480</v>
      </c>
      <c r="V150" s="129">
        <v>2.5000000000000001E-2</v>
      </c>
      <c r="W150" s="129">
        <v>5.0000000000000001E-3</v>
      </c>
      <c r="X150" s="131">
        <v>19</v>
      </c>
      <c r="Y150" s="128">
        <v>370</v>
      </c>
      <c r="Z150" s="129">
        <v>5.7142857142857141E-2</v>
      </c>
      <c r="AA150" s="128">
        <v>340</v>
      </c>
      <c r="AB150" s="128">
        <v>410</v>
      </c>
      <c r="AC150" s="129">
        <v>5.7142857142857141E-2</v>
      </c>
      <c r="AD150" s="129">
        <v>1.1428571428571429E-2</v>
      </c>
      <c r="AE150" s="131">
        <v>185</v>
      </c>
      <c r="AF150" s="128">
        <v>420</v>
      </c>
      <c r="AG150" s="129">
        <v>0.05</v>
      </c>
      <c r="AH150" s="128">
        <v>385</v>
      </c>
      <c r="AI150" s="128">
        <v>450</v>
      </c>
      <c r="AJ150" s="129">
        <v>0.05</v>
      </c>
      <c r="AK150" s="129">
        <v>0.01</v>
      </c>
      <c r="AL150" s="131">
        <v>81</v>
      </c>
      <c r="AM150" s="128">
        <v>500</v>
      </c>
      <c r="AN150" s="129">
        <v>6.3829787234042548E-2</v>
      </c>
      <c r="AO150" s="128">
        <v>450</v>
      </c>
      <c r="AP150" s="128">
        <v>550</v>
      </c>
      <c r="AQ150" s="129">
        <v>6.3829787234042548E-2</v>
      </c>
      <c r="AR150" s="129">
        <v>1.276595744680851E-2</v>
      </c>
      <c r="AS150" s="192" t="s">
        <v>344</v>
      </c>
    </row>
    <row r="151" spans="1:45" ht="10" x14ac:dyDescent="0.2">
      <c r="A151" s="35"/>
      <c r="B151" s="35" t="s">
        <v>277</v>
      </c>
      <c r="C151" s="131">
        <v>19</v>
      </c>
      <c r="D151" s="128">
        <v>165</v>
      </c>
      <c r="E151" s="129">
        <v>6.4516129032258063E-2</v>
      </c>
      <c r="F151" s="128">
        <v>145</v>
      </c>
      <c r="G151" s="128">
        <v>230</v>
      </c>
      <c r="H151" s="129">
        <v>6.4516129032258063E-2</v>
      </c>
      <c r="I151" s="129">
        <v>1.2903225806451613E-2</v>
      </c>
      <c r="J151" s="131">
        <v>63</v>
      </c>
      <c r="K151" s="128">
        <v>210</v>
      </c>
      <c r="L151" s="129">
        <v>0.2</v>
      </c>
      <c r="M151" s="128">
        <v>185</v>
      </c>
      <c r="N151" s="128">
        <v>265</v>
      </c>
      <c r="O151" s="129">
        <v>0.2</v>
      </c>
      <c r="P151" s="129">
        <v>0.04</v>
      </c>
      <c r="Q151" s="131" t="s">
        <v>41</v>
      </c>
      <c r="R151" s="128" t="s">
        <v>41</v>
      </c>
      <c r="S151" s="129" t="s">
        <v>41</v>
      </c>
      <c r="T151" s="128" t="s">
        <v>41</v>
      </c>
      <c r="U151" s="128" t="s">
        <v>41</v>
      </c>
      <c r="V151" s="129" t="s">
        <v>41</v>
      </c>
      <c r="W151" s="129" t="s">
        <v>41</v>
      </c>
      <c r="X151" s="131">
        <v>42</v>
      </c>
      <c r="Y151" s="128">
        <v>255</v>
      </c>
      <c r="Z151" s="129">
        <v>0.15909090909090909</v>
      </c>
      <c r="AA151" s="128">
        <v>235</v>
      </c>
      <c r="AB151" s="128">
        <v>300</v>
      </c>
      <c r="AC151" s="129">
        <v>0.15909090909090909</v>
      </c>
      <c r="AD151" s="129">
        <v>3.1818181818181815E-2</v>
      </c>
      <c r="AE151" s="131">
        <v>136</v>
      </c>
      <c r="AF151" s="128">
        <v>270</v>
      </c>
      <c r="AG151" s="129">
        <v>0.08</v>
      </c>
      <c r="AH151" s="128">
        <v>250</v>
      </c>
      <c r="AI151" s="128">
        <v>300</v>
      </c>
      <c r="AJ151" s="129">
        <v>0.08</v>
      </c>
      <c r="AK151" s="129">
        <v>1.6E-2</v>
      </c>
      <c r="AL151" s="131">
        <v>43</v>
      </c>
      <c r="AM151" s="128">
        <v>330</v>
      </c>
      <c r="AN151" s="129">
        <v>4.7619047619047616E-2</v>
      </c>
      <c r="AO151" s="128">
        <v>300</v>
      </c>
      <c r="AP151" s="128">
        <v>360</v>
      </c>
      <c r="AQ151" s="129">
        <v>4.7619047619047616E-2</v>
      </c>
      <c r="AR151" s="129">
        <v>9.5238095238095229E-3</v>
      </c>
      <c r="AS151" s="192" t="s">
        <v>344</v>
      </c>
    </row>
    <row r="152" spans="1:45" ht="10" x14ac:dyDescent="0.2">
      <c r="A152" s="35"/>
      <c r="B152" s="35" t="s">
        <v>278</v>
      </c>
      <c r="C152" s="131">
        <v>86</v>
      </c>
      <c r="D152" s="128">
        <v>170</v>
      </c>
      <c r="E152" s="129">
        <v>6.25E-2</v>
      </c>
      <c r="F152" s="128">
        <v>160</v>
      </c>
      <c r="G152" s="128">
        <v>200</v>
      </c>
      <c r="H152" s="129">
        <v>6.25E-2</v>
      </c>
      <c r="I152" s="129">
        <v>1.2500000000000001E-2</v>
      </c>
      <c r="J152" s="131">
        <v>145</v>
      </c>
      <c r="K152" s="128">
        <v>230</v>
      </c>
      <c r="L152" s="129">
        <v>2.2222222222222223E-2</v>
      </c>
      <c r="M152" s="128">
        <v>210</v>
      </c>
      <c r="N152" s="128">
        <v>250</v>
      </c>
      <c r="O152" s="129">
        <v>2.2222222222222223E-2</v>
      </c>
      <c r="P152" s="129">
        <v>4.4444444444444444E-3</v>
      </c>
      <c r="Q152" s="131">
        <v>57</v>
      </c>
      <c r="R152" s="128">
        <v>310</v>
      </c>
      <c r="S152" s="129">
        <v>3.3333333333333333E-2</v>
      </c>
      <c r="T152" s="128">
        <v>275</v>
      </c>
      <c r="U152" s="128">
        <v>350</v>
      </c>
      <c r="V152" s="129">
        <v>3.3333333333333333E-2</v>
      </c>
      <c r="W152" s="129">
        <v>6.6666666666666662E-3</v>
      </c>
      <c r="X152" s="131">
        <v>75</v>
      </c>
      <c r="Y152" s="128">
        <v>250</v>
      </c>
      <c r="Z152" s="129">
        <v>8.0645161290322578E-3</v>
      </c>
      <c r="AA152" s="128">
        <v>225</v>
      </c>
      <c r="AB152" s="128">
        <v>280</v>
      </c>
      <c r="AC152" s="129">
        <v>8.0645161290322578E-3</v>
      </c>
      <c r="AD152" s="129">
        <v>1.6129032258064516E-3</v>
      </c>
      <c r="AE152" s="131">
        <v>375</v>
      </c>
      <c r="AF152" s="128">
        <v>280</v>
      </c>
      <c r="AG152" s="129">
        <v>1.8181818181818181E-2</v>
      </c>
      <c r="AH152" s="128">
        <v>250</v>
      </c>
      <c r="AI152" s="128">
        <v>330</v>
      </c>
      <c r="AJ152" s="129">
        <v>1.8181818181818181E-2</v>
      </c>
      <c r="AK152" s="129">
        <v>3.6363636363636364E-3</v>
      </c>
      <c r="AL152" s="131">
        <v>194</v>
      </c>
      <c r="AM152" s="128">
        <v>360</v>
      </c>
      <c r="AN152" s="129">
        <v>2.8571428571428571E-2</v>
      </c>
      <c r="AO152" s="128">
        <v>330</v>
      </c>
      <c r="AP152" s="128">
        <v>390</v>
      </c>
      <c r="AQ152" s="129">
        <v>2.8571428571428571E-2</v>
      </c>
      <c r="AR152" s="129">
        <v>5.7142857142857143E-3</v>
      </c>
      <c r="AS152" s="192" t="s">
        <v>344</v>
      </c>
    </row>
    <row r="153" spans="1:45" ht="10" x14ac:dyDescent="0.2">
      <c r="A153" s="35"/>
      <c r="B153" s="35" t="s">
        <v>279</v>
      </c>
      <c r="C153" s="131" t="s">
        <v>41</v>
      </c>
      <c r="D153" s="128" t="s">
        <v>41</v>
      </c>
      <c r="E153" s="129" t="s">
        <v>41</v>
      </c>
      <c r="F153" s="128" t="s">
        <v>41</v>
      </c>
      <c r="G153" s="128" t="s">
        <v>41</v>
      </c>
      <c r="H153" s="129" t="s">
        <v>41</v>
      </c>
      <c r="I153" s="129" t="s">
        <v>41</v>
      </c>
      <c r="J153" s="131">
        <v>35</v>
      </c>
      <c r="K153" s="128">
        <v>220</v>
      </c>
      <c r="L153" s="129">
        <v>0</v>
      </c>
      <c r="M153" s="128">
        <v>195</v>
      </c>
      <c r="N153" s="128">
        <v>250</v>
      </c>
      <c r="O153" s="129">
        <v>0</v>
      </c>
      <c r="P153" s="129">
        <v>0</v>
      </c>
      <c r="Q153" s="131" t="s">
        <v>41</v>
      </c>
      <c r="R153" s="128" t="s">
        <v>41</v>
      </c>
      <c r="S153" s="129" t="s">
        <v>41</v>
      </c>
      <c r="T153" s="128" t="s">
        <v>41</v>
      </c>
      <c r="U153" s="128" t="s">
        <v>41</v>
      </c>
      <c r="V153" s="129" t="s">
        <v>41</v>
      </c>
      <c r="W153" s="129" t="s">
        <v>41</v>
      </c>
      <c r="X153" s="131">
        <v>14</v>
      </c>
      <c r="Y153" s="128">
        <v>270</v>
      </c>
      <c r="Z153" s="129">
        <v>3.8461538461538464E-2</v>
      </c>
      <c r="AA153" s="128">
        <v>230</v>
      </c>
      <c r="AB153" s="128">
        <v>300</v>
      </c>
      <c r="AC153" s="129">
        <v>3.8461538461538464E-2</v>
      </c>
      <c r="AD153" s="129">
        <v>7.6923076923076927E-3</v>
      </c>
      <c r="AE153" s="131">
        <v>83</v>
      </c>
      <c r="AF153" s="128">
        <v>300</v>
      </c>
      <c r="AG153" s="129">
        <v>7.1428571428571425E-2</v>
      </c>
      <c r="AH153" s="128">
        <v>270</v>
      </c>
      <c r="AI153" s="128">
        <v>350</v>
      </c>
      <c r="AJ153" s="129">
        <v>7.1428571428571425E-2</v>
      </c>
      <c r="AK153" s="129">
        <v>1.4285714285714285E-2</v>
      </c>
      <c r="AL153" s="131">
        <v>13</v>
      </c>
      <c r="AM153" s="128">
        <v>375</v>
      </c>
      <c r="AN153" s="129">
        <v>4.1666666666666664E-2</v>
      </c>
      <c r="AO153" s="128">
        <v>350</v>
      </c>
      <c r="AP153" s="128">
        <v>400</v>
      </c>
      <c r="AQ153" s="129">
        <v>4.1666666666666664E-2</v>
      </c>
      <c r="AR153" s="129">
        <v>8.3333333333333332E-3</v>
      </c>
      <c r="AS153" s="192" t="s">
        <v>344</v>
      </c>
    </row>
    <row r="154" spans="1:45" ht="10" x14ac:dyDescent="0.2">
      <c r="B154" s="35" t="s">
        <v>280</v>
      </c>
      <c r="C154" s="131">
        <v>118</v>
      </c>
      <c r="D154" s="128">
        <v>183</v>
      </c>
      <c r="E154" s="129">
        <v>7.6470588235294124E-2</v>
      </c>
      <c r="F154" s="128">
        <v>160</v>
      </c>
      <c r="G154" s="128">
        <v>250</v>
      </c>
      <c r="H154" s="129">
        <v>7.6470588235294124E-2</v>
      </c>
      <c r="I154" s="129">
        <v>1.5294117647058824E-2</v>
      </c>
      <c r="J154" s="131">
        <v>307</v>
      </c>
      <c r="K154" s="128">
        <v>240</v>
      </c>
      <c r="L154" s="129">
        <v>9.0909090909090912E-2</v>
      </c>
      <c r="M154" s="128">
        <v>215</v>
      </c>
      <c r="N154" s="128">
        <v>260</v>
      </c>
      <c r="O154" s="129">
        <v>9.0909090909090912E-2</v>
      </c>
      <c r="P154" s="129">
        <v>1.8181818181818181E-2</v>
      </c>
      <c r="Q154" s="131">
        <v>74</v>
      </c>
      <c r="R154" s="128">
        <v>320</v>
      </c>
      <c r="S154" s="129">
        <v>6.6666666666666666E-2</v>
      </c>
      <c r="T154" s="128">
        <v>270</v>
      </c>
      <c r="U154" s="128">
        <v>350</v>
      </c>
      <c r="V154" s="129">
        <v>6.6666666666666666E-2</v>
      </c>
      <c r="W154" s="129">
        <v>1.3333333333333332E-2</v>
      </c>
      <c r="X154" s="131">
        <v>95</v>
      </c>
      <c r="Y154" s="128">
        <v>250</v>
      </c>
      <c r="Z154" s="129">
        <v>0</v>
      </c>
      <c r="AA154" s="128">
        <v>230</v>
      </c>
      <c r="AB154" s="128">
        <v>280</v>
      </c>
      <c r="AC154" s="129">
        <v>0</v>
      </c>
      <c r="AD154" s="129">
        <v>0</v>
      </c>
      <c r="AE154" s="131">
        <v>652</v>
      </c>
      <c r="AF154" s="128">
        <v>300</v>
      </c>
      <c r="AG154" s="129">
        <v>3.4482758620689655E-2</v>
      </c>
      <c r="AH154" s="128">
        <v>270</v>
      </c>
      <c r="AI154" s="128">
        <v>350</v>
      </c>
      <c r="AJ154" s="129">
        <v>3.4482758620689655E-2</v>
      </c>
      <c r="AK154" s="129">
        <v>6.8965517241379309E-3</v>
      </c>
      <c r="AL154" s="131">
        <v>184</v>
      </c>
      <c r="AM154" s="128">
        <v>395</v>
      </c>
      <c r="AN154" s="129">
        <v>3.9473684210526314E-2</v>
      </c>
      <c r="AO154" s="128">
        <v>350</v>
      </c>
      <c r="AP154" s="128">
        <v>450</v>
      </c>
      <c r="AQ154" s="129">
        <v>3.9473684210526314E-2</v>
      </c>
      <c r="AR154" s="129">
        <v>7.8947368421052634E-3</v>
      </c>
      <c r="AS154" s="192" t="s">
        <v>344</v>
      </c>
    </row>
    <row r="155" spans="1:45" ht="10" x14ac:dyDescent="0.2">
      <c r="B155" s="35" t="s">
        <v>3</v>
      </c>
      <c r="C155" s="131">
        <v>58</v>
      </c>
      <c r="D155" s="128">
        <v>150</v>
      </c>
      <c r="E155" s="129">
        <v>3.4482758620689655E-2</v>
      </c>
      <c r="F155" s="128">
        <v>145</v>
      </c>
      <c r="G155" s="128">
        <v>165</v>
      </c>
      <c r="H155" s="129">
        <v>3.4482758620689655E-2</v>
      </c>
      <c r="I155" s="129">
        <v>6.8965517241379309E-3</v>
      </c>
      <c r="J155" s="131">
        <v>90</v>
      </c>
      <c r="K155" s="128">
        <v>230</v>
      </c>
      <c r="L155" s="129">
        <v>0</v>
      </c>
      <c r="M155" s="128">
        <v>210</v>
      </c>
      <c r="N155" s="128">
        <v>260</v>
      </c>
      <c r="O155" s="129">
        <v>0</v>
      </c>
      <c r="P155" s="129">
        <v>0</v>
      </c>
      <c r="Q155" s="131">
        <v>16</v>
      </c>
      <c r="R155" s="128">
        <v>300</v>
      </c>
      <c r="S155" s="129">
        <v>3.4482758620689655E-2</v>
      </c>
      <c r="T155" s="128">
        <v>270</v>
      </c>
      <c r="U155" s="128">
        <v>345</v>
      </c>
      <c r="V155" s="129">
        <v>3.4482758620689655E-2</v>
      </c>
      <c r="W155" s="129">
        <v>6.8965517241379309E-3</v>
      </c>
      <c r="X155" s="131">
        <v>21</v>
      </c>
      <c r="Y155" s="128">
        <v>245</v>
      </c>
      <c r="Z155" s="129">
        <v>0.11363636363636363</v>
      </c>
      <c r="AA155" s="128">
        <v>225</v>
      </c>
      <c r="AB155" s="128">
        <v>260</v>
      </c>
      <c r="AC155" s="129">
        <v>0.11363636363636363</v>
      </c>
      <c r="AD155" s="129">
        <v>2.2727272727272728E-2</v>
      </c>
      <c r="AE155" s="131">
        <v>149</v>
      </c>
      <c r="AF155" s="128">
        <v>300</v>
      </c>
      <c r="AG155" s="129">
        <v>0.1111111111111111</v>
      </c>
      <c r="AH155" s="128">
        <v>260</v>
      </c>
      <c r="AI155" s="128">
        <v>305</v>
      </c>
      <c r="AJ155" s="129">
        <v>0.1111111111111111</v>
      </c>
      <c r="AK155" s="129">
        <v>2.222222222222222E-2</v>
      </c>
      <c r="AL155" s="131">
        <v>33</v>
      </c>
      <c r="AM155" s="128">
        <v>350</v>
      </c>
      <c r="AN155" s="129">
        <v>-5.4054054054054057E-2</v>
      </c>
      <c r="AO155" s="128">
        <v>305</v>
      </c>
      <c r="AP155" s="128">
        <v>400</v>
      </c>
      <c r="AQ155" s="129">
        <v>-5.4054054054054057E-2</v>
      </c>
      <c r="AR155" s="129">
        <v>-1.0810810810810811E-2</v>
      </c>
      <c r="AS155" s="192" t="s">
        <v>344</v>
      </c>
    </row>
    <row r="156" spans="1:45" ht="10" x14ac:dyDescent="0.2">
      <c r="B156" s="35" t="s">
        <v>281</v>
      </c>
      <c r="C156" s="131" t="s">
        <v>41</v>
      </c>
      <c r="D156" s="128" t="s">
        <v>41</v>
      </c>
      <c r="E156" s="129" t="s">
        <v>41</v>
      </c>
      <c r="F156" s="128" t="s">
        <v>41</v>
      </c>
      <c r="G156" s="128" t="s">
        <v>41</v>
      </c>
      <c r="H156" s="129" t="s">
        <v>41</v>
      </c>
      <c r="I156" s="129" t="s">
        <v>41</v>
      </c>
      <c r="J156" s="131">
        <v>40</v>
      </c>
      <c r="K156" s="128">
        <v>365</v>
      </c>
      <c r="L156" s="129">
        <v>7.3529411764705885E-2</v>
      </c>
      <c r="M156" s="128">
        <v>350</v>
      </c>
      <c r="N156" s="128">
        <v>400</v>
      </c>
      <c r="O156" s="129">
        <v>7.3529411764705885E-2</v>
      </c>
      <c r="P156" s="129">
        <v>1.4705882352941176E-2</v>
      </c>
      <c r="Q156" s="131">
        <v>38</v>
      </c>
      <c r="R156" s="128">
        <v>460</v>
      </c>
      <c r="S156" s="129">
        <v>2.2222222222222223E-2</v>
      </c>
      <c r="T156" s="128">
        <v>400</v>
      </c>
      <c r="U156" s="128">
        <v>500</v>
      </c>
      <c r="V156" s="129">
        <v>2.2222222222222223E-2</v>
      </c>
      <c r="W156" s="129">
        <v>4.4444444444444444E-3</v>
      </c>
      <c r="X156" s="131">
        <v>31</v>
      </c>
      <c r="Y156" s="128">
        <v>360</v>
      </c>
      <c r="Z156" s="129">
        <v>-8.8607594936708861E-2</v>
      </c>
      <c r="AA156" s="128">
        <v>320</v>
      </c>
      <c r="AB156" s="128">
        <v>430</v>
      </c>
      <c r="AC156" s="129">
        <v>-8.8607594936708861E-2</v>
      </c>
      <c r="AD156" s="129">
        <v>-1.7721518987341773E-2</v>
      </c>
      <c r="AE156" s="131">
        <v>205</v>
      </c>
      <c r="AF156" s="128">
        <v>480</v>
      </c>
      <c r="AG156" s="129">
        <v>4.3478260869565216E-2</v>
      </c>
      <c r="AH156" s="128">
        <v>445</v>
      </c>
      <c r="AI156" s="128">
        <v>500</v>
      </c>
      <c r="AJ156" s="129">
        <v>4.3478260869565216E-2</v>
      </c>
      <c r="AK156" s="129">
        <v>8.6956521739130436E-3</v>
      </c>
      <c r="AL156" s="131">
        <v>219</v>
      </c>
      <c r="AM156" s="128">
        <v>550</v>
      </c>
      <c r="AN156" s="129">
        <v>0</v>
      </c>
      <c r="AO156" s="128">
        <v>500</v>
      </c>
      <c r="AP156" s="128">
        <v>580</v>
      </c>
      <c r="AQ156" s="129">
        <v>0</v>
      </c>
      <c r="AR156" s="129">
        <v>0</v>
      </c>
      <c r="AS156" s="192" t="s">
        <v>344</v>
      </c>
    </row>
    <row r="157" spans="1:45" ht="10" x14ac:dyDescent="0.2">
      <c r="B157" s="35" t="s">
        <v>282</v>
      </c>
      <c r="C157" s="131">
        <v>78</v>
      </c>
      <c r="D157" s="128">
        <v>183</v>
      </c>
      <c r="E157" s="129">
        <v>7.6470588235294124E-2</v>
      </c>
      <c r="F157" s="128">
        <v>170</v>
      </c>
      <c r="G157" s="128">
        <v>200</v>
      </c>
      <c r="H157" s="129">
        <v>7.6470588235294124E-2</v>
      </c>
      <c r="I157" s="129">
        <v>1.5294117647058824E-2</v>
      </c>
      <c r="J157" s="131">
        <v>158</v>
      </c>
      <c r="K157" s="128">
        <v>240</v>
      </c>
      <c r="L157" s="129">
        <v>4.3478260869565216E-2</v>
      </c>
      <c r="M157" s="128">
        <v>220</v>
      </c>
      <c r="N157" s="128">
        <v>270</v>
      </c>
      <c r="O157" s="129">
        <v>4.3478260869565216E-2</v>
      </c>
      <c r="P157" s="129">
        <v>8.6956521739130436E-3</v>
      </c>
      <c r="Q157" s="131">
        <v>47</v>
      </c>
      <c r="R157" s="128">
        <v>290</v>
      </c>
      <c r="S157" s="129">
        <v>-3.3333333333333333E-2</v>
      </c>
      <c r="T157" s="128">
        <v>250</v>
      </c>
      <c r="U157" s="128">
        <v>330</v>
      </c>
      <c r="V157" s="129">
        <v>-3.3333333333333333E-2</v>
      </c>
      <c r="W157" s="129">
        <v>-6.6666666666666662E-3</v>
      </c>
      <c r="X157" s="131">
        <v>95</v>
      </c>
      <c r="Y157" s="128">
        <v>260</v>
      </c>
      <c r="Z157" s="129">
        <v>0.04</v>
      </c>
      <c r="AA157" s="128">
        <v>220</v>
      </c>
      <c r="AB157" s="128">
        <v>300</v>
      </c>
      <c r="AC157" s="129">
        <v>0.04</v>
      </c>
      <c r="AD157" s="129">
        <v>8.0000000000000002E-3</v>
      </c>
      <c r="AE157" s="131">
        <v>409</v>
      </c>
      <c r="AF157" s="128">
        <v>300</v>
      </c>
      <c r="AG157" s="129">
        <v>3.4482758620689655E-2</v>
      </c>
      <c r="AH157" s="128">
        <v>250</v>
      </c>
      <c r="AI157" s="128">
        <v>360</v>
      </c>
      <c r="AJ157" s="129">
        <v>3.4482758620689655E-2</v>
      </c>
      <c r="AK157" s="129">
        <v>6.8965517241379309E-3</v>
      </c>
      <c r="AL157" s="131">
        <v>143</v>
      </c>
      <c r="AM157" s="128">
        <v>395</v>
      </c>
      <c r="AN157" s="129">
        <v>9.7222222222222224E-2</v>
      </c>
      <c r="AO157" s="128">
        <v>360</v>
      </c>
      <c r="AP157" s="128">
        <v>420</v>
      </c>
      <c r="AQ157" s="129">
        <v>9.7222222222222224E-2</v>
      </c>
      <c r="AR157" s="129">
        <v>1.9444444444444445E-2</v>
      </c>
      <c r="AS157" s="192" t="s">
        <v>344</v>
      </c>
    </row>
    <row r="158" spans="1:45" ht="10" x14ac:dyDescent="0.2">
      <c r="B158" s="35" t="s">
        <v>4</v>
      </c>
      <c r="C158" s="131">
        <v>52</v>
      </c>
      <c r="D158" s="128">
        <v>195</v>
      </c>
      <c r="E158" s="129">
        <v>6.5573770491803282E-2</v>
      </c>
      <c r="F158" s="128">
        <v>180</v>
      </c>
      <c r="G158" s="128">
        <v>203</v>
      </c>
      <c r="H158" s="129">
        <v>6.5573770491803282E-2</v>
      </c>
      <c r="I158" s="129">
        <v>1.3114754098360656E-2</v>
      </c>
      <c r="J158" s="131">
        <v>132</v>
      </c>
      <c r="K158" s="128">
        <v>230</v>
      </c>
      <c r="L158" s="129">
        <v>4.5454545454545456E-2</v>
      </c>
      <c r="M158" s="128">
        <v>210</v>
      </c>
      <c r="N158" s="128">
        <v>250</v>
      </c>
      <c r="O158" s="129">
        <v>4.5454545454545456E-2</v>
      </c>
      <c r="P158" s="129">
        <v>9.0909090909090905E-3</v>
      </c>
      <c r="Q158" s="131">
        <v>25</v>
      </c>
      <c r="R158" s="128">
        <v>310</v>
      </c>
      <c r="S158" s="129">
        <v>0.19230769230769232</v>
      </c>
      <c r="T158" s="128">
        <v>285</v>
      </c>
      <c r="U158" s="128">
        <v>340</v>
      </c>
      <c r="V158" s="129">
        <v>0.19230769230769232</v>
      </c>
      <c r="W158" s="129">
        <v>3.8461538461538464E-2</v>
      </c>
      <c r="X158" s="131">
        <v>53</v>
      </c>
      <c r="Y158" s="128">
        <v>260</v>
      </c>
      <c r="Z158" s="129">
        <v>0.04</v>
      </c>
      <c r="AA158" s="128">
        <v>240</v>
      </c>
      <c r="AB158" s="128">
        <v>295</v>
      </c>
      <c r="AC158" s="129">
        <v>0.04</v>
      </c>
      <c r="AD158" s="129">
        <v>8.0000000000000002E-3</v>
      </c>
      <c r="AE158" s="131">
        <v>267</v>
      </c>
      <c r="AF158" s="128">
        <v>310</v>
      </c>
      <c r="AG158" s="129">
        <v>6.8965517241379309E-2</v>
      </c>
      <c r="AH158" s="128">
        <v>280</v>
      </c>
      <c r="AI158" s="128">
        <v>330</v>
      </c>
      <c r="AJ158" s="129">
        <v>6.8965517241379309E-2</v>
      </c>
      <c r="AK158" s="129">
        <v>1.3793103448275862E-2</v>
      </c>
      <c r="AL158" s="131">
        <v>80</v>
      </c>
      <c r="AM158" s="128">
        <v>370</v>
      </c>
      <c r="AN158" s="129">
        <v>5.7142857142857141E-2</v>
      </c>
      <c r="AO158" s="128">
        <v>330</v>
      </c>
      <c r="AP158" s="128">
        <v>403</v>
      </c>
      <c r="AQ158" s="129">
        <v>5.7142857142857141E-2</v>
      </c>
      <c r="AR158" s="129">
        <v>1.1428571428571429E-2</v>
      </c>
      <c r="AS158" s="192" t="s">
        <v>344</v>
      </c>
    </row>
    <row r="159" spans="1:45" ht="10" x14ac:dyDescent="0.2">
      <c r="B159" s="35" t="s">
        <v>283</v>
      </c>
      <c r="C159" s="131" t="s">
        <v>41</v>
      </c>
      <c r="D159" s="128" t="s">
        <v>41</v>
      </c>
      <c r="E159" s="129" t="s">
        <v>41</v>
      </c>
      <c r="F159" s="128" t="s">
        <v>41</v>
      </c>
      <c r="G159" s="128" t="s">
        <v>41</v>
      </c>
      <c r="H159" s="129" t="s">
        <v>41</v>
      </c>
      <c r="I159" s="129" t="s">
        <v>41</v>
      </c>
      <c r="J159" s="131">
        <v>63</v>
      </c>
      <c r="K159" s="128">
        <v>270</v>
      </c>
      <c r="L159" s="129">
        <v>0</v>
      </c>
      <c r="M159" s="128">
        <v>230</v>
      </c>
      <c r="N159" s="128">
        <v>300</v>
      </c>
      <c r="O159" s="129">
        <v>0</v>
      </c>
      <c r="P159" s="129">
        <v>0</v>
      </c>
      <c r="Q159" s="131">
        <v>23</v>
      </c>
      <c r="R159" s="128">
        <v>320</v>
      </c>
      <c r="S159" s="129">
        <v>1.5873015873015872E-2</v>
      </c>
      <c r="T159" s="128">
        <v>275</v>
      </c>
      <c r="U159" s="128">
        <v>330</v>
      </c>
      <c r="V159" s="129">
        <v>1.5873015873015872E-2</v>
      </c>
      <c r="W159" s="129">
        <v>3.1746031746031746E-3</v>
      </c>
      <c r="X159" s="131">
        <v>31</v>
      </c>
      <c r="Y159" s="128">
        <v>290</v>
      </c>
      <c r="Z159" s="129">
        <v>0.11538461538461539</v>
      </c>
      <c r="AA159" s="128">
        <v>260</v>
      </c>
      <c r="AB159" s="128">
        <v>310</v>
      </c>
      <c r="AC159" s="129">
        <v>0.11538461538461539</v>
      </c>
      <c r="AD159" s="129">
        <v>2.3076923076923078E-2</v>
      </c>
      <c r="AE159" s="131">
        <v>192</v>
      </c>
      <c r="AF159" s="128">
        <v>335</v>
      </c>
      <c r="AG159" s="129">
        <v>4.6875E-2</v>
      </c>
      <c r="AH159" s="128">
        <v>310</v>
      </c>
      <c r="AI159" s="128">
        <v>395</v>
      </c>
      <c r="AJ159" s="129">
        <v>4.6875E-2</v>
      </c>
      <c r="AK159" s="129">
        <v>9.3749999999999997E-3</v>
      </c>
      <c r="AL159" s="131">
        <v>151</v>
      </c>
      <c r="AM159" s="128">
        <v>420</v>
      </c>
      <c r="AN159" s="129">
        <v>0.05</v>
      </c>
      <c r="AO159" s="128">
        <v>395</v>
      </c>
      <c r="AP159" s="128">
        <v>430</v>
      </c>
      <c r="AQ159" s="129">
        <v>0.05</v>
      </c>
      <c r="AR159" s="129">
        <v>0.01</v>
      </c>
      <c r="AS159" s="192" t="s">
        <v>344</v>
      </c>
    </row>
    <row r="160" spans="1:45" ht="10" x14ac:dyDescent="0.2">
      <c r="B160" s="35" t="s">
        <v>5</v>
      </c>
      <c r="C160" s="131">
        <v>74</v>
      </c>
      <c r="D160" s="128">
        <v>211</v>
      </c>
      <c r="E160" s="129">
        <v>6.5656565656565663E-2</v>
      </c>
      <c r="F160" s="128">
        <v>170</v>
      </c>
      <c r="G160" s="128">
        <v>240</v>
      </c>
      <c r="H160" s="129">
        <v>6.5656565656565663E-2</v>
      </c>
      <c r="I160" s="129">
        <v>1.3131313131313133E-2</v>
      </c>
      <c r="J160" s="131">
        <v>266</v>
      </c>
      <c r="K160" s="128">
        <v>260</v>
      </c>
      <c r="L160" s="129">
        <v>0.04</v>
      </c>
      <c r="M160" s="128">
        <v>220</v>
      </c>
      <c r="N160" s="128">
        <v>290</v>
      </c>
      <c r="O160" s="129">
        <v>0.04</v>
      </c>
      <c r="P160" s="129">
        <v>8.0000000000000002E-3</v>
      </c>
      <c r="Q160" s="131">
        <v>57</v>
      </c>
      <c r="R160" s="128">
        <v>350</v>
      </c>
      <c r="S160" s="129">
        <v>9.375E-2</v>
      </c>
      <c r="T160" s="128">
        <v>315</v>
      </c>
      <c r="U160" s="128">
        <v>390</v>
      </c>
      <c r="V160" s="129">
        <v>9.375E-2</v>
      </c>
      <c r="W160" s="129">
        <v>1.8749999999999999E-2</v>
      </c>
      <c r="X160" s="131">
        <v>87</v>
      </c>
      <c r="Y160" s="128">
        <v>290</v>
      </c>
      <c r="Z160" s="129">
        <v>3.5714285714285712E-2</v>
      </c>
      <c r="AA160" s="128">
        <v>260</v>
      </c>
      <c r="AB160" s="128">
        <v>320</v>
      </c>
      <c r="AC160" s="129">
        <v>3.5714285714285712E-2</v>
      </c>
      <c r="AD160" s="129">
        <v>7.1428571428571426E-3</v>
      </c>
      <c r="AE160" s="131">
        <v>412</v>
      </c>
      <c r="AF160" s="128">
        <v>350</v>
      </c>
      <c r="AG160" s="129">
        <v>6.0606060606060608E-2</v>
      </c>
      <c r="AH160" s="128">
        <v>320</v>
      </c>
      <c r="AI160" s="128">
        <v>400</v>
      </c>
      <c r="AJ160" s="129">
        <v>6.0606060606060608E-2</v>
      </c>
      <c r="AK160" s="129">
        <v>1.2121212121212121E-2</v>
      </c>
      <c r="AL160" s="131">
        <v>117</v>
      </c>
      <c r="AM160" s="128">
        <v>430</v>
      </c>
      <c r="AN160" s="129">
        <v>4.878048780487805E-2</v>
      </c>
      <c r="AO160" s="128">
        <v>400</v>
      </c>
      <c r="AP160" s="128">
        <v>460</v>
      </c>
      <c r="AQ160" s="129">
        <v>4.878048780487805E-2</v>
      </c>
      <c r="AR160" s="129">
        <v>9.7560975609756097E-3</v>
      </c>
      <c r="AS160" s="192" t="s">
        <v>344</v>
      </c>
    </row>
    <row r="161" spans="2:45" ht="10" x14ac:dyDescent="0.2">
      <c r="B161" s="35" t="s">
        <v>6</v>
      </c>
      <c r="C161" s="131">
        <v>44</v>
      </c>
      <c r="D161" s="128">
        <v>178</v>
      </c>
      <c r="E161" s="129">
        <v>1.7142857142857144E-2</v>
      </c>
      <c r="F161" s="128">
        <v>168</v>
      </c>
      <c r="G161" s="128">
        <v>188</v>
      </c>
      <c r="H161" s="129">
        <v>1.7142857142857144E-2</v>
      </c>
      <c r="I161" s="129">
        <v>3.4285714285714288E-3</v>
      </c>
      <c r="J161" s="131">
        <v>289</v>
      </c>
      <c r="K161" s="128">
        <v>240</v>
      </c>
      <c r="L161" s="129">
        <v>4.3478260869565216E-2</v>
      </c>
      <c r="M161" s="128">
        <v>220</v>
      </c>
      <c r="N161" s="128">
        <v>260</v>
      </c>
      <c r="O161" s="129">
        <v>4.3478260869565216E-2</v>
      </c>
      <c r="P161" s="129">
        <v>8.6956521739130436E-3</v>
      </c>
      <c r="Q161" s="131">
        <v>65</v>
      </c>
      <c r="R161" s="128">
        <v>290</v>
      </c>
      <c r="S161" s="129">
        <v>-1.6949152542372881E-2</v>
      </c>
      <c r="T161" s="128">
        <v>270</v>
      </c>
      <c r="U161" s="128">
        <v>330</v>
      </c>
      <c r="V161" s="129">
        <v>-1.6949152542372881E-2</v>
      </c>
      <c r="W161" s="129">
        <v>-3.3898305084745762E-3</v>
      </c>
      <c r="X161" s="131">
        <v>65</v>
      </c>
      <c r="Y161" s="128">
        <v>280</v>
      </c>
      <c r="Z161" s="129">
        <v>3.7037037037037035E-2</v>
      </c>
      <c r="AA161" s="128">
        <v>250</v>
      </c>
      <c r="AB161" s="128">
        <v>295</v>
      </c>
      <c r="AC161" s="129">
        <v>3.7037037037037035E-2</v>
      </c>
      <c r="AD161" s="129">
        <v>7.4074074074074068E-3</v>
      </c>
      <c r="AE161" s="131">
        <v>536</v>
      </c>
      <c r="AF161" s="128">
        <v>330</v>
      </c>
      <c r="AG161" s="129">
        <v>4.7619047619047616E-2</v>
      </c>
      <c r="AH161" s="128">
        <v>295</v>
      </c>
      <c r="AI161" s="128">
        <v>380</v>
      </c>
      <c r="AJ161" s="129">
        <v>4.7619047619047616E-2</v>
      </c>
      <c r="AK161" s="129">
        <v>9.5238095238095229E-3</v>
      </c>
      <c r="AL161" s="131">
        <v>307</v>
      </c>
      <c r="AM161" s="128">
        <v>395</v>
      </c>
      <c r="AN161" s="129">
        <v>1.282051282051282E-2</v>
      </c>
      <c r="AO161" s="128">
        <v>380</v>
      </c>
      <c r="AP161" s="128">
        <v>420</v>
      </c>
      <c r="AQ161" s="129">
        <v>1.282051282051282E-2</v>
      </c>
      <c r="AR161" s="129">
        <v>2.5641025641025641E-3</v>
      </c>
      <c r="AS161" s="192" t="s">
        <v>344</v>
      </c>
    </row>
    <row r="162" spans="2:45" s="140" customFormat="1" ht="10.5" x14ac:dyDescent="0.25">
      <c r="B162" s="127" t="s">
        <v>37</v>
      </c>
      <c r="C162" s="131">
        <v>909</v>
      </c>
      <c r="D162" s="128">
        <v>175</v>
      </c>
      <c r="E162" s="129">
        <v>2.9411764705882353E-2</v>
      </c>
      <c r="F162" s="128">
        <v>150</v>
      </c>
      <c r="G162" s="128">
        <v>200</v>
      </c>
      <c r="H162" s="129">
        <v>2.9411764705882353E-2</v>
      </c>
      <c r="I162" s="129">
        <v>5.8823529411764705E-3</v>
      </c>
      <c r="J162" s="131">
        <v>2590</v>
      </c>
      <c r="K162" s="128">
        <v>235</v>
      </c>
      <c r="L162" s="129">
        <v>4.4444444444444446E-2</v>
      </c>
      <c r="M162" s="128">
        <v>205</v>
      </c>
      <c r="N162" s="128">
        <v>270</v>
      </c>
      <c r="O162" s="129">
        <v>4.4444444444444446E-2</v>
      </c>
      <c r="P162" s="129">
        <v>8.8888888888888889E-3</v>
      </c>
      <c r="Q162" s="131">
        <v>658</v>
      </c>
      <c r="R162" s="128">
        <v>320</v>
      </c>
      <c r="S162" s="129">
        <v>6.6666666666666666E-2</v>
      </c>
      <c r="T162" s="128">
        <v>275</v>
      </c>
      <c r="U162" s="128">
        <v>360</v>
      </c>
      <c r="V162" s="129">
        <v>6.6666666666666666E-2</v>
      </c>
      <c r="W162" s="129">
        <v>1.3333333333333332E-2</v>
      </c>
      <c r="X162" s="131">
        <v>1088</v>
      </c>
      <c r="Y162" s="128">
        <v>260</v>
      </c>
      <c r="Z162" s="129">
        <v>0.04</v>
      </c>
      <c r="AA162" s="128">
        <v>230</v>
      </c>
      <c r="AB162" s="128">
        <v>300</v>
      </c>
      <c r="AC162" s="129">
        <v>0.04</v>
      </c>
      <c r="AD162" s="129">
        <v>8.0000000000000002E-3</v>
      </c>
      <c r="AE162" s="131">
        <v>5709</v>
      </c>
      <c r="AF162" s="128">
        <v>315</v>
      </c>
      <c r="AG162" s="129">
        <v>0.05</v>
      </c>
      <c r="AH162" s="128">
        <v>270</v>
      </c>
      <c r="AI162" s="128">
        <v>350</v>
      </c>
      <c r="AJ162" s="129">
        <v>0.05</v>
      </c>
      <c r="AK162" s="129">
        <v>0.01</v>
      </c>
      <c r="AL162" s="131">
        <v>2083</v>
      </c>
      <c r="AM162" s="128">
        <v>400</v>
      </c>
      <c r="AN162" s="129">
        <v>5.2631578947368418E-2</v>
      </c>
      <c r="AO162" s="128">
        <v>350</v>
      </c>
      <c r="AP162" s="128">
        <v>450</v>
      </c>
      <c r="AQ162" s="129">
        <v>5.2631578947368418E-2</v>
      </c>
      <c r="AR162" s="129">
        <v>1.0526315789473684E-2</v>
      </c>
    </row>
    <row r="163" spans="2:45" ht="10" x14ac:dyDescent="0.2">
      <c r="C163" s="131"/>
      <c r="D163" s="128"/>
      <c r="E163" s="129"/>
      <c r="F163" s="128"/>
      <c r="G163" s="128"/>
      <c r="H163" s="129"/>
      <c r="I163" s="129"/>
      <c r="J163" s="131"/>
      <c r="K163" s="128"/>
      <c r="L163" s="129"/>
      <c r="M163" s="128"/>
      <c r="N163" s="128"/>
      <c r="O163" s="129"/>
      <c r="P163" s="129"/>
      <c r="Q163" s="131"/>
      <c r="R163" s="128"/>
      <c r="S163" s="129"/>
      <c r="T163" s="128"/>
      <c r="U163" s="128"/>
      <c r="V163" s="129"/>
      <c r="W163" s="129"/>
      <c r="X163" s="131"/>
      <c r="Y163" s="128"/>
      <c r="Z163" s="129"/>
      <c r="AA163" s="128"/>
      <c r="AB163" s="128"/>
      <c r="AC163" s="129"/>
      <c r="AD163" s="129"/>
      <c r="AE163" s="131"/>
      <c r="AF163" s="128"/>
      <c r="AG163" s="129"/>
      <c r="AH163" s="128"/>
      <c r="AI163" s="128"/>
      <c r="AJ163" s="129"/>
      <c r="AK163" s="129"/>
      <c r="AL163" s="131"/>
      <c r="AM163" s="128"/>
      <c r="AN163" s="129"/>
      <c r="AO163" s="128"/>
      <c r="AP163" s="128"/>
      <c r="AQ163" s="129"/>
      <c r="AR163" s="129"/>
    </row>
  </sheetData>
  <hyperlinks>
    <hyperlink ref="K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09765625" defaultRowHeight="11.5" outlineLevelCol="2" x14ac:dyDescent="0.25"/>
  <cols>
    <col min="1" max="1" width="27" style="199" customWidth="1"/>
    <col min="2" max="2" width="8.8984375" style="187" customWidth="1"/>
    <col min="3" max="4" width="8.8984375" style="199" customWidth="1"/>
    <col min="5" max="5" width="8.8984375" style="187" customWidth="1"/>
    <col min="6" max="7" width="8.8984375" style="199" customWidth="1"/>
    <col min="8" max="8" width="8.8984375" style="187" customWidth="1" outlineLevel="1" collapsed="1"/>
    <col min="9" max="10" width="8.8984375" style="199" customWidth="1" outlineLevel="2"/>
    <col min="11" max="11" width="8.8984375" style="187" customWidth="1"/>
    <col min="12" max="13" width="8.8984375" style="199" customWidth="1"/>
    <col min="14" max="14" width="8.8984375" style="187" customWidth="1" collapsed="1"/>
    <col min="15" max="16" width="8.8984375" style="199" customWidth="1"/>
    <col min="17" max="17" width="8.8984375" style="187" customWidth="1" outlineLevel="1" collapsed="1"/>
    <col min="18" max="19" width="8.8984375" style="199" customWidth="1" outlineLevel="2"/>
    <col min="20" max="20" width="9.09765625" style="199"/>
    <col min="21" max="21" width="15" style="199" customWidth="1"/>
    <col min="22" max="16384" width="9.09765625" style="199"/>
  </cols>
  <sheetData>
    <row r="1" spans="1:21" ht="32.25" customHeight="1" x14ac:dyDescent="0.25">
      <c r="A1" s="198" t="s">
        <v>406</v>
      </c>
      <c r="U1" s="197" t="s">
        <v>366</v>
      </c>
    </row>
    <row r="2" spans="1:21" x14ac:dyDescent="0.25">
      <c r="A2" s="200"/>
      <c r="B2" s="278" t="s">
        <v>31</v>
      </c>
      <c r="C2" s="278"/>
      <c r="D2" s="278"/>
      <c r="E2" s="278" t="s">
        <v>32</v>
      </c>
      <c r="F2" s="278"/>
      <c r="G2" s="278"/>
      <c r="H2" s="278" t="s">
        <v>33</v>
      </c>
      <c r="I2" s="278"/>
      <c r="J2" s="278"/>
      <c r="K2" s="278" t="s">
        <v>34</v>
      </c>
      <c r="L2" s="278"/>
      <c r="M2" s="278"/>
      <c r="N2" s="278" t="s">
        <v>35</v>
      </c>
      <c r="O2" s="278"/>
      <c r="P2" s="278"/>
      <c r="Q2" s="278" t="s">
        <v>36</v>
      </c>
      <c r="R2" s="278"/>
      <c r="S2" s="278"/>
    </row>
    <row r="3" spans="1:21" x14ac:dyDescent="0.25">
      <c r="A3" s="201" t="s">
        <v>38</v>
      </c>
      <c r="B3" s="201" t="s">
        <v>7</v>
      </c>
      <c r="C3" s="201" t="s">
        <v>13</v>
      </c>
      <c r="D3" s="201" t="s">
        <v>130</v>
      </c>
      <c r="E3" s="201" t="s">
        <v>7</v>
      </c>
      <c r="F3" s="201" t="s">
        <v>13</v>
      </c>
      <c r="G3" s="201" t="s">
        <v>130</v>
      </c>
      <c r="H3" s="201" t="s">
        <v>7</v>
      </c>
      <c r="I3" s="201" t="s">
        <v>13</v>
      </c>
      <c r="J3" s="201" t="s">
        <v>130</v>
      </c>
      <c r="K3" s="201" t="s">
        <v>7</v>
      </c>
      <c r="L3" s="201" t="s">
        <v>13</v>
      </c>
      <c r="M3" s="201" t="s">
        <v>130</v>
      </c>
      <c r="N3" s="201" t="s">
        <v>7</v>
      </c>
      <c r="O3" s="201" t="s">
        <v>13</v>
      </c>
      <c r="P3" s="201" t="s">
        <v>130</v>
      </c>
      <c r="Q3" s="201" t="s">
        <v>7</v>
      </c>
      <c r="R3" s="201" t="s">
        <v>13</v>
      </c>
      <c r="S3" s="201" t="s">
        <v>130</v>
      </c>
    </row>
    <row r="4" spans="1:21" x14ac:dyDescent="0.25">
      <c r="A4" s="199" t="s">
        <v>78</v>
      </c>
      <c r="B4" s="240" t="s">
        <v>41</v>
      </c>
      <c r="C4" s="241" t="s">
        <v>41</v>
      </c>
      <c r="D4" s="242" t="s">
        <v>41</v>
      </c>
      <c r="E4" s="240">
        <v>14</v>
      </c>
      <c r="F4" s="241">
        <v>260</v>
      </c>
      <c r="G4" s="242">
        <v>0.18181818181818182</v>
      </c>
      <c r="H4" s="240" t="s">
        <v>41</v>
      </c>
      <c r="I4" s="241" t="s">
        <v>41</v>
      </c>
      <c r="J4" s="242" t="s">
        <v>41</v>
      </c>
      <c r="K4" s="240">
        <v>16</v>
      </c>
      <c r="L4" s="241">
        <v>283</v>
      </c>
      <c r="M4" s="242">
        <v>0.13200000000000001</v>
      </c>
      <c r="N4" s="240">
        <v>60</v>
      </c>
      <c r="O4" s="241">
        <v>340</v>
      </c>
      <c r="P4" s="242">
        <v>9.6774193548387094E-2</v>
      </c>
      <c r="Q4" s="240">
        <v>12</v>
      </c>
      <c r="R4" s="241">
        <v>363</v>
      </c>
      <c r="S4" s="242">
        <v>8.3333333333333332E-3</v>
      </c>
    </row>
    <row r="5" spans="1:21" x14ac:dyDescent="0.25">
      <c r="A5" s="199" t="s">
        <v>79</v>
      </c>
      <c r="B5" s="240" t="s">
        <v>41</v>
      </c>
      <c r="C5" s="241" t="s">
        <v>41</v>
      </c>
      <c r="D5" s="242" t="s">
        <v>41</v>
      </c>
      <c r="E5" s="240">
        <v>7</v>
      </c>
      <c r="F5" s="241">
        <v>220</v>
      </c>
      <c r="G5" s="242">
        <v>-2.2222222222222223E-2</v>
      </c>
      <c r="H5" s="240" t="s">
        <v>41</v>
      </c>
      <c r="I5" s="241" t="s">
        <v>41</v>
      </c>
      <c r="J5" s="242" t="s">
        <v>41</v>
      </c>
      <c r="K5" s="240" t="s">
        <v>41</v>
      </c>
      <c r="L5" s="241" t="s">
        <v>41</v>
      </c>
      <c r="M5" s="242" t="s">
        <v>41</v>
      </c>
      <c r="N5" s="240">
        <v>25</v>
      </c>
      <c r="O5" s="241">
        <v>280</v>
      </c>
      <c r="P5" s="242">
        <v>0.12</v>
      </c>
      <c r="Q5" s="240">
        <v>7</v>
      </c>
      <c r="R5" s="241">
        <v>340</v>
      </c>
      <c r="S5" s="242">
        <v>0.25925925925925924</v>
      </c>
    </row>
    <row r="6" spans="1:21" x14ac:dyDescent="0.25">
      <c r="A6" s="199" t="s">
        <v>84</v>
      </c>
      <c r="B6" s="240">
        <v>5</v>
      </c>
      <c r="C6" s="241">
        <v>165</v>
      </c>
      <c r="D6" s="242">
        <v>0.11486486486486487</v>
      </c>
      <c r="E6" s="240">
        <v>24</v>
      </c>
      <c r="F6" s="241">
        <v>223</v>
      </c>
      <c r="G6" s="242">
        <v>0.2388888888888889</v>
      </c>
      <c r="H6" s="240" t="s">
        <v>41</v>
      </c>
      <c r="I6" s="241" t="s">
        <v>41</v>
      </c>
      <c r="J6" s="242" t="s">
        <v>41</v>
      </c>
      <c r="K6" s="240">
        <v>11</v>
      </c>
      <c r="L6" s="241">
        <v>240</v>
      </c>
      <c r="M6" s="242">
        <v>0.26315789473684209</v>
      </c>
      <c r="N6" s="240">
        <v>39</v>
      </c>
      <c r="O6" s="241">
        <v>250</v>
      </c>
      <c r="P6" s="242">
        <v>0</v>
      </c>
      <c r="Q6" s="240">
        <v>11</v>
      </c>
      <c r="R6" s="241">
        <v>340</v>
      </c>
      <c r="S6" s="242">
        <v>0.11475409836065574</v>
      </c>
    </row>
    <row r="7" spans="1:21" x14ac:dyDescent="0.25">
      <c r="A7" s="199" t="s">
        <v>88</v>
      </c>
      <c r="B7" s="240">
        <v>106</v>
      </c>
      <c r="C7" s="241">
        <v>224</v>
      </c>
      <c r="D7" s="242">
        <v>6.6666666666666666E-2</v>
      </c>
      <c r="E7" s="240">
        <v>290</v>
      </c>
      <c r="F7" s="241">
        <v>320</v>
      </c>
      <c r="G7" s="242">
        <v>6.6666666666666666E-2</v>
      </c>
      <c r="H7" s="240">
        <v>94</v>
      </c>
      <c r="I7" s="241">
        <v>380</v>
      </c>
      <c r="J7" s="242">
        <v>5.5555555555555552E-2</v>
      </c>
      <c r="K7" s="240">
        <v>127</v>
      </c>
      <c r="L7" s="241">
        <v>320</v>
      </c>
      <c r="M7" s="242">
        <v>6.6666666666666666E-2</v>
      </c>
      <c r="N7" s="240">
        <v>715</v>
      </c>
      <c r="O7" s="241">
        <v>370</v>
      </c>
      <c r="P7" s="242">
        <v>5.7142857142857141E-2</v>
      </c>
      <c r="Q7" s="240">
        <v>364</v>
      </c>
      <c r="R7" s="241">
        <v>430</v>
      </c>
      <c r="S7" s="242">
        <v>1.1764705882352941E-2</v>
      </c>
    </row>
    <row r="8" spans="1:21" x14ac:dyDescent="0.25">
      <c r="A8" s="199" t="s">
        <v>111</v>
      </c>
      <c r="B8" s="240" t="s">
        <v>41</v>
      </c>
      <c r="C8" s="241" t="s">
        <v>41</v>
      </c>
      <c r="D8" s="242" t="s">
        <v>41</v>
      </c>
      <c r="E8" s="240">
        <v>8</v>
      </c>
      <c r="F8" s="241">
        <v>313</v>
      </c>
      <c r="G8" s="242">
        <v>0.14652014652014653</v>
      </c>
      <c r="H8" s="240" t="s">
        <v>41</v>
      </c>
      <c r="I8" s="241" t="s">
        <v>41</v>
      </c>
      <c r="J8" s="242" t="s">
        <v>41</v>
      </c>
      <c r="K8" s="240" t="s">
        <v>41</v>
      </c>
      <c r="L8" s="241" t="s">
        <v>41</v>
      </c>
      <c r="M8" s="242" t="s">
        <v>41</v>
      </c>
      <c r="N8" s="240">
        <v>23</v>
      </c>
      <c r="O8" s="241">
        <v>345</v>
      </c>
      <c r="P8" s="242">
        <v>0.15</v>
      </c>
      <c r="Q8" s="240">
        <v>9</v>
      </c>
      <c r="R8" s="241">
        <v>400</v>
      </c>
      <c r="S8" s="242">
        <v>9.5890410958904104E-2</v>
      </c>
    </row>
    <row r="9" spans="1:21" x14ac:dyDescent="0.25">
      <c r="A9" s="199" t="s">
        <v>117</v>
      </c>
      <c r="B9" s="240" t="s">
        <v>41</v>
      </c>
      <c r="C9" s="241" t="s">
        <v>41</v>
      </c>
      <c r="D9" s="242" t="s">
        <v>41</v>
      </c>
      <c r="E9" s="240" t="s">
        <v>41</v>
      </c>
      <c r="F9" s="241" t="s">
        <v>41</v>
      </c>
      <c r="G9" s="242" t="s">
        <v>41</v>
      </c>
      <c r="H9" s="240" t="s">
        <v>41</v>
      </c>
      <c r="I9" s="241" t="s">
        <v>41</v>
      </c>
      <c r="J9" s="242" t="s">
        <v>41</v>
      </c>
      <c r="K9" s="240" t="s">
        <v>41</v>
      </c>
      <c r="L9" s="241" t="s">
        <v>41</v>
      </c>
      <c r="M9" s="242" t="s">
        <v>41</v>
      </c>
      <c r="N9" s="240" t="s">
        <v>41</v>
      </c>
      <c r="O9" s="241" t="s">
        <v>41</v>
      </c>
      <c r="P9" s="242" t="s">
        <v>41</v>
      </c>
      <c r="Q9" s="240" t="s">
        <v>41</v>
      </c>
      <c r="R9" s="241" t="s">
        <v>41</v>
      </c>
      <c r="S9" s="242" t="s">
        <v>41</v>
      </c>
    </row>
    <row r="10" spans="1:21" x14ac:dyDescent="0.25">
      <c r="A10" s="199" t="s">
        <v>119</v>
      </c>
      <c r="B10" s="240" t="s">
        <v>41</v>
      </c>
      <c r="C10" s="241" t="s">
        <v>41</v>
      </c>
      <c r="D10" s="242" t="s">
        <v>41</v>
      </c>
      <c r="E10" s="240">
        <v>7</v>
      </c>
      <c r="F10" s="241">
        <v>240</v>
      </c>
      <c r="G10" s="242">
        <v>9.0909090909090912E-2</v>
      </c>
      <c r="H10" s="240" t="s">
        <v>41</v>
      </c>
      <c r="I10" s="241" t="s">
        <v>41</v>
      </c>
      <c r="J10" s="242" t="s">
        <v>41</v>
      </c>
      <c r="K10" s="240">
        <v>7</v>
      </c>
      <c r="L10" s="241">
        <v>250</v>
      </c>
      <c r="M10" s="242">
        <v>0.19047619047619047</v>
      </c>
      <c r="N10" s="240">
        <v>33</v>
      </c>
      <c r="O10" s="241">
        <v>275</v>
      </c>
      <c r="P10" s="242">
        <v>0.12244897959183673</v>
      </c>
      <c r="Q10" s="240">
        <v>8</v>
      </c>
      <c r="R10" s="241">
        <v>340</v>
      </c>
      <c r="S10" s="242">
        <v>0.23636363636363636</v>
      </c>
    </row>
    <row r="11" spans="1:21" x14ac:dyDescent="0.25">
      <c r="A11" s="199" t="s">
        <v>122</v>
      </c>
      <c r="B11" s="240" t="s">
        <v>41</v>
      </c>
      <c r="C11" s="241" t="s">
        <v>41</v>
      </c>
      <c r="D11" s="242" t="s">
        <v>41</v>
      </c>
      <c r="E11" s="240">
        <v>12</v>
      </c>
      <c r="F11" s="241">
        <v>370</v>
      </c>
      <c r="G11" s="242">
        <v>5.7142857142857141E-2</v>
      </c>
      <c r="H11" s="240">
        <v>6</v>
      </c>
      <c r="I11" s="241">
        <v>463</v>
      </c>
      <c r="J11" s="242">
        <v>-7.0281124497991967E-2</v>
      </c>
      <c r="K11" s="240">
        <v>21</v>
      </c>
      <c r="L11" s="241">
        <v>330</v>
      </c>
      <c r="M11" s="242">
        <v>-5.7142857142857141E-2</v>
      </c>
      <c r="N11" s="240">
        <v>104</v>
      </c>
      <c r="O11" s="241">
        <v>440</v>
      </c>
      <c r="P11" s="242">
        <v>1.8518518518518517E-2</v>
      </c>
      <c r="Q11" s="240">
        <v>123</v>
      </c>
      <c r="R11" s="241">
        <v>485</v>
      </c>
      <c r="S11" s="242">
        <v>-4.9019607843137254E-2</v>
      </c>
    </row>
    <row r="12" spans="1:21" x14ac:dyDescent="0.25">
      <c r="A12" s="199" t="s">
        <v>5</v>
      </c>
      <c r="B12" s="240">
        <v>11</v>
      </c>
      <c r="C12" s="241">
        <v>200</v>
      </c>
      <c r="D12" s="242">
        <v>8.1081081081081086E-2</v>
      </c>
      <c r="E12" s="240">
        <v>48</v>
      </c>
      <c r="F12" s="241">
        <v>268</v>
      </c>
      <c r="G12" s="242">
        <v>7.1999999999999995E-2</v>
      </c>
      <c r="H12" s="240">
        <v>12</v>
      </c>
      <c r="I12" s="241">
        <v>373</v>
      </c>
      <c r="J12" s="242">
        <v>9.7058823529411767E-2</v>
      </c>
      <c r="K12" s="240">
        <v>28</v>
      </c>
      <c r="L12" s="241">
        <v>300</v>
      </c>
      <c r="M12" s="242">
        <v>1.6949152542372881E-2</v>
      </c>
      <c r="N12" s="240">
        <v>111</v>
      </c>
      <c r="O12" s="241">
        <v>350</v>
      </c>
      <c r="P12" s="242">
        <v>6.0606060606060608E-2</v>
      </c>
      <c r="Q12" s="240">
        <v>35</v>
      </c>
      <c r="R12" s="241">
        <v>430</v>
      </c>
      <c r="S12" s="242">
        <v>3.614457831325301E-2</v>
      </c>
    </row>
    <row r="13" spans="1:21" x14ac:dyDescent="0.25">
      <c r="A13" s="203" t="s">
        <v>305</v>
      </c>
      <c r="B13" s="243">
        <v>132</v>
      </c>
      <c r="C13" s="244">
        <v>220</v>
      </c>
      <c r="D13" s="245">
        <v>7.3170731707317069E-2</v>
      </c>
      <c r="E13" s="243">
        <v>410</v>
      </c>
      <c r="F13" s="244">
        <v>310</v>
      </c>
      <c r="G13" s="245">
        <v>6.8965517241379309E-2</v>
      </c>
      <c r="H13" s="243">
        <v>120</v>
      </c>
      <c r="I13" s="244">
        <v>380</v>
      </c>
      <c r="J13" s="245">
        <v>5.5555555555555552E-2</v>
      </c>
      <c r="K13" s="243">
        <v>220</v>
      </c>
      <c r="L13" s="244">
        <v>310</v>
      </c>
      <c r="M13" s="245">
        <v>0.10714285714285714</v>
      </c>
      <c r="N13" s="243">
        <v>1114</v>
      </c>
      <c r="O13" s="244">
        <v>365</v>
      </c>
      <c r="P13" s="245">
        <v>4.2857142857142858E-2</v>
      </c>
      <c r="Q13" s="243">
        <v>569</v>
      </c>
      <c r="R13" s="244">
        <v>430</v>
      </c>
      <c r="S13" s="245">
        <v>1.1764705882352941E-2</v>
      </c>
    </row>
    <row r="14" spans="1:21" s="204" customFormat="1" x14ac:dyDescent="0.25">
      <c r="A14" s="199" t="s">
        <v>65</v>
      </c>
      <c r="B14" s="240" t="s">
        <v>41</v>
      </c>
      <c r="C14" s="241" t="s">
        <v>41</v>
      </c>
      <c r="D14" s="242" t="s">
        <v>41</v>
      </c>
      <c r="E14" s="240">
        <v>8</v>
      </c>
      <c r="F14" s="241">
        <v>215</v>
      </c>
      <c r="G14" s="242">
        <v>-0.38571428571428573</v>
      </c>
      <c r="H14" s="240" t="s">
        <v>41</v>
      </c>
      <c r="I14" s="241" t="s">
        <v>41</v>
      </c>
      <c r="J14" s="242" t="s">
        <v>41</v>
      </c>
      <c r="K14" s="240">
        <v>10</v>
      </c>
      <c r="L14" s="241">
        <v>265</v>
      </c>
      <c r="M14" s="242">
        <v>1.9230769230769232E-2</v>
      </c>
      <c r="N14" s="240">
        <v>36</v>
      </c>
      <c r="O14" s="241">
        <v>275</v>
      </c>
      <c r="P14" s="242">
        <v>5.7692307692307696E-2</v>
      </c>
      <c r="Q14" s="240">
        <v>7</v>
      </c>
      <c r="R14" s="241">
        <v>280</v>
      </c>
      <c r="S14" s="242">
        <v>-0.26315789473684209</v>
      </c>
    </row>
    <row r="15" spans="1:21" x14ac:dyDescent="0.25">
      <c r="A15" s="199" t="s">
        <v>0</v>
      </c>
      <c r="B15" s="240">
        <v>41</v>
      </c>
      <c r="C15" s="241">
        <v>180</v>
      </c>
      <c r="D15" s="242">
        <v>2.8571428571428571E-2</v>
      </c>
      <c r="E15" s="240">
        <v>119</v>
      </c>
      <c r="F15" s="241">
        <v>250</v>
      </c>
      <c r="G15" s="242">
        <v>4.1666666666666664E-2</v>
      </c>
      <c r="H15" s="240">
        <v>36</v>
      </c>
      <c r="I15" s="241">
        <v>300</v>
      </c>
      <c r="J15" s="242">
        <v>0</v>
      </c>
      <c r="K15" s="240">
        <v>90</v>
      </c>
      <c r="L15" s="241">
        <v>280</v>
      </c>
      <c r="M15" s="242">
        <v>7.6923076923076927E-2</v>
      </c>
      <c r="N15" s="240">
        <v>395</v>
      </c>
      <c r="O15" s="241">
        <v>320</v>
      </c>
      <c r="P15" s="242">
        <v>6.6666666666666666E-2</v>
      </c>
      <c r="Q15" s="240">
        <v>170</v>
      </c>
      <c r="R15" s="241">
        <v>400</v>
      </c>
      <c r="S15" s="242">
        <v>6.6666666666666666E-2</v>
      </c>
    </row>
    <row r="16" spans="1:21" x14ac:dyDescent="0.25">
      <c r="A16" s="199" t="s">
        <v>85</v>
      </c>
      <c r="B16" s="240" t="s">
        <v>41</v>
      </c>
      <c r="C16" s="241" t="s">
        <v>41</v>
      </c>
      <c r="D16" s="242" t="s">
        <v>41</v>
      </c>
      <c r="E16" s="240" t="s">
        <v>41</v>
      </c>
      <c r="F16" s="241" t="s">
        <v>41</v>
      </c>
      <c r="G16" s="242" t="s">
        <v>41</v>
      </c>
      <c r="H16" s="240" t="s">
        <v>41</v>
      </c>
      <c r="I16" s="241" t="s">
        <v>41</v>
      </c>
      <c r="J16" s="242" t="s">
        <v>41</v>
      </c>
      <c r="K16" s="240" t="s">
        <v>41</v>
      </c>
      <c r="L16" s="241" t="s">
        <v>41</v>
      </c>
      <c r="M16" s="242" t="s">
        <v>41</v>
      </c>
      <c r="N16" s="240">
        <v>16</v>
      </c>
      <c r="O16" s="241">
        <v>378</v>
      </c>
      <c r="P16" s="242">
        <v>2.1621621621621623E-2</v>
      </c>
      <c r="Q16" s="240">
        <v>14</v>
      </c>
      <c r="R16" s="241">
        <v>440</v>
      </c>
      <c r="S16" s="242">
        <v>4.7619047619047616E-2</v>
      </c>
    </row>
    <row r="17" spans="1:19" x14ac:dyDescent="0.25">
      <c r="A17" s="199" t="s">
        <v>90</v>
      </c>
      <c r="B17" s="240" t="s">
        <v>41</v>
      </c>
      <c r="C17" s="241" t="s">
        <v>41</v>
      </c>
      <c r="D17" s="242" t="s">
        <v>41</v>
      </c>
      <c r="E17" s="240">
        <v>5</v>
      </c>
      <c r="F17" s="241">
        <v>295</v>
      </c>
      <c r="G17" s="242">
        <v>-6.3492063492063489E-2</v>
      </c>
      <c r="H17" s="240" t="s">
        <v>41</v>
      </c>
      <c r="I17" s="241" t="s">
        <v>41</v>
      </c>
      <c r="J17" s="242" t="s">
        <v>41</v>
      </c>
      <c r="K17" s="240">
        <v>22</v>
      </c>
      <c r="L17" s="241">
        <v>325</v>
      </c>
      <c r="M17" s="242">
        <v>8.3333333333333329E-2</v>
      </c>
      <c r="N17" s="240">
        <v>34</v>
      </c>
      <c r="O17" s="241">
        <v>380</v>
      </c>
      <c r="P17" s="242">
        <v>8.5714285714285715E-2</v>
      </c>
      <c r="Q17" s="240">
        <v>5</v>
      </c>
      <c r="R17" s="241">
        <v>370</v>
      </c>
      <c r="S17" s="242">
        <v>-3.3942558746736295E-2</v>
      </c>
    </row>
    <row r="18" spans="1:19" x14ac:dyDescent="0.25">
      <c r="A18" s="199" t="s">
        <v>91</v>
      </c>
      <c r="B18" s="240">
        <v>7</v>
      </c>
      <c r="C18" s="241">
        <v>140</v>
      </c>
      <c r="D18" s="242" t="s">
        <v>41</v>
      </c>
      <c r="E18" s="240" t="s">
        <v>41</v>
      </c>
      <c r="F18" s="241" t="s">
        <v>41</v>
      </c>
      <c r="G18" s="242" t="s">
        <v>41</v>
      </c>
      <c r="H18" s="240" t="s">
        <v>41</v>
      </c>
      <c r="I18" s="241" t="s">
        <v>41</v>
      </c>
      <c r="J18" s="242" t="s">
        <v>41</v>
      </c>
      <c r="K18" s="240">
        <v>9</v>
      </c>
      <c r="L18" s="241">
        <v>200</v>
      </c>
      <c r="M18" s="242">
        <v>0.25</v>
      </c>
      <c r="N18" s="240">
        <v>13</v>
      </c>
      <c r="O18" s="241">
        <v>220</v>
      </c>
      <c r="P18" s="242">
        <v>0.23595505617977527</v>
      </c>
      <c r="Q18" s="240" t="s">
        <v>41</v>
      </c>
      <c r="R18" s="241" t="s">
        <v>41</v>
      </c>
      <c r="S18" s="242" t="s">
        <v>41</v>
      </c>
    </row>
    <row r="19" spans="1:19" x14ac:dyDescent="0.25">
      <c r="A19" s="199" t="s">
        <v>1</v>
      </c>
      <c r="B19" s="240">
        <v>6</v>
      </c>
      <c r="C19" s="241">
        <v>163</v>
      </c>
      <c r="D19" s="242">
        <v>-0.29130434782608694</v>
      </c>
      <c r="E19" s="240">
        <v>32</v>
      </c>
      <c r="F19" s="241">
        <v>230</v>
      </c>
      <c r="G19" s="242">
        <v>9.5238095238095233E-2</v>
      </c>
      <c r="H19" s="240">
        <v>13</v>
      </c>
      <c r="I19" s="241">
        <v>310</v>
      </c>
      <c r="J19" s="242">
        <v>-6.0606060606060608E-2</v>
      </c>
      <c r="K19" s="240">
        <v>12</v>
      </c>
      <c r="L19" s="241">
        <v>283</v>
      </c>
      <c r="M19" s="242">
        <v>5.5970149253731345E-2</v>
      </c>
      <c r="N19" s="240">
        <v>65</v>
      </c>
      <c r="O19" s="241">
        <v>280</v>
      </c>
      <c r="P19" s="242">
        <v>4.4776119402985072E-2</v>
      </c>
      <c r="Q19" s="240">
        <v>10</v>
      </c>
      <c r="R19" s="241">
        <v>365</v>
      </c>
      <c r="S19" s="242">
        <v>5.5096418732782371E-3</v>
      </c>
    </row>
    <row r="20" spans="1:19" x14ac:dyDescent="0.25">
      <c r="A20" s="199" t="s">
        <v>108</v>
      </c>
      <c r="B20" s="240" t="s">
        <v>41</v>
      </c>
      <c r="C20" s="241" t="s">
        <v>41</v>
      </c>
      <c r="D20" s="242" t="s">
        <v>41</v>
      </c>
      <c r="E20" s="240">
        <v>18</v>
      </c>
      <c r="F20" s="241">
        <v>298</v>
      </c>
      <c r="G20" s="242">
        <v>0.12452830188679245</v>
      </c>
      <c r="H20" s="240">
        <v>7</v>
      </c>
      <c r="I20" s="241">
        <v>370</v>
      </c>
      <c r="J20" s="242">
        <v>2.7777777777777776E-2</v>
      </c>
      <c r="K20" s="240">
        <v>9</v>
      </c>
      <c r="L20" s="241">
        <v>295</v>
      </c>
      <c r="M20" s="242">
        <v>-1.6666666666666666E-2</v>
      </c>
      <c r="N20" s="240">
        <v>58</v>
      </c>
      <c r="O20" s="241">
        <v>360</v>
      </c>
      <c r="P20" s="242">
        <v>5.8823529411764705E-2</v>
      </c>
      <c r="Q20" s="240">
        <v>37</v>
      </c>
      <c r="R20" s="241">
        <v>395</v>
      </c>
      <c r="S20" s="242">
        <v>6.7567567567567571E-2</v>
      </c>
    </row>
    <row r="21" spans="1:19" x14ac:dyDescent="0.25">
      <c r="A21" s="199" t="s">
        <v>114</v>
      </c>
      <c r="B21" s="240">
        <v>9</v>
      </c>
      <c r="C21" s="241">
        <v>145</v>
      </c>
      <c r="D21" s="242">
        <v>-6.4516129032258063E-2</v>
      </c>
      <c r="E21" s="240">
        <v>12</v>
      </c>
      <c r="F21" s="241">
        <v>168</v>
      </c>
      <c r="G21" s="242">
        <v>0.05</v>
      </c>
      <c r="H21" s="240" t="s">
        <v>41</v>
      </c>
      <c r="I21" s="241" t="s">
        <v>41</v>
      </c>
      <c r="J21" s="242" t="s">
        <v>41</v>
      </c>
      <c r="K21" s="240">
        <v>11</v>
      </c>
      <c r="L21" s="241">
        <v>250</v>
      </c>
      <c r="M21" s="242">
        <v>0.28205128205128205</v>
      </c>
      <c r="N21" s="240">
        <v>24</v>
      </c>
      <c r="O21" s="241">
        <v>250</v>
      </c>
      <c r="P21" s="242">
        <v>8.6956521739130432E-2</v>
      </c>
      <c r="Q21" s="240">
        <v>8</v>
      </c>
      <c r="R21" s="241">
        <v>280</v>
      </c>
      <c r="S21" s="242">
        <v>-6.6666666666666666E-2</v>
      </c>
    </row>
    <row r="22" spans="1:19" x14ac:dyDescent="0.25">
      <c r="A22" s="199" t="s">
        <v>116</v>
      </c>
      <c r="B22" s="240" t="s">
        <v>41</v>
      </c>
      <c r="C22" s="241" t="s">
        <v>41</v>
      </c>
      <c r="D22" s="242" t="s">
        <v>41</v>
      </c>
      <c r="E22" s="240" t="s">
        <v>41</v>
      </c>
      <c r="F22" s="241" t="s">
        <v>41</v>
      </c>
      <c r="G22" s="242" t="s">
        <v>41</v>
      </c>
      <c r="H22" s="240" t="s">
        <v>41</v>
      </c>
      <c r="I22" s="241" t="s">
        <v>41</v>
      </c>
      <c r="J22" s="242" t="s">
        <v>41</v>
      </c>
      <c r="K22" s="240" t="s">
        <v>41</v>
      </c>
      <c r="L22" s="241" t="s">
        <v>41</v>
      </c>
      <c r="M22" s="242" t="s">
        <v>41</v>
      </c>
      <c r="N22" s="240">
        <v>5</v>
      </c>
      <c r="O22" s="241">
        <v>300</v>
      </c>
      <c r="P22" s="242">
        <v>3.4482758620689655E-2</v>
      </c>
      <c r="Q22" s="240" t="s">
        <v>41</v>
      </c>
      <c r="R22" s="241" t="s">
        <v>41</v>
      </c>
      <c r="S22" s="242" t="s">
        <v>41</v>
      </c>
    </row>
    <row r="23" spans="1:19" x14ac:dyDescent="0.25">
      <c r="A23" s="199" t="s">
        <v>125</v>
      </c>
      <c r="B23" s="240" t="s">
        <v>41</v>
      </c>
      <c r="C23" s="241" t="s">
        <v>41</v>
      </c>
      <c r="D23" s="242" t="s">
        <v>41</v>
      </c>
      <c r="E23" s="240" t="s">
        <v>41</v>
      </c>
      <c r="F23" s="241" t="s">
        <v>41</v>
      </c>
      <c r="G23" s="242" t="s">
        <v>41</v>
      </c>
      <c r="H23" s="240" t="s">
        <v>41</v>
      </c>
      <c r="I23" s="241" t="s">
        <v>41</v>
      </c>
      <c r="J23" s="242" t="s">
        <v>41</v>
      </c>
      <c r="K23" s="240" t="s">
        <v>41</v>
      </c>
      <c r="L23" s="241" t="s">
        <v>41</v>
      </c>
      <c r="M23" s="242" t="s">
        <v>41</v>
      </c>
      <c r="N23" s="240" t="s">
        <v>41</v>
      </c>
      <c r="O23" s="241" t="s">
        <v>41</v>
      </c>
      <c r="P23" s="242" t="s">
        <v>41</v>
      </c>
      <c r="Q23" s="240" t="s">
        <v>41</v>
      </c>
      <c r="R23" s="241" t="s">
        <v>41</v>
      </c>
      <c r="S23" s="242" t="s">
        <v>41</v>
      </c>
    </row>
    <row r="24" spans="1:19" x14ac:dyDescent="0.25">
      <c r="A24" s="199" t="s">
        <v>129</v>
      </c>
      <c r="B24" s="240" t="s">
        <v>41</v>
      </c>
      <c r="C24" s="241" t="s">
        <v>41</v>
      </c>
      <c r="D24" s="242" t="s">
        <v>41</v>
      </c>
      <c r="E24" s="240" t="s">
        <v>41</v>
      </c>
      <c r="F24" s="241" t="s">
        <v>41</v>
      </c>
      <c r="G24" s="242" t="s">
        <v>41</v>
      </c>
      <c r="H24" s="240" t="s">
        <v>41</v>
      </c>
      <c r="I24" s="241" t="s">
        <v>41</v>
      </c>
      <c r="J24" s="242" t="s">
        <v>41</v>
      </c>
      <c r="K24" s="240">
        <v>5</v>
      </c>
      <c r="L24" s="241">
        <v>180</v>
      </c>
      <c r="M24" s="242">
        <v>0.2</v>
      </c>
      <c r="N24" s="240">
        <v>10</v>
      </c>
      <c r="O24" s="241">
        <v>193</v>
      </c>
      <c r="P24" s="242">
        <v>1.5789473684210527E-2</v>
      </c>
      <c r="Q24" s="240" t="s">
        <v>41</v>
      </c>
      <c r="R24" s="241" t="s">
        <v>41</v>
      </c>
      <c r="S24" s="242" t="s">
        <v>41</v>
      </c>
    </row>
    <row r="25" spans="1:19" x14ac:dyDescent="0.25">
      <c r="A25" s="203" t="s">
        <v>306</v>
      </c>
      <c r="B25" s="240">
        <v>73</v>
      </c>
      <c r="C25" s="241">
        <v>170</v>
      </c>
      <c r="D25" s="242">
        <v>0</v>
      </c>
      <c r="E25" s="240">
        <v>201</v>
      </c>
      <c r="F25" s="241">
        <v>250</v>
      </c>
      <c r="G25" s="242">
        <v>4.1666666666666664E-2</v>
      </c>
      <c r="H25" s="240">
        <v>60</v>
      </c>
      <c r="I25" s="241">
        <v>315</v>
      </c>
      <c r="J25" s="242">
        <v>3.2786885245901641E-2</v>
      </c>
      <c r="K25" s="240">
        <v>174</v>
      </c>
      <c r="L25" s="241">
        <v>280</v>
      </c>
      <c r="M25" s="242">
        <v>7.6923076923076927E-2</v>
      </c>
      <c r="N25" s="240">
        <v>659</v>
      </c>
      <c r="O25" s="241">
        <v>320</v>
      </c>
      <c r="P25" s="242">
        <v>8.4745762711864403E-2</v>
      </c>
      <c r="Q25" s="240">
        <v>257</v>
      </c>
      <c r="R25" s="241">
        <v>400</v>
      </c>
      <c r="S25" s="242">
        <v>8.1081081081081086E-2</v>
      </c>
    </row>
    <row r="26" spans="1:19" s="204" customFormat="1" x14ac:dyDescent="0.25">
      <c r="A26" s="199" t="s">
        <v>73</v>
      </c>
      <c r="B26" s="240" t="s">
        <v>41</v>
      </c>
      <c r="C26" s="241" t="s">
        <v>41</v>
      </c>
      <c r="D26" s="242" t="s">
        <v>41</v>
      </c>
      <c r="E26" s="240" t="s">
        <v>41</v>
      </c>
      <c r="F26" s="241" t="s">
        <v>41</v>
      </c>
      <c r="G26" s="242" t="s">
        <v>41</v>
      </c>
      <c r="H26" s="240" t="s">
        <v>41</v>
      </c>
      <c r="I26" s="241" t="s">
        <v>41</v>
      </c>
      <c r="J26" s="242" t="s">
        <v>41</v>
      </c>
      <c r="K26" s="240" t="s">
        <v>41</v>
      </c>
      <c r="L26" s="241" t="s">
        <v>41</v>
      </c>
      <c r="M26" s="242" t="s">
        <v>41</v>
      </c>
      <c r="N26" s="240">
        <v>8</v>
      </c>
      <c r="O26" s="241">
        <v>210</v>
      </c>
      <c r="P26" s="242">
        <v>0.05</v>
      </c>
      <c r="Q26" s="240" t="s">
        <v>41</v>
      </c>
      <c r="R26" s="241" t="s">
        <v>41</v>
      </c>
      <c r="S26" s="242" t="s">
        <v>41</v>
      </c>
    </row>
    <row r="27" spans="1:19" x14ac:dyDescent="0.25">
      <c r="A27" s="199" t="s">
        <v>74</v>
      </c>
      <c r="B27" s="240">
        <v>7</v>
      </c>
      <c r="C27" s="241">
        <v>150</v>
      </c>
      <c r="D27" s="242">
        <v>0</v>
      </c>
      <c r="E27" s="240">
        <v>36</v>
      </c>
      <c r="F27" s="241">
        <v>233</v>
      </c>
      <c r="G27" s="242">
        <v>3.5555555555555556E-2</v>
      </c>
      <c r="H27" s="240" t="s">
        <v>41</v>
      </c>
      <c r="I27" s="241" t="s">
        <v>41</v>
      </c>
      <c r="J27" s="242" t="s">
        <v>41</v>
      </c>
      <c r="K27" s="240">
        <v>17</v>
      </c>
      <c r="L27" s="241">
        <v>255</v>
      </c>
      <c r="M27" s="242">
        <v>0.27500000000000002</v>
      </c>
      <c r="N27" s="240">
        <v>89</v>
      </c>
      <c r="O27" s="241">
        <v>300</v>
      </c>
      <c r="P27" s="242">
        <v>7.1428571428571425E-2</v>
      </c>
      <c r="Q27" s="240">
        <v>29</v>
      </c>
      <c r="R27" s="241">
        <v>370</v>
      </c>
      <c r="S27" s="242">
        <v>5.7142857142857141E-2</v>
      </c>
    </row>
    <row r="28" spans="1:19" x14ac:dyDescent="0.25">
      <c r="A28" s="199" t="s">
        <v>77</v>
      </c>
      <c r="B28" s="240" t="s">
        <v>41</v>
      </c>
      <c r="C28" s="241" t="s">
        <v>41</v>
      </c>
      <c r="D28" s="242" t="s">
        <v>41</v>
      </c>
      <c r="E28" s="240">
        <v>18</v>
      </c>
      <c r="F28" s="241">
        <v>210</v>
      </c>
      <c r="G28" s="242">
        <v>2.4390243902439025E-2</v>
      </c>
      <c r="H28" s="240" t="s">
        <v>41</v>
      </c>
      <c r="I28" s="241" t="s">
        <v>41</v>
      </c>
      <c r="J28" s="242" t="s">
        <v>41</v>
      </c>
      <c r="K28" s="240">
        <v>10</v>
      </c>
      <c r="L28" s="241">
        <v>245</v>
      </c>
      <c r="M28" s="242">
        <v>8.8888888888888892E-2</v>
      </c>
      <c r="N28" s="240">
        <v>30</v>
      </c>
      <c r="O28" s="241">
        <v>265</v>
      </c>
      <c r="P28" s="242">
        <v>3.9215686274509803E-2</v>
      </c>
      <c r="Q28" s="240" t="s">
        <v>41</v>
      </c>
      <c r="R28" s="241" t="s">
        <v>41</v>
      </c>
      <c r="S28" s="242" t="s">
        <v>41</v>
      </c>
    </row>
    <row r="29" spans="1:19" x14ac:dyDescent="0.25">
      <c r="A29" s="199" t="s">
        <v>82</v>
      </c>
      <c r="B29" s="240" t="s">
        <v>41</v>
      </c>
      <c r="C29" s="241" t="s">
        <v>41</v>
      </c>
      <c r="D29" s="242" t="s">
        <v>41</v>
      </c>
      <c r="E29" s="240">
        <v>5</v>
      </c>
      <c r="F29" s="241">
        <v>175</v>
      </c>
      <c r="G29" s="242">
        <v>-0.16666666666666666</v>
      </c>
      <c r="H29" s="240" t="s">
        <v>41</v>
      </c>
      <c r="I29" s="241" t="s">
        <v>41</v>
      </c>
      <c r="J29" s="242" t="s">
        <v>41</v>
      </c>
      <c r="K29" s="240">
        <v>12</v>
      </c>
      <c r="L29" s="241">
        <v>178</v>
      </c>
      <c r="M29" s="242">
        <v>-0.11</v>
      </c>
      <c r="N29" s="240">
        <v>26</v>
      </c>
      <c r="O29" s="241">
        <v>230</v>
      </c>
      <c r="P29" s="242">
        <v>0.16161616161616163</v>
      </c>
      <c r="Q29" s="240" t="s">
        <v>41</v>
      </c>
      <c r="R29" s="241" t="s">
        <v>41</v>
      </c>
      <c r="S29" s="242" t="s">
        <v>41</v>
      </c>
    </row>
    <row r="30" spans="1:19" x14ac:dyDescent="0.25">
      <c r="A30" s="199" t="s">
        <v>86</v>
      </c>
      <c r="B30" s="240">
        <v>21</v>
      </c>
      <c r="C30" s="241">
        <v>185</v>
      </c>
      <c r="D30" s="242">
        <v>-1.5957446808510637E-2</v>
      </c>
      <c r="E30" s="240">
        <v>143</v>
      </c>
      <c r="F30" s="241">
        <v>260</v>
      </c>
      <c r="G30" s="242">
        <v>0.04</v>
      </c>
      <c r="H30" s="240">
        <v>44</v>
      </c>
      <c r="I30" s="241">
        <v>300</v>
      </c>
      <c r="J30" s="242">
        <v>0</v>
      </c>
      <c r="K30" s="240">
        <v>92</v>
      </c>
      <c r="L30" s="241">
        <v>270</v>
      </c>
      <c r="M30" s="242">
        <v>0.08</v>
      </c>
      <c r="N30" s="240">
        <v>309</v>
      </c>
      <c r="O30" s="241">
        <v>320</v>
      </c>
      <c r="P30" s="242">
        <v>3.896103896103896E-2</v>
      </c>
      <c r="Q30" s="240">
        <v>144</v>
      </c>
      <c r="R30" s="241">
        <v>370</v>
      </c>
      <c r="S30" s="242">
        <v>5.7142857142857141E-2</v>
      </c>
    </row>
    <row r="31" spans="1:19" x14ac:dyDescent="0.25">
      <c r="A31" s="199" t="s">
        <v>98</v>
      </c>
      <c r="B31" s="240" t="s">
        <v>41</v>
      </c>
      <c r="C31" s="241" t="s">
        <v>41</v>
      </c>
      <c r="D31" s="242" t="s">
        <v>41</v>
      </c>
      <c r="E31" s="240" t="s">
        <v>41</v>
      </c>
      <c r="F31" s="241" t="s">
        <v>41</v>
      </c>
      <c r="G31" s="242" t="s">
        <v>41</v>
      </c>
      <c r="H31" s="240" t="s">
        <v>41</v>
      </c>
      <c r="I31" s="241" t="s">
        <v>41</v>
      </c>
      <c r="J31" s="242" t="s">
        <v>41</v>
      </c>
      <c r="K31" s="240" t="s">
        <v>41</v>
      </c>
      <c r="L31" s="241" t="s">
        <v>41</v>
      </c>
      <c r="M31" s="242" t="s">
        <v>41</v>
      </c>
      <c r="N31" s="240" t="s">
        <v>41</v>
      </c>
      <c r="O31" s="241" t="s">
        <v>41</v>
      </c>
      <c r="P31" s="242" t="s">
        <v>41</v>
      </c>
      <c r="Q31" s="240" t="s">
        <v>41</v>
      </c>
      <c r="R31" s="241" t="s">
        <v>41</v>
      </c>
      <c r="S31" s="242" t="s">
        <v>41</v>
      </c>
    </row>
    <row r="32" spans="1:19" x14ac:dyDescent="0.25">
      <c r="A32" s="199" t="s">
        <v>99</v>
      </c>
      <c r="B32" s="240">
        <v>5</v>
      </c>
      <c r="C32" s="241">
        <v>195</v>
      </c>
      <c r="D32" s="242" t="s">
        <v>41</v>
      </c>
      <c r="E32" s="240">
        <v>25</v>
      </c>
      <c r="F32" s="241">
        <v>340</v>
      </c>
      <c r="G32" s="242">
        <v>0.12211221122112212</v>
      </c>
      <c r="H32" s="240">
        <v>13</v>
      </c>
      <c r="I32" s="241">
        <v>440</v>
      </c>
      <c r="J32" s="242">
        <v>7.3170731707317069E-2</v>
      </c>
      <c r="K32" s="240">
        <v>14</v>
      </c>
      <c r="L32" s="241">
        <v>345</v>
      </c>
      <c r="M32" s="242">
        <v>1.4705882352941176E-2</v>
      </c>
      <c r="N32" s="240">
        <v>53</v>
      </c>
      <c r="O32" s="241">
        <v>450</v>
      </c>
      <c r="P32" s="242">
        <v>9.7560975609756101E-2</v>
      </c>
      <c r="Q32" s="240">
        <v>41</v>
      </c>
      <c r="R32" s="241">
        <v>540</v>
      </c>
      <c r="S32" s="242">
        <v>2.8571428571428571E-2</v>
      </c>
    </row>
    <row r="33" spans="1:19" x14ac:dyDescent="0.25">
      <c r="A33" s="199" t="s">
        <v>2</v>
      </c>
      <c r="B33" s="240">
        <v>14</v>
      </c>
      <c r="C33" s="241">
        <v>173</v>
      </c>
      <c r="D33" s="242">
        <v>-0.16826923076923078</v>
      </c>
      <c r="E33" s="240">
        <v>56</v>
      </c>
      <c r="F33" s="241">
        <v>230</v>
      </c>
      <c r="G33" s="242">
        <v>9.5238095238095233E-2</v>
      </c>
      <c r="H33" s="240">
        <v>13</v>
      </c>
      <c r="I33" s="241">
        <v>310</v>
      </c>
      <c r="J33" s="242">
        <v>3.3333333333333333E-2</v>
      </c>
      <c r="K33" s="240">
        <v>28</v>
      </c>
      <c r="L33" s="241">
        <v>270</v>
      </c>
      <c r="M33" s="242">
        <v>3.8461538461538464E-2</v>
      </c>
      <c r="N33" s="240">
        <v>160</v>
      </c>
      <c r="O33" s="241">
        <v>330</v>
      </c>
      <c r="P33" s="242">
        <v>6.4516129032258063E-2</v>
      </c>
      <c r="Q33" s="240">
        <v>47</v>
      </c>
      <c r="R33" s="241">
        <v>350</v>
      </c>
      <c r="S33" s="242">
        <v>-5.4054054054054057E-2</v>
      </c>
    </row>
    <row r="34" spans="1:19" x14ac:dyDescent="0.25">
      <c r="A34" s="199" t="s">
        <v>110</v>
      </c>
      <c r="B34" s="240" t="s">
        <v>41</v>
      </c>
      <c r="C34" s="241" t="s">
        <v>41</v>
      </c>
      <c r="D34" s="242" t="s">
        <v>41</v>
      </c>
      <c r="E34" s="240">
        <v>5</v>
      </c>
      <c r="F34" s="241">
        <v>300</v>
      </c>
      <c r="G34" s="242">
        <v>5.2631578947368418E-2</v>
      </c>
      <c r="H34" s="240" t="s">
        <v>41</v>
      </c>
      <c r="I34" s="241" t="s">
        <v>41</v>
      </c>
      <c r="J34" s="242" t="s">
        <v>41</v>
      </c>
      <c r="K34" s="240">
        <v>19</v>
      </c>
      <c r="L34" s="241">
        <v>310</v>
      </c>
      <c r="M34" s="242">
        <v>5.0847457627118647E-2</v>
      </c>
      <c r="N34" s="240">
        <v>31</v>
      </c>
      <c r="O34" s="241">
        <v>350</v>
      </c>
      <c r="P34" s="242">
        <v>4.4776119402985072E-2</v>
      </c>
      <c r="Q34" s="240">
        <v>9</v>
      </c>
      <c r="R34" s="241">
        <v>445</v>
      </c>
      <c r="S34" s="242">
        <v>0.1125</v>
      </c>
    </row>
    <row r="35" spans="1:19" x14ac:dyDescent="0.25">
      <c r="A35" s="199" t="s">
        <v>3</v>
      </c>
      <c r="B35" s="240">
        <v>14</v>
      </c>
      <c r="C35" s="241">
        <v>150</v>
      </c>
      <c r="D35" s="242">
        <v>7.1428571428571425E-2</v>
      </c>
      <c r="E35" s="240">
        <v>20</v>
      </c>
      <c r="F35" s="241">
        <v>223</v>
      </c>
      <c r="G35" s="242">
        <v>-5.106382978723404E-2</v>
      </c>
      <c r="H35" s="240">
        <v>6</v>
      </c>
      <c r="I35" s="241">
        <v>280</v>
      </c>
      <c r="J35" s="242" t="s">
        <v>41</v>
      </c>
      <c r="K35" s="240">
        <v>7</v>
      </c>
      <c r="L35" s="241">
        <v>210</v>
      </c>
      <c r="M35" s="242">
        <v>-4.5454545454545456E-2</v>
      </c>
      <c r="N35" s="240">
        <v>45</v>
      </c>
      <c r="O35" s="241">
        <v>310</v>
      </c>
      <c r="P35" s="242">
        <v>0.18320610687022901</v>
      </c>
      <c r="Q35" s="240">
        <v>9</v>
      </c>
      <c r="R35" s="241">
        <v>320</v>
      </c>
      <c r="S35" s="242">
        <v>-0.16883116883116883</v>
      </c>
    </row>
    <row r="36" spans="1:19" x14ac:dyDescent="0.25">
      <c r="A36" s="203" t="s">
        <v>307</v>
      </c>
      <c r="B36" s="243">
        <v>68</v>
      </c>
      <c r="C36" s="244">
        <v>170</v>
      </c>
      <c r="D36" s="245">
        <v>3.0303030303030304E-2</v>
      </c>
      <c r="E36" s="243">
        <v>309</v>
      </c>
      <c r="F36" s="244">
        <v>250</v>
      </c>
      <c r="G36" s="245">
        <v>4.1666666666666664E-2</v>
      </c>
      <c r="H36" s="243">
        <v>83</v>
      </c>
      <c r="I36" s="244">
        <v>310</v>
      </c>
      <c r="J36" s="245">
        <v>3.3333333333333333E-2</v>
      </c>
      <c r="K36" s="243">
        <v>206</v>
      </c>
      <c r="L36" s="244">
        <v>268</v>
      </c>
      <c r="M36" s="245">
        <v>7.1999999999999995E-2</v>
      </c>
      <c r="N36" s="243">
        <v>755</v>
      </c>
      <c r="O36" s="244">
        <v>320</v>
      </c>
      <c r="P36" s="245">
        <v>6.6666666666666666E-2</v>
      </c>
      <c r="Q36" s="243">
        <v>286</v>
      </c>
      <c r="R36" s="244">
        <v>375</v>
      </c>
      <c r="S36" s="245">
        <v>4.1666666666666664E-2</v>
      </c>
    </row>
    <row r="37" spans="1:19" s="204" customFormat="1" x14ac:dyDescent="0.25">
      <c r="A37" s="199" t="s">
        <v>64</v>
      </c>
      <c r="B37" s="240" t="s">
        <v>41</v>
      </c>
      <c r="C37" s="241" t="s">
        <v>41</v>
      </c>
      <c r="D37" s="242" t="s">
        <v>41</v>
      </c>
      <c r="E37" s="240">
        <v>18</v>
      </c>
      <c r="F37" s="241">
        <v>260</v>
      </c>
      <c r="G37" s="242">
        <v>-5.4545454545454543E-2</v>
      </c>
      <c r="H37" s="240" t="s">
        <v>41</v>
      </c>
      <c r="I37" s="241" t="s">
        <v>41</v>
      </c>
      <c r="J37" s="242" t="s">
        <v>41</v>
      </c>
      <c r="K37" s="240">
        <v>12</v>
      </c>
      <c r="L37" s="241">
        <v>285</v>
      </c>
      <c r="M37" s="242">
        <v>3.6363636363636362E-2</v>
      </c>
      <c r="N37" s="240">
        <v>36</v>
      </c>
      <c r="O37" s="241">
        <v>328</v>
      </c>
      <c r="P37" s="242">
        <v>9.3333333333333338E-2</v>
      </c>
      <c r="Q37" s="240">
        <v>9</v>
      </c>
      <c r="R37" s="241">
        <v>365</v>
      </c>
      <c r="S37" s="242">
        <v>-8.7499999999999994E-2</v>
      </c>
    </row>
    <row r="38" spans="1:19" x14ac:dyDescent="0.25">
      <c r="A38" s="199" t="s">
        <v>70</v>
      </c>
      <c r="B38" s="240">
        <v>5</v>
      </c>
      <c r="C38" s="241">
        <v>175</v>
      </c>
      <c r="D38" s="242">
        <v>-1.6853932584269662E-2</v>
      </c>
      <c r="E38" s="240">
        <v>17</v>
      </c>
      <c r="F38" s="241">
        <v>220</v>
      </c>
      <c r="G38" s="242">
        <v>0</v>
      </c>
      <c r="H38" s="240">
        <v>8</v>
      </c>
      <c r="I38" s="241">
        <v>280</v>
      </c>
      <c r="J38" s="242" t="s">
        <v>41</v>
      </c>
      <c r="K38" s="240" t="s">
        <v>41</v>
      </c>
      <c r="L38" s="241" t="s">
        <v>41</v>
      </c>
      <c r="M38" s="242" t="s">
        <v>41</v>
      </c>
      <c r="N38" s="240">
        <v>39</v>
      </c>
      <c r="O38" s="241">
        <v>320</v>
      </c>
      <c r="P38" s="242">
        <v>0.12280701754385964</v>
      </c>
      <c r="Q38" s="240" t="s">
        <v>41</v>
      </c>
      <c r="R38" s="241" t="s">
        <v>41</v>
      </c>
      <c r="S38" s="242" t="s">
        <v>41</v>
      </c>
    </row>
    <row r="39" spans="1:19" x14ac:dyDescent="0.25">
      <c r="A39" s="199" t="s">
        <v>89</v>
      </c>
      <c r="B39" s="240">
        <v>26</v>
      </c>
      <c r="C39" s="241">
        <v>203</v>
      </c>
      <c r="D39" s="242">
        <v>0.19411764705882353</v>
      </c>
      <c r="E39" s="240">
        <v>79</v>
      </c>
      <c r="F39" s="241">
        <v>240</v>
      </c>
      <c r="G39" s="242">
        <v>4.3478260869565216E-2</v>
      </c>
      <c r="H39" s="240">
        <v>14</v>
      </c>
      <c r="I39" s="241">
        <v>283</v>
      </c>
      <c r="J39" s="242">
        <v>-8.7096774193548387E-2</v>
      </c>
      <c r="K39" s="240">
        <v>23</v>
      </c>
      <c r="L39" s="241">
        <v>250</v>
      </c>
      <c r="M39" s="242">
        <v>0</v>
      </c>
      <c r="N39" s="240">
        <v>185</v>
      </c>
      <c r="O39" s="241">
        <v>300</v>
      </c>
      <c r="P39" s="242">
        <v>3.4482758620689655E-2</v>
      </c>
      <c r="Q39" s="240">
        <v>50</v>
      </c>
      <c r="R39" s="241">
        <v>393</v>
      </c>
      <c r="S39" s="242">
        <v>2.0779220779220779E-2</v>
      </c>
    </row>
    <row r="40" spans="1:19" x14ac:dyDescent="0.25">
      <c r="A40" s="199" t="s">
        <v>94</v>
      </c>
      <c r="B40" s="240" t="s">
        <v>41</v>
      </c>
      <c r="C40" s="241" t="s">
        <v>41</v>
      </c>
      <c r="D40" s="242" t="s">
        <v>41</v>
      </c>
      <c r="E40" s="240">
        <v>7</v>
      </c>
      <c r="F40" s="241">
        <v>220</v>
      </c>
      <c r="G40" s="242">
        <v>4.7619047619047616E-2</v>
      </c>
      <c r="H40" s="240" t="s">
        <v>41</v>
      </c>
      <c r="I40" s="241" t="s">
        <v>41</v>
      </c>
      <c r="J40" s="242" t="s">
        <v>41</v>
      </c>
      <c r="K40" s="240">
        <v>7</v>
      </c>
      <c r="L40" s="241">
        <v>250</v>
      </c>
      <c r="M40" s="242">
        <v>-9.0909090909090912E-2</v>
      </c>
      <c r="N40" s="240">
        <v>15</v>
      </c>
      <c r="O40" s="241">
        <v>310</v>
      </c>
      <c r="P40" s="242">
        <v>-4.6153846153846156E-2</v>
      </c>
      <c r="Q40" s="240">
        <v>7</v>
      </c>
      <c r="R40" s="241">
        <v>380</v>
      </c>
      <c r="S40" s="242">
        <v>0</v>
      </c>
    </row>
    <row r="41" spans="1:19" x14ac:dyDescent="0.25">
      <c r="A41" s="199" t="s">
        <v>101</v>
      </c>
      <c r="B41" s="240" t="s">
        <v>41</v>
      </c>
      <c r="C41" s="241" t="s">
        <v>41</v>
      </c>
      <c r="D41" s="242" t="s">
        <v>41</v>
      </c>
      <c r="E41" s="240">
        <v>6</v>
      </c>
      <c r="F41" s="241">
        <v>328</v>
      </c>
      <c r="G41" s="242">
        <v>9.3333333333333338E-2</v>
      </c>
      <c r="H41" s="240" t="s">
        <v>41</v>
      </c>
      <c r="I41" s="241" t="s">
        <v>41</v>
      </c>
      <c r="J41" s="242" t="s">
        <v>41</v>
      </c>
      <c r="K41" s="240">
        <v>11</v>
      </c>
      <c r="L41" s="241">
        <v>280</v>
      </c>
      <c r="M41" s="242">
        <v>-9.0909090909090912E-2</v>
      </c>
      <c r="N41" s="240">
        <v>24</v>
      </c>
      <c r="O41" s="241">
        <v>350</v>
      </c>
      <c r="P41" s="242">
        <v>1.4492753623188406E-2</v>
      </c>
      <c r="Q41" s="240">
        <v>9</v>
      </c>
      <c r="R41" s="241">
        <v>400</v>
      </c>
      <c r="S41" s="242">
        <v>-6.9767441860465115E-2</v>
      </c>
    </row>
    <row r="42" spans="1:19" x14ac:dyDescent="0.25">
      <c r="A42" s="199" t="s">
        <v>104</v>
      </c>
      <c r="B42" s="240" t="s">
        <v>41</v>
      </c>
      <c r="C42" s="241" t="s">
        <v>41</v>
      </c>
      <c r="D42" s="242" t="s">
        <v>41</v>
      </c>
      <c r="E42" s="240">
        <v>23</v>
      </c>
      <c r="F42" s="241">
        <v>255</v>
      </c>
      <c r="G42" s="242">
        <v>-7.2727272727272724E-2</v>
      </c>
      <c r="H42" s="240">
        <v>18</v>
      </c>
      <c r="I42" s="241">
        <v>323</v>
      </c>
      <c r="J42" s="242">
        <v>9.3749999999999997E-3</v>
      </c>
      <c r="K42" s="240">
        <v>13</v>
      </c>
      <c r="L42" s="241">
        <v>280</v>
      </c>
      <c r="M42" s="242">
        <v>-3.4482758620689655E-2</v>
      </c>
      <c r="N42" s="240">
        <v>75</v>
      </c>
      <c r="O42" s="241">
        <v>340</v>
      </c>
      <c r="P42" s="242">
        <v>3.0303030303030304E-2</v>
      </c>
      <c r="Q42" s="240">
        <v>54</v>
      </c>
      <c r="R42" s="241">
        <v>400</v>
      </c>
      <c r="S42" s="242">
        <v>8.1081081081081086E-2</v>
      </c>
    </row>
    <row r="43" spans="1:19" x14ac:dyDescent="0.25">
      <c r="A43" s="199" t="s">
        <v>105</v>
      </c>
      <c r="B43" s="240">
        <v>12</v>
      </c>
      <c r="C43" s="241">
        <v>130</v>
      </c>
      <c r="D43" s="242">
        <v>-5.7971014492753624E-2</v>
      </c>
      <c r="E43" s="240">
        <v>34</v>
      </c>
      <c r="F43" s="241">
        <v>220</v>
      </c>
      <c r="G43" s="242">
        <v>-8.3333333333333329E-2</v>
      </c>
      <c r="H43" s="240" t="s">
        <v>41</v>
      </c>
      <c r="I43" s="241" t="s">
        <v>41</v>
      </c>
      <c r="J43" s="242" t="s">
        <v>41</v>
      </c>
      <c r="K43" s="240">
        <v>11</v>
      </c>
      <c r="L43" s="241">
        <v>240</v>
      </c>
      <c r="M43" s="242">
        <v>-2.0408163265306121E-2</v>
      </c>
      <c r="N43" s="240">
        <v>67</v>
      </c>
      <c r="O43" s="241">
        <v>300</v>
      </c>
      <c r="P43" s="242">
        <v>7.1428571428571425E-2</v>
      </c>
      <c r="Q43" s="240">
        <v>21</v>
      </c>
      <c r="R43" s="241">
        <v>395</v>
      </c>
      <c r="S43" s="242">
        <v>6.7567567567567571E-2</v>
      </c>
    </row>
    <row r="44" spans="1:19" x14ac:dyDescent="0.25">
      <c r="A44" s="199" t="s">
        <v>112</v>
      </c>
      <c r="B44" s="240" t="s">
        <v>41</v>
      </c>
      <c r="C44" s="241" t="s">
        <v>41</v>
      </c>
      <c r="D44" s="242" t="s">
        <v>41</v>
      </c>
      <c r="E44" s="240" t="s">
        <v>41</v>
      </c>
      <c r="F44" s="241" t="s">
        <v>41</v>
      </c>
      <c r="G44" s="242" t="s">
        <v>41</v>
      </c>
      <c r="H44" s="240" t="s">
        <v>41</v>
      </c>
      <c r="I44" s="241" t="s">
        <v>41</v>
      </c>
      <c r="J44" s="242" t="s">
        <v>41</v>
      </c>
      <c r="K44" s="240">
        <v>10</v>
      </c>
      <c r="L44" s="241">
        <v>288</v>
      </c>
      <c r="M44" s="242">
        <v>-2.3728813559322035E-2</v>
      </c>
      <c r="N44" s="240">
        <v>23</v>
      </c>
      <c r="O44" s="241">
        <v>320</v>
      </c>
      <c r="P44" s="242">
        <v>-4.4776119402985072E-2</v>
      </c>
      <c r="Q44" s="240">
        <v>6</v>
      </c>
      <c r="R44" s="241">
        <v>355</v>
      </c>
      <c r="S44" s="242">
        <v>4.4117647058823532E-2</v>
      </c>
    </row>
    <row r="45" spans="1:19" x14ac:dyDescent="0.25">
      <c r="A45" s="199" t="s">
        <v>121</v>
      </c>
      <c r="B45" s="240" t="s">
        <v>41</v>
      </c>
      <c r="C45" s="241" t="s">
        <v>41</v>
      </c>
      <c r="D45" s="242" t="s">
        <v>41</v>
      </c>
      <c r="E45" s="240">
        <v>8</v>
      </c>
      <c r="F45" s="241">
        <v>245</v>
      </c>
      <c r="G45" s="242">
        <v>0.25641025641025639</v>
      </c>
      <c r="H45" s="240" t="s">
        <v>41</v>
      </c>
      <c r="I45" s="241" t="s">
        <v>41</v>
      </c>
      <c r="J45" s="242" t="s">
        <v>41</v>
      </c>
      <c r="K45" s="240">
        <v>6</v>
      </c>
      <c r="L45" s="241">
        <v>258</v>
      </c>
      <c r="M45" s="242">
        <v>-2.6415094339622643E-2</v>
      </c>
      <c r="N45" s="240">
        <v>26</v>
      </c>
      <c r="O45" s="241">
        <v>343</v>
      </c>
      <c r="P45" s="242">
        <v>7.1874999999999994E-2</v>
      </c>
      <c r="Q45" s="240">
        <v>5</v>
      </c>
      <c r="R45" s="241">
        <v>350</v>
      </c>
      <c r="S45" s="242" t="s">
        <v>41</v>
      </c>
    </row>
    <row r="46" spans="1:19" x14ac:dyDescent="0.25">
      <c r="A46" s="199" t="s">
        <v>123</v>
      </c>
      <c r="B46" s="240" t="s">
        <v>41</v>
      </c>
      <c r="C46" s="241" t="s">
        <v>41</v>
      </c>
      <c r="D46" s="242" t="s">
        <v>41</v>
      </c>
      <c r="E46" s="240" t="s">
        <v>41</v>
      </c>
      <c r="F46" s="241" t="s">
        <v>41</v>
      </c>
      <c r="G46" s="242" t="s">
        <v>41</v>
      </c>
      <c r="H46" s="240" t="s">
        <v>41</v>
      </c>
      <c r="I46" s="241" t="s">
        <v>41</v>
      </c>
      <c r="J46" s="242" t="s">
        <v>41</v>
      </c>
      <c r="K46" s="240" t="s">
        <v>41</v>
      </c>
      <c r="L46" s="241" t="s">
        <v>41</v>
      </c>
      <c r="M46" s="242" t="s">
        <v>41</v>
      </c>
      <c r="N46" s="240">
        <v>18</v>
      </c>
      <c r="O46" s="241">
        <v>285</v>
      </c>
      <c r="P46" s="242">
        <v>0.14000000000000001</v>
      </c>
      <c r="Q46" s="240" t="s">
        <v>41</v>
      </c>
      <c r="R46" s="241" t="s">
        <v>41</v>
      </c>
      <c r="S46" s="242" t="s">
        <v>41</v>
      </c>
    </row>
    <row r="47" spans="1:19" x14ac:dyDescent="0.25">
      <c r="A47" s="199" t="s">
        <v>4</v>
      </c>
      <c r="B47" s="240">
        <v>16</v>
      </c>
      <c r="C47" s="241">
        <v>195</v>
      </c>
      <c r="D47" s="242">
        <v>1.0362694300518135E-2</v>
      </c>
      <c r="E47" s="240">
        <v>29</v>
      </c>
      <c r="F47" s="241">
        <v>230</v>
      </c>
      <c r="G47" s="242">
        <v>6.9767441860465115E-2</v>
      </c>
      <c r="H47" s="240" t="s">
        <v>41</v>
      </c>
      <c r="I47" s="241" t="s">
        <v>41</v>
      </c>
      <c r="J47" s="242" t="s">
        <v>41</v>
      </c>
      <c r="K47" s="240">
        <v>20</v>
      </c>
      <c r="L47" s="241">
        <v>270</v>
      </c>
      <c r="M47" s="242">
        <v>0.08</v>
      </c>
      <c r="N47" s="240">
        <v>75</v>
      </c>
      <c r="O47" s="241">
        <v>310</v>
      </c>
      <c r="P47" s="242">
        <v>6.8965517241379309E-2</v>
      </c>
      <c r="Q47" s="240">
        <v>22</v>
      </c>
      <c r="R47" s="241">
        <v>375</v>
      </c>
      <c r="S47" s="242">
        <v>4.1666666666666664E-2</v>
      </c>
    </row>
    <row r="48" spans="1:19" x14ac:dyDescent="0.25">
      <c r="A48" s="199" t="s">
        <v>6</v>
      </c>
      <c r="B48" s="240">
        <v>7</v>
      </c>
      <c r="C48" s="241">
        <v>190</v>
      </c>
      <c r="D48" s="242">
        <v>8.5714285714285715E-2</v>
      </c>
      <c r="E48" s="240">
        <v>63</v>
      </c>
      <c r="F48" s="241">
        <v>240</v>
      </c>
      <c r="G48" s="242">
        <v>4.3478260869565216E-2</v>
      </c>
      <c r="H48" s="240">
        <v>11</v>
      </c>
      <c r="I48" s="241">
        <v>285</v>
      </c>
      <c r="J48" s="242">
        <v>1.7857142857142856E-2</v>
      </c>
      <c r="K48" s="240">
        <v>18</v>
      </c>
      <c r="L48" s="241">
        <v>280</v>
      </c>
      <c r="M48" s="242">
        <v>7.1942446043165471E-3</v>
      </c>
      <c r="N48" s="240">
        <v>130</v>
      </c>
      <c r="O48" s="241">
        <v>340</v>
      </c>
      <c r="P48" s="242">
        <v>7.9365079365079361E-2</v>
      </c>
      <c r="Q48" s="240">
        <v>79</v>
      </c>
      <c r="R48" s="241">
        <v>400</v>
      </c>
      <c r="S48" s="242">
        <v>1.2658227848101266E-2</v>
      </c>
    </row>
    <row r="49" spans="1:19" x14ac:dyDescent="0.25">
      <c r="A49" s="203" t="s">
        <v>93</v>
      </c>
      <c r="B49" s="243">
        <v>80</v>
      </c>
      <c r="C49" s="244">
        <v>195</v>
      </c>
      <c r="D49" s="245">
        <v>8.3333333333333329E-2</v>
      </c>
      <c r="E49" s="243">
        <v>287</v>
      </c>
      <c r="F49" s="244">
        <v>240</v>
      </c>
      <c r="G49" s="245">
        <v>4.3478260869565216E-2</v>
      </c>
      <c r="H49" s="243">
        <v>71</v>
      </c>
      <c r="I49" s="244">
        <v>300</v>
      </c>
      <c r="J49" s="245">
        <v>-3.2258064516129031E-2</v>
      </c>
      <c r="K49" s="243">
        <v>136</v>
      </c>
      <c r="L49" s="244">
        <v>268</v>
      </c>
      <c r="M49" s="245">
        <v>3.0769230769230771E-2</v>
      </c>
      <c r="N49" s="243">
        <v>713</v>
      </c>
      <c r="O49" s="244">
        <v>320</v>
      </c>
      <c r="P49" s="245">
        <v>6.6666666666666666E-2</v>
      </c>
      <c r="Q49" s="243">
        <v>268</v>
      </c>
      <c r="R49" s="244">
        <v>395</v>
      </c>
      <c r="S49" s="245">
        <v>3.9473684210526314E-2</v>
      </c>
    </row>
    <row r="50" spans="1:19" s="204" customFormat="1" x14ac:dyDescent="0.25">
      <c r="A50" s="199" t="s">
        <v>67</v>
      </c>
      <c r="B50" s="240" t="s">
        <v>41</v>
      </c>
      <c r="C50" s="241" t="s">
        <v>41</v>
      </c>
      <c r="D50" s="242" t="s">
        <v>41</v>
      </c>
      <c r="E50" s="240">
        <v>22</v>
      </c>
      <c r="F50" s="241">
        <v>280</v>
      </c>
      <c r="G50" s="242">
        <v>0</v>
      </c>
      <c r="H50" s="240">
        <v>13</v>
      </c>
      <c r="I50" s="241">
        <v>340</v>
      </c>
      <c r="J50" s="242">
        <v>3.0303030303030304E-2</v>
      </c>
      <c r="K50" s="240">
        <v>16</v>
      </c>
      <c r="L50" s="241">
        <v>280</v>
      </c>
      <c r="M50" s="242">
        <v>7.6923076923076927E-2</v>
      </c>
      <c r="N50" s="240">
        <v>70</v>
      </c>
      <c r="O50" s="241">
        <v>320</v>
      </c>
      <c r="P50" s="242">
        <v>6.2893081761006293E-3</v>
      </c>
      <c r="Q50" s="240">
        <v>24</v>
      </c>
      <c r="R50" s="241">
        <v>385</v>
      </c>
      <c r="S50" s="242">
        <v>-8.3333333333333329E-2</v>
      </c>
    </row>
    <row r="51" spans="1:19" x14ac:dyDescent="0.25">
      <c r="A51" s="199" t="s">
        <v>68</v>
      </c>
      <c r="B51" s="240">
        <v>5</v>
      </c>
      <c r="C51" s="241">
        <v>210</v>
      </c>
      <c r="D51" s="242">
        <v>0.13513513513513514</v>
      </c>
      <c r="E51" s="240">
        <v>21</v>
      </c>
      <c r="F51" s="241">
        <v>275</v>
      </c>
      <c r="G51" s="242">
        <v>1.8518518518518517E-2</v>
      </c>
      <c r="H51" s="240">
        <v>10</v>
      </c>
      <c r="I51" s="241">
        <v>330</v>
      </c>
      <c r="J51" s="242">
        <v>4.7619047619047616E-2</v>
      </c>
      <c r="K51" s="240">
        <v>16</v>
      </c>
      <c r="L51" s="241">
        <v>280</v>
      </c>
      <c r="M51" s="242">
        <v>2.564102564102564E-2</v>
      </c>
      <c r="N51" s="240">
        <v>100</v>
      </c>
      <c r="O51" s="241">
        <v>340</v>
      </c>
      <c r="P51" s="242">
        <v>3.0303030303030304E-2</v>
      </c>
      <c r="Q51" s="240">
        <v>91</v>
      </c>
      <c r="R51" s="241">
        <v>410</v>
      </c>
      <c r="S51" s="242">
        <v>2.5000000000000001E-2</v>
      </c>
    </row>
    <row r="52" spans="1:19" x14ac:dyDescent="0.25">
      <c r="A52" s="199" t="s">
        <v>81</v>
      </c>
      <c r="B52" s="240">
        <v>10</v>
      </c>
      <c r="C52" s="241">
        <v>195</v>
      </c>
      <c r="D52" s="242">
        <v>2.6315789473684209E-2</v>
      </c>
      <c r="E52" s="240">
        <v>38</v>
      </c>
      <c r="F52" s="241">
        <v>250</v>
      </c>
      <c r="G52" s="242">
        <v>2.8806584362139918E-2</v>
      </c>
      <c r="H52" s="240">
        <v>12</v>
      </c>
      <c r="I52" s="241">
        <v>305</v>
      </c>
      <c r="J52" s="242">
        <v>0.12962962962962962</v>
      </c>
      <c r="K52" s="240">
        <v>25</v>
      </c>
      <c r="L52" s="241">
        <v>255</v>
      </c>
      <c r="M52" s="242">
        <v>0.02</v>
      </c>
      <c r="N52" s="240">
        <v>132</v>
      </c>
      <c r="O52" s="241">
        <v>320</v>
      </c>
      <c r="P52" s="242">
        <v>6.6666666666666666E-2</v>
      </c>
      <c r="Q52" s="240">
        <v>43</v>
      </c>
      <c r="R52" s="241">
        <v>360</v>
      </c>
      <c r="S52" s="242">
        <v>2.8571428571428571E-2</v>
      </c>
    </row>
    <row r="53" spans="1:19" x14ac:dyDescent="0.25">
      <c r="A53" s="199" t="s">
        <v>97</v>
      </c>
      <c r="B53" s="240">
        <v>44</v>
      </c>
      <c r="C53" s="241">
        <v>160</v>
      </c>
      <c r="D53" s="242">
        <v>6.6666666666666666E-2</v>
      </c>
      <c r="E53" s="240">
        <v>80</v>
      </c>
      <c r="F53" s="241">
        <v>203</v>
      </c>
      <c r="G53" s="242">
        <v>-5.5813953488372092E-2</v>
      </c>
      <c r="H53" s="240">
        <v>12</v>
      </c>
      <c r="I53" s="241">
        <v>278</v>
      </c>
      <c r="J53" s="242">
        <v>-0.13125000000000001</v>
      </c>
      <c r="K53" s="240">
        <v>54</v>
      </c>
      <c r="L53" s="241">
        <v>230</v>
      </c>
      <c r="M53" s="242">
        <v>0.15</v>
      </c>
      <c r="N53" s="240">
        <v>209</v>
      </c>
      <c r="O53" s="241">
        <v>270</v>
      </c>
      <c r="P53" s="242">
        <v>3.8461538461538464E-2</v>
      </c>
      <c r="Q53" s="240">
        <v>68</v>
      </c>
      <c r="R53" s="241">
        <v>368</v>
      </c>
      <c r="S53" s="242">
        <v>0.15</v>
      </c>
    </row>
    <row r="54" spans="1:19" x14ac:dyDescent="0.25">
      <c r="A54" s="199" t="s">
        <v>118</v>
      </c>
      <c r="B54" s="240" t="s">
        <v>41</v>
      </c>
      <c r="C54" s="241" t="s">
        <v>41</v>
      </c>
      <c r="D54" s="242" t="s">
        <v>41</v>
      </c>
      <c r="E54" s="240">
        <v>16</v>
      </c>
      <c r="F54" s="241">
        <v>250</v>
      </c>
      <c r="G54" s="242">
        <v>4.1666666666666664E-2</v>
      </c>
      <c r="H54" s="240">
        <v>6</v>
      </c>
      <c r="I54" s="241">
        <v>300</v>
      </c>
      <c r="J54" s="242">
        <v>-5.6603773584905662E-2</v>
      </c>
      <c r="K54" s="240">
        <v>17</v>
      </c>
      <c r="L54" s="241">
        <v>250</v>
      </c>
      <c r="M54" s="242">
        <v>0</v>
      </c>
      <c r="N54" s="240">
        <v>61</v>
      </c>
      <c r="O54" s="241">
        <v>290</v>
      </c>
      <c r="P54" s="242">
        <v>3.5714285714285712E-2</v>
      </c>
      <c r="Q54" s="240">
        <v>13</v>
      </c>
      <c r="R54" s="241">
        <v>300</v>
      </c>
      <c r="S54" s="242">
        <v>0</v>
      </c>
    </row>
    <row r="55" spans="1:19" x14ac:dyDescent="0.25">
      <c r="A55" s="199" t="s">
        <v>124</v>
      </c>
      <c r="B55" s="240">
        <v>20</v>
      </c>
      <c r="C55" s="241">
        <v>170</v>
      </c>
      <c r="D55" s="242">
        <v>6.25E-2</v>
      </c>
      <c r="E55" s="240">
        <v>42</v>
      </c>
      <c r="F55" s="241">
        <v>220</v>
      </c>
      <c r="G55" s="242">
        <v>0</v>
      </c>
      <c r="H55" s="240">
        <v>18</v>
      </c>
      <c r="I55" s="241">
        <v>325</v>
      </c>
      <c r="J55" s="242">
        <v>0.14840989399293286</v>
      </c>
      <c r="K55" s="240">
        <v>23</v>
      </c>
      <c r="L55" s="241">
        <v>270</v>
      </c>
      <c r="M55" s="242">
        <v>0.08</v>
      </c>
      <c r="N55" s="240">
        <v>110</v>
      </c>
      <c r="O55" s="241">
        <v>288</v>
      </c>
      <c r="P55" s="242">
        <v>0.1076923076923077</v>
      </c>
      <c r="Q55" s="240">
        <v>48</v>
      </c>
      <c r="R55" s="241">
        <v>350</v>
      </c>
      <c r="S55" s="242">
        <v>0</v>
      </c>
    </row>
    <row r="56" spans="1:19" x14ac:dyDescent="0.25">
      <c r="A56" s="203" t="s">
        <v>26</v>
      </c>
      <c r="B56" s="243">
        <v>82</v>
      </c>
      <c r="C56" s="244">
        <v>170</v>
      </c>
      <c r="D56" s="245">
        <v>4.2944785276073622E-2</v>
      </c>
      <c r="E56" s="243">
        <v>219</v>
      </c>
      <c r="F56" s="244">
        <v>232</v>
      </c>
      <c r="G56" s="245">
        <v>-3.3333333333333333E-2</v>
      </c>
      <c r="H56" s="243">
        <v>71</v>
      </c>
      <c r="I56" s="244">
        <v>320</v>
      </c>
      <c r="J56" s="245">
        <v>6.6666666666666666E-2</v>
      </c>
      <c r="K56" s="243">
        <v>151</v>
      </c>
      <c r="L56" s="244">
        <v>250</v>
      </c>
      <c r="M56" s="245">
        <v>4.1666666666666664E-2</v>
      </c>
      <c r="N56" s="243">
        <v>682</v>
      </c>
      <c r="O56" s="244">
        <v>300</v>
      </c>
      <c r="P56" s="245">
        <v>5.2631578947368418E-2</v>
      </c>
      <c r="Q56" s="243">
        <v>287</v>
      </c>
      <c r="R56" s="244">
        <v>380</v>
      </c>
      <c r="S56" s="245">
        <v>5.5555555555555552E-2</v>
      </c>
    </row>
    <row r="57" spans="1:19" s="204" customFormat="1" x14ac:dyDescent="0.25">
      <c r="A57" s="199" t="s">
        <v>66</v>
      </c>
      <c r="B57" s="240">
        <v>73</v>
      </c>
      <c r="C57" s="241">
        <v>330</v>
      </c>
      <c r="D57" s="242">
        <v>-2.9411764705882353E-2</v>
      </c>
      <c r="E57" s="240">
        <v>259</v>
      </c>
      <c r="F57" s="241">
        <v>390</v>
      </c>
      <c r="G57" s="242">
        <v>2.6315789473684209E-2</v>
      </c>
      <c r="H57" s="240">
        <v>86</v>
      </c>
      <c r="I57" s="241">
        <v>470</v>
      </c>
      <c r="J57" s="242">
        <v>1.0752688172043012E-2</v>
      </c>
      <c r="K57" s="240">
        <v>69</v>
      </c>
      <c r="L57" s="241">
        <v>380</v>
      </c>
      <c r="M57" s="242">
        <v>2.7027027027027029E-2</v>
      </c>
      <c r="N57" s="240">
        <v>259</v>
      </c>
      <c r="O57" s="241">
        <v>445</v>
      </c>
      <c r="P57" s="242">
        <v>5.9523809523809521E-2</v>
      </c>
      <c r="Q57" s="240">
        <v>84</v>
      </c>
      <c r="R57" s="241">
        <v>553</v>
      </c>
      <c r="S57" s="242">
        <v>4.3396226415094337E-2</v>
      </c>
    </row>
    <row r="58" spans="1:19" x14ac:dyDescent="0.25">
      <c r="A58" s="199" t="s">
        <v>72</v>
      </c>
      <c r="B58" s="240">
        <v>46</v>
      </c>
      <c r="C58" s="241">
        <v>250</v>
      </c>
      <c r="D58" s="242">
        <v>0</v>
      </c>
      <c r="E58" s="240">
        <v>199</v>
      </c>
      <c r="F58" s="241">
        <v>330</v>
      </c>
      <c r="G58" s="242">
        <v>0</v>
      </c>
      <c r="H58" s="240">
        <v>101</v>
      </c>
      <c r="I58" s="241">
        <v>370</v>
      </c>
      <c r="J58" s="242">
        <v>1.3698630136986301E-2</v>
      </c>
      <c r="K58" s="240">
        <v>38</v>
      </c>
      <c r="L58" s="241">
        <v>330</v>
      </c>
      <c r="M58" s="242">
        <v>0</v>
      </c>
      <c r="N58" s="240">
        <v>481</v>
      </c>
      <c r="O58" s="241">
        <v>370</v>
      </c>
      <c r="P58" s="242">
        <v>2.7777777777777776E-2</v>
      </c>
      <c r="Q58" s="240">
        <v>162</v>
      </c>
      <c r="R58" s="241">
        <v>430</v>
      </c>
      <c r="S58" s="242">
        <v>2.3809523809523808E-2</v>
      </c>
    </row>
    <row r="59" spans="1:19" x14ac:dyDescent="0.25">
      <c r="A59" s="199" t="s">
        <v>80</v>
      </c>
      <c r="B59" s="240">
        <v>252</v>
      </c>
      <c r="C59" s="241">
        <v>320</v>
      </c>
      <c r="D59" s="242">
        <v>3.2258064516129031E-2</v>
      </c>
      <c r="E59" s="240">
        <v>467</v>
      </c>
      <c r="F59" s="241">
        <v>400</v>
      </c>
      <c r="G59" s="242">
        <v>0</v>
      </c>
      <c r="H59" s="240">
        <v>82</v>
      </c>
      <c r="I59" s="241">
        <v>480</v>
      </c>
      <c r="J59" s="242">
        <v>3.6717062634989202E-2</v>
      </c>
      <c r="K59" s="240">
        <v>131</v>
      </c>
      <c r="L59" s="241">
        <v>460</v>
      </c>
      <c r="M59" s="242">
        <v>2.2222222222222223E-2</v>
      </c>
      <c r="N59" s="240">
        <v>262</v>
      </c>
      <c r="O59" s="241">
        <v>500</v>
      </c>
      <c r="P59" s="242">
        <v>4.1666666666666664E-2</v>
      </c>
      <c r="Q59" s="240">
        <v>56</v>
      </c>
      <c r="R59" s="241">
        <v>580</v>
      </c>
      <c r="S59" s="242">
        <v>5.4545454545454543E-2</v>
      </c>
    </row>
    <row r="60" spans="1:19" x14ac:dyDescent="0.25">
      <c r="A60" s="199" t="s">
        <v>92</v>
      </c>
      <c r="B60" s="240">
        <v>36</v>
      </c>
      <c r="C60" s="241">
        <v>313</v>
      </c>
      <c r="D60" s="242">
        <v>4.3333333333333335E-2</v>
      </c>
      <c r="E60" s="240">
        <v>176</v>
      </c>
      <c r="F60" s="241">
        <v>360</v>
      </c>
      <c r="G60" s="242">
        <v>4.9562682215743441E-2</v>
      </c>
      <c r="H60" s="240">
        <v>53</v>
      </c>
      <c r="I60" s="241">
        <v>500</v>
      </c>
      <c r="J60" s="242">
        <v>1.0101010101010102E-2</v>
      </c>
      <c r="K60" s="240">
        <v>51</v>
      </c>
      <c r="L60" s="241">
        <v>415</v>
      </c>
      <c r="M60" s="242">
        <v>-3.4883720930232558E-2</v>
      </c>
      <c r="N60" s="240">
        <v>230</v>
      </c>
      <c r="O60" s="241">
        <v>445</v>
      </c>
      <c r="P60" s="242">
        <v>1.1363636363636364E-2</v>
      </c>
      <c r="Q60" s="240">
        <v>57</v>
      </c>
      <c r="R60" s="241">
        <v>595</v>
      </c>
      <c r="S60" s="242">
        <v>-8.3333333333333332E-3</v>
      </c>
    </row>
    <row r="61" spans="1:19" x14ac:dyDescent="0.25">
      <c r="A61" s="199" t="s">
        <v>93</v>
      </c>
      <c r="B61" s="240">
        <v>23</v>
      </c>
      <c r="C61" s="241">
        <v>280</v>
      </c>
      <c r="D61" s="242">
        <v>0.14285714285714285</v>
      </c>
      <c r="E61" s="240">
        <v>129</v>
      </c>
      <c r="F61" s="241">
        <v>340</v>
      </c>
      <c r="G61" s="242">
        <v>3.0303030303030304E-2</v>
      </c>
      <c r="H61" s="240">
        <v>81</v>
      </c>
      <c r="I61" s="241">
        <v>360</v>
      </c>
      <c r="J61" s="242">
        <v>-2.7027027027027029E-2</v>
      </c>
      <c r="K61" s="240">
        <v>60</v>
      </c>
      <c r="L61" s="241">
        <v>340</v>
      </c>
      <c r="M61" s="242">
        <v>3.0303030303030304E-2</v>
      </c>
      <c r="N61" s="240">
        <v>483</v>
      </c>
      <c r="O61" s="241">
        <v>380</v>
      </c>
      <c r="P61" s="242">
        <v>2.7027027027027029E-2</v>
      </c>
      <c r="Q61" s="240">
        <v>352</v>
      </c>
      <c r="R61" s="241">
        <v>430</v>
      </c>
      <c r="S61" s="242">
        <v>1.1764705882352941E-2</v>
      </c>
    </row>
    <row r="62" spans="1:19" x14ac:dyDescent="0.25">
      <c r="A62" s="199" t="s">
        <v>102</v>
      </c>
      <c r="B62" s="240">
        <v>194</v>
      </c>
      <c r="C62" s="241">
        <v>283</v>
      </c>
      <c r="D62" s="242">
        <v>2.9090909090909091E-2</v>
      </c>
      <c r="E62" s="240">
        <v>324</v>
      </c>
      <c r="F62" s="241">
        <v>380</v>
      </c>
      <c r="G62" s="242">
        <v>-2.564102564102564E-2</v>
      </c>
      <c r="H62" s="240">
        <v>59</v>
      </c>
      <c r="I62" s="241">
        <v>490</v>
      </c>
      <c r="J62" s="242">
        <v>2.0833333333333332E-2</v>
      </c>
      <c r="K62" s="240">
        <v>104</v>
      </c>
      <c r="L62" s="241">
        <v>460</v>
      </c>
      <c r="M62" s="242">
        <v>9.5238095238095233E-2</v>
      </c>
      <c r="N62" s="240">
        <v>193</v>
      </c>
      <c r="O62" s="241">
        <v>490</v>
      </c>
      <c r="P62" s="242">
        <v>0</v>
      </c>
      <c r="Q62" s="240">
        <v>43</v>
      </c>
      <c r="R62" s="241">
        <v>615</v>
      </c>
      <c r="S62" s="242">
        <v>9.8214285714285712E-2</v>
      </c>
    </row>
    <row r="63" spans="1:19" x14ac:dyDescent="0.25">
      <c r="A63" s="199" t="s">
        <v>15</v>
      </c>
      <c r="B63" s="240">
        <v>1973</v>
      </c>
      <c r="C63" s="241">
        <v>435</v>
      </c>
      <c r="D63" s="242">
        <v>3.5714285714285712E-2</v>
      </c>
      <c r="E63" s="240">
        <v>1922</v>
      </c>
      <c r="F63" s="241">
        <v>600</v>
      </c>
      <c r="G63" s="242">
        <v>3.4482758620689655E-2</v>
      </c>
      <c r="H63" s="240">
        <v>235</v>
      </c>
      <c r="I63" s="241">
        <v>850</v>
      </c>
      <c r="J63" s="242">
        <v>6.25E-2</v>
      </c>
      <c r="K63" s="240">
        <v>88</v>
      </c>
      <c r="L63" s="241">
        <v>570</v>
      </c>
      <c r="M63" s="242">
        <v>3.6363636363636362E-2</v>
      </c>
      <c r="N63" s="240">
        <v>49</v>
      </c>
      <c r="O63" s="241">
        <v>730</v>
      </c>
      <c r="P63" s="242">
        <v>1.3888888888888888E-2</v>
      </c>
      <c r="Q63" s="240">
        <v>14</v>
      </c>
      <c r="R63" s="241">
        <v>1000</v>
      </c>
      <c r="S63" s="242">
        <v>6.3829787234042548E-2</v>
      </c>
    </row>
    <row r="64" spans="1:19" x14ac:dyDescent="0.25">
      <c r="A64" s="199" t="s">
        <v>11</v>
      </c>
      <c r="B64" s="240">
        <v>8</v>
      </c>
      <c r="C64" s="241">
        <v>338</v>
      </c>
      <c r="D64" s="242">
        <v>3.048780487804878E-2</v>
      </c>
      <c r="E64" s="240">
        <v>48</v>
      </c>
      <c r="F64" s="241">
        <v>295</v>
      </c>
      <c r="G64" s="242">
        <v>-1.6666666666666666E-2</v>
      </c>
      <c r="H64" s="240">
        <v>62</v>
      </c>
      <c r="I64" s="241">
        <v>340</v>
      </c>
      <c r="J64" s="242">
        <v>3.0303030303030304E-2</v>
      </c>
      <c r="K64" s="240">
        <v>22</v>
      </c>
      <c r="L64" s="241">
        <v>340</v>
      </c>
      <c r="M64" s="242">
        <v>-1.4492753623188406E-2</v>
      </c>
      <c r="N64" s="240">
        <v>456</v>
      </c>
      <c r="O64" s="241">
        <v>360</v>
      </c>
      <c r="P64" s="242">
        <v>2.8571428571428571E-2</v>
      </c>
      <c r="Q64" s="240">
        <v>512</v>
      </c>
      <c r="R64" s="241">
        <v>400</v>
      </c>
      <c r="S64" s="242">
        <v>1.2658227848101266E-2</v>
      </c>
    </row>
    <row r="65" spans="1:19" x14ac:dyDescent="0.25">
      <c r="A65" s="199" t="s">
        <v>107</v>
      </c>
      <c r="B65" s="240">
        <v>245</v>
      </c>
      <c r="C65" s="241">
        <v>340</v>
      </c>
      <c r="D65" s="242">
        <v>6.25E-2</v>
      </c>
      <c r="E65" s="240">
        <v>398</v>
      </c>
      <c r="F65" s="241">
        <v>410</v>
      </c>
      <c r="G65" s="242">
        <v>3.7974683544303799E-2</v>
      </c>
      <c r="H65" s="240">
        <v>59</v>
      </c>
      <c r="I65" s="241">
        <v>510</v>
      </c>
      <c r="J65" s="242">
        <v>5.1546391752577317E-2</v>
      </c>
      <c r="K65" s="240">
        <v>86</v>
      </c>
      <c r="L65" s="241">
        <v>450</v>
      </c>
      <c r="M65" s="242">
        <v>-5.2631578947368418E-2</v>
      </c>
      <c r="N65" s="240">
        <v>173</v>
      </c>
      <c r="O65" s="241">
        <v>500</v>
      </c>
      <c r="P65" s="242">
        <v>4.0160642570281121E-3</v>
      </c>
      <c r="Q65" s="240">
        <v>49</v>
      </c>
      <c r="R65" s="241">
        <v>675</v>
      </c>
      <c r="S65" s="242">
        <v>3.8461538461538464E-2</v>
      </c>
    </row>
    <row r="66" spans="1:19" x14ac:dyDescent="0.25">
      <c r="A66" s="199" t="s">
        <v>109</v>
      </c>
      <c r="B66" s="240">
        <v>327</v>
      </c>
      <c r="C66" s="241">
        <v>350</v>
      </c>
      <c r="D66" s="242">
        <v>2.9411764705882353E-2</v>
      </c>
      <c r="E66" s="240">
        <v>647</v>
      </c>
      <c r="F66" s="241">
        <v>410</v>
      </c>
      <c r="G66" s="242">
        <v>2.5000000000000001E-2</v>
      </c>
      <c r="H66" s="240">
        <v>121</v>
      </c>
      <c r="I66" s="241">
        <v>485</v>
      </c>
      <c r="J66" s="242">
        <v>7.7777777777777779E-2</v>
      </c>
      <c r="K66" s="240">
        <v>165</v>
      </c>
      <c r="L66" s="241">
        <v>465</v>
      </c>
      <c r="M66" s="242">
        <v>0</v>
      </c>
      <c r="N66" s="240">
        <v>284</v>
      </c>
      <c r="O66" s="241">
        <v>498</v>
      </c>
      <c r="P66" s="242">
        <v>5.9574468085106386E-2</v>
      </c>
      <c r="Q66" s="240">
        <v>67</v>
      </c>
      <c r="R66" s="241">
        <v>580</v>
      </c>
      <c r="S66" s="242">
        <v>-0.1076923076923077</v>
      </c>
    </row>
    <row r="67" spans="1:19" x14ac:dyDescent="0.25">
      <c r="A67" s="199" t="s">
        <v>113</v>
      </c>
      <c r="B67" s="240">
        <v>7</v>
      </c>
      <c r="C67" s="241">
        <v>300</v>
      </c>
      <c r="D67" s="242">
        <v>0.11940298507462686</v>
      </c>
      <c r="E67" s="240">
        <v>15</v>
      </c>
      <c r="F67" s="241">
        <v>380</v>
      </c>
      <c r="G67" s="242">
        <v>-2.564102564102564E-2</v>
      </c>
      <c r="H67" s="240">
        <v>17</v>
      </c>
      <c r="I67" s="241">
        <v>450</v>
      </c>
      <c r="J67" s="242">
        <v>-2.1739130434782608E-2</v>
      </c>
      <c r="K67" s="240">
        <v>9</v>
      </c>
      <c r="L67" s="241">
        <v>350</v>
      </c>
      <c r="M67" s="242">
        <v>9.375E-2</v>
      </c>
      <c r="N67" s="240">
        <v>62</v>
      </c>
      <c r="O67" s="241">
        <v>410</v>
      </c>
      <c r="P67" s="242">
        <v>7.8947368421052627E-2</v>
      </c>
      <c r="Q67" s="240">
        <v>89</v>
      </c>
      <c r="R67" s="241">
        <v>415</v>
      </c>
      <c r="S67" s="242">
        <v>-1.8912529550827423E-2</v>
      </c>
    </row>
    <row r="68" spans="1:19" x14ac:dyDescent="0.25">
      <c r="A68" s="199" t="s">
        <v>8</v>
      </c>
      <c r="B68" s="240">
        <v>18</v>
      </c>
      <c r="C68" s="241">
        <v>298</v>
      </c>
      <c r="D68" s="242">
        <v>0</v>
      </c>
      <c r="E68" s="240">
        <v>125</v>
      </c>
      <c r="F68" s="241">
        <v>340</v>
      </c>
      <c r="G68" s="242">
        <v>3.0303030303030304E-2</v>
      </c>
      <c r="H68" s="240">
        <v>60</v>
      </c>
      <c r="I68" s="241">
        <v>360</v>
      </c>
      <c r="J68" s="242">
        <v>0</v>
      </c>
      <c r="K68" s="240">
        <v>44</v>
      </c>
      <c r="L68" s="241">
        <v>333</v>
      </c>
      <c r="M68" s="242">
        <v>9.0909090909090905E-3</v>
      </c>
      <c r="N68" s="240">
        <v>357</v>
      </c>
      <c r="O68" s="241">
        <v>375</v>
      </c>
      <c r="P68" s="242">
        <v>1.3513513513513514E-2</v>
      </c>
      <c r="Q68" s="240">
        <v>263</v>
      </c>
      <c r="R68" s="241">
        <v>420</v>
      </c>
      <c r="S68" s="242">
        <v>0</v>
      </c>
    </row>
    <row r="69" spans="1:19" x14ac:dyDescent="0.25">
      <c r="A69" s="199" t="s">
        <v>127</v>
      </c>
      <c r="B69" s="240">
        <v>17</v>
      </c>
      <c r="C69" s="241">
        <v>295</v>
      </c>
      <c r="D69" s="242">
        <v>1.7241379310344827E-2</v>
      </c>
      <c r="E69" s="240">
        <v>165</v>
      </c>
      <c r="F69" s="241">
        <v>320</v>
      </c>
      <c r="G69" s="242">
        <v>3.2258064516129031E-2</v>
      </c>
      <c r="H69" s="240">
        <v>79</v>
      </c>
      <c r="I69" s="241">
        <v>340</v>
      </c>
      <c r="J69" s="242">
        <v>0</v>
      </c>
      <c r="K69" s="240">
        <v>44</v>
      </c>
      <c r="L69" s="241">
        <v>318</v>
      </c>
      <c r="M69" s="242">
        <v>-6.2500000000000003E-3</v>
      </c>
      <c r="N69" s="240">
        <v>718</v>
      </c>
      <c r="O69" s="241">
        <v>360</v>
      </c>
      <c r="P69" s="242">
        <v>1.4084507042253521E-2</v>
      </c>
      <c r="Q69" s="240">
        <v>959</v>
      </c>
      <c r="R69" s="241">
        <v>400</v>
      </c>
      <c r="S69" s="242">
        <v>0</v>
      </c>
    </row>
    <row r="70" spans="1:19" x14ac:dyDescent="0.25">
      <c r="A70" s="199" t="s">
        <v>128</v>
      </c>
      <c r="B70" s="240">
        <v>480</v>
      </c>
      <c r="C70" s="241">
        <v>410</v>
      </c>
      <c r="D70" s="242">
        <v>2.5000000000000001E-2</v>
      </c>
      <c r="E70" s="240">
        <v>437</v>
      </c>
      <c r="F70" s="241">
        <v>550</v>
      </c>
      <c r="G70" s="242">
        <v>1.8518518518518517E-2</v>
      </c>
      <c r="H70" s="240">
        <v>68</v>
      </c>
      <c r="I70" s="241">
        <v>790</v>
      </c>
      <c r="J70" s="242">
        <v>-1.0025062656641603E-2</v>
      </c>
      <c r="K70" s="240">
        <v>164</v>
      </c>
      <c r="L70" s="241">
        <v>608</v>
      </c>
      <c r="M70" s="242">
        <v>1.3333333333333334E-2</v>
      </c>
      <c r="N70" s="240">
        <v>122</v>
      </c>
      <c r="O70" s="241">
        <v>790</v>
      </c>
      <c r="P70" s="242">
        <v>2.5974025974025976E-2</v>
      </c>
      <c r="Q70" s="240">
        <v>17</v>
      </c>
      <c r="R70" s="241">
        <v>925</v>
      </c>
      <c r="S70" s="242">
        <v>-4.6391752577319589E-2</v>
      </c>
    </row>
    <row r="71" spans="1:19" x14ac:dyDescent="0.25">
      <c r="A71" s="203" t="s">
        <v>308</v>
      </c>
      <c r="B71" s="243">
        <v>3699</v>
      </c>
      <c r="C71" s="244">
        <v>394</v>
      </c>
      <c r="D71" s="245">
        <v>2.3376623376623377E-2</v>
      </c>
      <c r="E71" s="243">
        <v>5311</v>
      </c>
      <c r="F71" s="244">
        <v>450</v>
      </c>
      <c r="G71" s="245">
        <v>3.4482758620689655E-2</v>
      </c>
      <c r="H71" s="243">
        <v>1163</v>
      </c>
      <c r="I71" s="244">
        <v>461</v>
      </c>
      <c r="J71" s="245">
        <v>7.2093023255813959E-2</v>
      </c>
      <c r="K71" s="243">
        <v>1075</v>
      </c>
      <c r="L71" s="244">
        <v>450</v>
      </c>
      <c r="M71" s="245">
        <v>0</v>
      </c>
      <c r="N71" s="243">
        <v>4129</v>
      </c>
      <c r="O71" s="244">
        <v>390</v>
      </c>
      <c r="P71" s="245">
        <v>2.6315789473684209E-2</v>
      </c>
      <c r="Q71" s="243">
        <v>2724</v>
      </c>
      <c r="R71" s="244">
        <v>420</v>
      </c>
      <c r="S71" s="245">
        <v>0</v>
      </c>
    </row>
    <row r="72" spans="1:19" s="204" customFormat="1" x14ac:dyDescent="0.25">
      <c r="A72" s="199" t="s">
        <v>71</v>
      </c>
      <c r="B72" s="240">
        <v>294</v>
      </c>
      <c r="C72" s="241">
        <v>370</v>
      </c>
      <c r="D72" s="242">
        <v>2.7777777777777776E-2</v>
      </c>
      <c r="E72" s="240">
        <v>583</v>
      </c>
      <c r="F72" s="241">
        <v>460</v>
      </c>
      <c r="G72" s="242">
        <v>2.2222222222222223E-2</v>
      </c>
      <c r="H72" s="240">
        <v>118</v>
      </c>
      <c r="I72" s="241">
        <v>650</v>
      </c>
      <c r="J72" s="242">
        <v>1.5625E-2</v>
      </c>
      <c r="K72" s="240">
        <v>71</v>
      </c>
      <c r="L72" s="241">
        <v>470</v>
      </c>
      <c r="M72" s="242">
        <v>-9.6153846153846159E-2</v>
      </c>
      <c r="N72" s="240">
        <v>164</v>
      </c>
      <c r="O72" s="241">
        <v>643</v>
      </c>
      <c r="P72" s="242">
        <v>-1.0769230769230769E-2</v>
      </c>
      <c r="Q72" s="240">
        <v>126</v>
      </c>
      <c r="R72" s="241">
        <v>900</v>
      </c>
      <c r="S72" s="242">
        <v>5.8823529411764705E-2</v>
      </c>
    </row>
    <row r="73" spans="1:19" x14ac:dyDescent="0.25">
      <c r="A73" s="199" t="s">
        <v>96</v>
      </c>
      <c r="B73" s="240">
        <v>19</v>
      </c>
      <c r="C73" s="241">
        <v>330</v>
      </c>
      <c r="D73" s="242">
        <v>7.1428571428571425E-2</v>
      </c>
      <c r="E73" s="240">
        <v>164</v>
      </c>
      <c r="F73" s="241">
        <v>370</v>
      </c>
      <c r="G73" s="242">
        <v>2.7777777777777776E-2</v>
      </c>
      <c r="H73" s="240">
        <v>105</v>
      </c>
      <c r="I73" s="241">
        <v>430</v>
      </c>
      <c r="J73" s="242">
        <v>2.3809523809523808E-2</v>
      </c>
      <c r="K73" s="240">
        <v>34</v>
      </c>
      <c r="L73" s="241">
        <v>350</v>
      </c>
      <c r="M73" s="242">
        <v>-2.7777777777777776E-2</v>
      </c>
      <c r="N73" s="240">
        <v>291</v>
      </c>
      <c r="O73" s="241">
        <v>400</v>
      </c>
      <c r="P73" s="242">
        <v>-1.2345679012345678E-2</v>
      </c>
      <c r="Q73" s="240">
        <v>135</v>
      </c>
      <c r="R73" s="241">
        <v>480</v>
      </c>
      <c r="S73" s="242">
        <v>-0.04</v>
      </c>
    </row>
    <row r="74" spans="1:19" x14ac:dyDescent="0.25">
      <c r="A74" s="199" t="s">
        <v>100</v>
      </c>
      <c r="B74" s="240">
        <v>45</v>
      </c>
      <c r="C74" s="241">
        <v>380</v>
      </c>
      <c r="D74" s="242">
        <v>4.6831955922865015E-2</v>
      </c>
      <c r="E74" s="240">
        <v>173</v>
      </c>
      <c r="F74" s="241">
        <v>435</v>
      </c>
      <c r="G74" s="242">
        <v>-1.1363636363636364E-2</v>
      </c>
      <c r="H74" s="240">
        <v>71</v>
      </c>
      <c r="I74" s="241">
        <v>535</v>
      </c>
      <c r="J74" s="242">
        <v>2.8846153846153848E-2</v>
      </c>
      <c r="K74" s="240">
        <v>17</v>
      </c>
      <c r="L74" s="241">
        <v>410</v>
      </c>
      <c r="M74" s="242">
        <v>0.18840579710144928</v>
      </c>
      <c r="N74" s="240">
        <v>161</v>
      </c>
      <c r="O74" s="241">
        <v>480</v>
      </c>
      <c r="P74" s="242">
        <v>2.1276595744680851E-2</v>
      </c>
      <c r="Q74" s="240">
        <v>139</v>
      </c>
      <c r="R74" s="241">
        <v>590</v>
      </c>
      <c r="S74" s="242">
        <v>-1.6666666666666666E-2</v>
      </c>
    </row>
    <row r="75" spans="1:19" x14ac:dyDescent="0.25">
      <c r="A75" s="199" t="s">
        <v>103</v>
      </c>
      <c r="B75" s="240">
        <v>24</v>
      </c>
      <c r="C75" s="241">
        <v>350</v>
      </c>
      <c r="D75" s="242">
        <v>0.16666666666666666</v>
      </c>
      <c r="E75" s="240">
        <v>229</v>
      </c>
      <c r="F75" s="241">
        <v>370</v>
      </c>
      <c r="G75" s="242">
        <v>2.7777777777777776E-2</v>
      </c>
      <c r="H75" s="240">
        <v>74</v>
      </c>
      <c r="I75" s="241">
        <v>440</v>
      </c>
      <c r="J75" s="242">
        <v>3.5294117647058823E-2</v>
      </c>
      <c r="K75" s="240">
        <v>41</v>
      </c>
      <c r="L75" s="241">
        <v>370</v>
      </c>
      <c r="M75" s="242">
        <v>-2.1164021164021163E-2</v>
      </c>
      <c r="N75" s="240">
        <v>192</v>
      </c>
      <c r="O75" s="241">
        <v>420</v>
      </c>
      <c r="P75" s="242">
        <v>0</v>
      </c>
      <c r="Q75" s="240">
        <v>77</v>
      </c>
      <c r="R75" s="241">
        <v>525</v>
      </c>
      <c r="S75" s="242">
        <v>0.05</v>
      </c>
    </row>
    <row r="76" spans="1:19" x14ac:dyDescent="0.25">
      <c r="A76" s="199" t="s">
        <v>106</v>
      </c>
      <c r="B76" s="240">
        <v>82</v>
      </c>
      <c r="C76" s="241">
        <v>350</v>
      </c>
      <c r="D76" s="242">
        <v>6.0606060606060608E-2</v>
      </c>
      <c r="E76" s="240">
        <v>275</v>
      </c>
      <c r="F76" s="241">
        <v>410</v>
      </c>
      <c r="G76" s="242">
        <v>2.5000000000000001E-2</v>
      </c>
      <c r="H76" s="240">
        <v>189</v>
      </c>
      <c r="I76" s="241">
        <v>520</v>
      </c>
      <c r="J76" s="242">
        <v>0.04</v>
      </c>
      <c r="K76" s="240">
        <v>37</v>
      </c>
      <c r="L76" s="241">
        <v>415</v>
      </c>
      <c r="M76" s="242">
        <v>3.7499999999999999E-2</v>
      </c>
      <c r="N76" s="240">
        <v>293</v>
      </c>
      <c r="O76" s="241">
        <v>460</v>
      </c>
      <c r="P76" s="242">
        <v>2.2222222222222223E-2</v>
      </c>
      <c r="Q76" s="240">
        <v>205</v>
      </c>
      <c r="R76" s="241">
        <v>560</v>
      </c>
      <c r="S76" s="242">
        <v>1.8181818181818181E-2</v>
      </c>
    </row>
    <row r="77" spans="1:19" x14ac:dyDescent="0.25">
      <c r="A77" s="199" t="s">
        <v>126</v>
      </c>
      <c r="B77" s="240">
        <v>156</v>
      </c>
      <c r="C77" s="241">
        <v>358</v>
      </c>
      <c r="D77" s="242">
        <v>3.7681159420289857E-2</v>
      </c>
      <c r="E77" s="240">
        <v>418</v>
      </c>
      <c r="F77" s="241">
        <v>420</v>
      </c>
      <c r="G77" s="242">
        <v>1.2048192771084338E-2</v>
      </c>
      <c r="H77" s="240">
        <v>133</v>
      </c>
      <c r="I77" s="241">
        <v>500</v>
      </c>
      <c r="J77" s="242">
        <v>-3.8461538461538464E-2</v>
      </c>
      <c r="K77" s="240">
        <v>58</v>
      </c>
      <c r="L77" s="241">
        <v>405</v>
      </c>
      <c r="M77" s="242">
        <v>2.5316455696202531E-2</v>
      </c>
      <c r="N77" s="240">
        <v>296</v>
      </c>
      <c r="O77" s="241">
        <v>455</v>
      </c>
      <c r="P77" s="242">
        <v>1.1111111111111112E-2</v>
      </c>
      <c r="Q77" s="240">
        <v>147</v>
      </c>
      <c r="R77" s="241">
        <v>570</v>
      </c>
      <c r="S77" s="242">
        <v>7.5471698113207544E-2</v>
      </c>
    </row>
    <row r="78" spans="1:19" x14ac:dyDescent="0.25">
      <c r="A78" s="199" t="s">
        <v>9</v>
      </c>
      <c r="B78" s="240">
        <v>18</v>
      </c>
      <c r="C78" s="241">
        <v>255</v>
      </c>
      <c r="D78" s="242">
        <v>4.0816326530612242E-2</v>
      </c>
      <c r="E78" s="240">
        <v>57</v>
      </c>
      <c r="F78" s="241">
        <v>350</v>
      </c>
      <c r="G78" s="242">
        <v>1.4492753623188406E-2</v>
      </c>
      <c r="H78" s="240">
        <v>32</v>
      </c>
      <c r="I78" s="241">
        <v>425</v>
      </c>
      <c r="J78" s="242">
        <v>6.25E-2</v>
      </c>
      <c r="K78" s="240">
        <v>46</v>
      </c>
      <c r="L78" s="241">
        <v>350</v>
      </c>
      <c r="M78" s="242">
        <v>0</v>
      </c>
      <c r="N78" s="240">
        <v>225</v>
      </c>
      <c r="O78" s="241">
        <v>415</v>
      </c>
      <c r="P78" s="242">
        <v>3.7499999999999999E-2</v>
      </c>
      <c r="Q78" s="240">
        <v>81</v>
      </c>
      <c r="R78" s="241">
        <v>500</v>
      </c>
      <c r="S78" s="242">
        <v>4.1666666666666664E-2</v>
      </c>
    </row>
    <row r="79" spans="1:19" x14ac:dyDescent="0.25">
      <c r="A79" s="203" t="s">
        <v>309</v>
      </c>
      <c r="B79" s="243">
        <v>638</v>
      </c>
      <c r="C79" s="244">
        <v>360</v>
      </c>
      <c r="D79" s="245">
        <v>4.3478260869565216E-2</v>
      </c>
      <c r="E79" s="243">
        <v>1899</v>
      </c>
      <c r="F79" s="244">
        <v>420</v>
      </c>
      <c r="G79" s="245">
        <v>3.7037037037037035E-2</v>
      </c>
      <c r="H79" s="243">
        <v>722</v>
      </c>
      <c r="I79" s="244">
        <v>490</v>
      </c>
      <c r="J79" s="245">
        <v>2.0833333333333332E-2</v>
      </c>
      <c r="K79" s="243">
        <v>304</v>
      </c>
      <c r="L79" s="244">
        <v>395</v>
      </c>
      <c r="M79" s="245">
        <v>-1.2500000000000001E-2</v>
      </c>
      <c r="N79" s="243">
        <v>1622</v>
      </c>
      <c r="O79" s="244">
        <v>450</v>
      </c>
      <c r="P79" s="245">
        <v>2.2727272727272728E-2</v>
      </c>
      <c r="Q79" s="243">
        <v>910</v>
      </c>
      <c r="R79" s="244">
        <v>553</v>
      </c>
      <c r="S79" s="245">
        <v>5.454545454545455E-3</v>
      </c>
    </row>
    <row r="80" spans="1:19" s="204" customFormat="1" x14ac:dyDescent="0.25">
      <c r="A80" s="199" t="s">
        <v>69</v>
      </c>
      <c r="B80" s="240">
        <v>53</v>
      </c>
      <c r="C80" s="241">
        <v>370</v>
      </c>
      <c r="D80" s="242">
        <v>1.3698630136986301E-2</v>
      </c>
      <c r="E80" s="240">
        <v>250</v>
      </c>
      <c r="F80" s="241">
        <v>480</v>
      </c>
      <c r="G80" s="242">
        <v>1.0526315789473684E-2</v>
      </c>
      <c r="H80" s="240">
        <v>55</v>
      </c>
      <c r="I80" s="241">
        <v>720</v>
      </c>
      <c r="J80" s="242">
        <v>7.4626865671641784E-2</v>
      </c>
      <c r="K80" s="240">
        <v>35</v>
      </c>
      <c r="L80" s="241">
        <v>510</v>
      </c>
      <c r="M80" s="242">
        <v>2.6156941649899398E-2</v>
      </c>
      <c r="N80" s="240">
        <v>130</v>
      </c>
      <c r="O80" s="241">
        <v>680</v>
      </c>
      <c r="P80" s="242">
        <v>-2.8571428571428571E-2</v>
      </c>
      <c r="Q80" s="240">
        <v>92</v>
      </c>
      <c r="R80" s="241">
        <v>978</v>
      </c>
      <c r="S80" s="242">
        <v>2.0876826722338204E-2</v>
      </c>
    </row>
    <row r="81" spans="1:19" x14ac:dyDescent="0.25">
      <c r="A81" s="199" t="s">
        <v>75</v>
      </c>
      <c r="B81" s="240" t="s">
        <v>41</v>
      </c>
      <c r="C81" s="241" t="s">
        <v>41</v>
      </c>
      <c r="D81" s="242" t="s">
        <v>41</v>
      </c>
      <c r="E81" s="240">
        <v>41</v>
      </c>
      <c r="F81" s="241">
        <v>300</v>
      </c>
      <c r="G81" s="242">
        <v>0</v>
      </c>
      <c r="H81" s="240">
        <v>28</v>
      </c>
      <c r="I81" s="241">
        <v>340</v>
      </c>
      <c r="J81" s="242">
        <v>2.1021021021021023E-2</v>
      </c>
      <c r="K81" s="240">
        <v>24</v>
      </c>
      <c r="L81" s="241">
        <v>310</v>
      </c>
      <c r="M81" s="242">
        <v>1.6393442622950821E-2</v>
      </c>
      <c r="N81" s="240">
        <v>284</v>
      </c>
      <c r="O81" s="241">
        <v>355</v>
      </c>
      <c r="P81" s="242">
        <v>1.4285714285714285E-2</v>
      </c>
      <c r="Q81" s="240">
        <v>283</v>
      </c>
      <c r="R81" s="241">
        <v>400</v>
      </c>
      <c r="S81" s="242">
        <v>1.2658227848101266E-2</v>
      </c>
    </row>
    <row r="82" spans="1:19" x14ac:dyDescent="0.25">
      <c r="A82" s="199" t="s">
        <v>76</v>
      </c>
      <c r="B82" s="240">
        <v>15</v>
      </c>
      <c r="C82" s="241">
        <v>265</v>
      </c>
      <c r="D82" s="242">
        <v>1.9230769230769232E-2</v>
      </c>
      <c r="E82" s="240">
        <v>117</v>
      </c>
      <c r="F82" s="241">
        <v>325</v>
      </c>
      <c r="G82" s="242">
        <v>1.5625E-2</v>
      </c>
      <c r="H82" s="240">
        <v>99</v>
      </c>
      <c r="I82" s="241">
        <v>360</v>
      </c>
      <c r="J82" s="242">
        <v>0</v>
      </c>
      <c r="K82" s="240">
        <v>51</v>
      </c>
      <c r="L82" s="241">
        <v>330</v>
      </c>
      <c r="M82" s="242">
        <v>0</v>
      </c>
      <c r="N82" s="240">
        <v>795</v>
      </c>
      <c r="O82" s="241">
        <v>370</v>
      </c>
      <c r="P82" s="242">
        <v>1.3698630136986301E-2</v>
      </c>
      <c r="Q82" s="240">
        <v>741</v>
      </c>
      <c r="R82" s="241">
        <v>410</v>
      </c>
      <c r="S82" s="242">
        <v>-2.3809523809523808E-2</v>
      </c>
    </row>
    <row r="83" spans="1:19" x14ac:dyDescent="0.25">
      <c r="A83" s="199" t="s">
        <v>10</v>
      </c>
      <c r="B83" s="240">
        <v>74</v>
      </c>
      <c r="C83" s="241">
        <v>253</v>
      </c>
      <c r="D83" s="242">
        <v>5.4166666666666669E-2</v>
      </c>
      <c r="E83" s="240">
        <v>210</v>
      </c>
      <c r="F83" s="241">
        <v>328</v>
      </c>
      <c r="G83" s="242">
        <v>2.5000000000000001E-2</v>
      </c>
      <c r="H83" s="240">
        <v>98</v>
      </c>
      <c r="I83" s="241">
        <v>380</v>
      </c>
      <c r="J83" s="242">
        <v>-2.564102564102564E-2</v>
      </c>
      <c r="K83" s="240">
        <v>40</v>
      </c>
      <c r="L83" s="241">
        <v>340</v>
      </c>
      <c r="M83" s="242">
        <v>1.4925373134328358E-2</v>
      </c>
      <c r="N83" s="240">
        <v>382</v>
      </c>
      <c r="O83" s="241">
        <v>375</v>
      </c>
      <c r="P83" s="242">
        <v>-1.3157894736842105E-2</v>
      </c>
      <c r="Q83" s="240">
        <v>114</v>
      </c>
      <c r="R83" s="241">
        <v>460</v>
      </c>
      <c r="S83" s="242">
        <v>2.2222222222222223E-2</v>
      </c>
    </row>
    <row r="84" spans="1:19" x14ac:dyDescent="0.25">
      <c r="A84" s="199" t="s">
        <v>83</v>
      </c>
      <c r="B84" s="240">
        <v>379</v>
      </c>
      <c r="C84" s="241">
        <v>315</v>
      </c>
      <c r="D84" s="242">
        <v>1.6129032258064516E-2</v>
      </c>
      <c r="E84" s="240">
        <v>678</v>
      </c>
      <c r="F84" s="241">
        <v>450</v>
      </c>
      <c r="G84" s="242">
        <v>0</v>
      </c>
      <c r="H84" s="240">
        <v>137</v>
      </c>
      <c r="I84" s="241">
        <v>600</v>
      </c>
      <c r="J84" s="242">
        <v>-8.2644628099173556E-3</v>
      </c>
      <c r="K84" s="240">
        <v>71</v>
      </c>
      <c r="L84" s="241">
        <v>490</v>
      </c>
      <c r="M84" s="242">
        <v>2.0833333333333332E-2</v>
      </c>
      <c r="N84" s="240">
        <v>176</v>
      </c>
      <c r="O84" s="241">
        <v>593</v>
      </c>
      <c r="P84" s="242">
        <v>5.8928571428571427E-2</v>
      </c>
      <c r="Q84" s="240">
        <v>117</v>
      </c>
      <c r="R84" s="241">
        <v>820</v>
      </c>
      <c r="S84" s="242">
        <v>2.5000000000000001E-2</v>
      </c>
    </row>
    <row r="85" spans="1:19" x14ac:dyDescent="0.25">
      <c r="A85" s="199" t="s">
        <v>87</v>
      </c>
      <c r="B85" s="240">
        <v>92</v>
      </c>
      <c r="C85" s="241">
        <v>260</v>
      </c>
      <c r="D85" s="242">
        <v>0.04</v>
      </c>
      <c r="E85" s="240">
        <v>385</v>
      </c>
      <c r="F85" s="241">
        <v>325</v>
      </c>
      <c r="G85" s="242">
        <v>1.5625E-2</v>
      </c>
      <c r="H85" s="240">
        <v>97</v>
      </c>
      <c r="I85" s="241">
        <v>400</v>
      </c>
      <c r="J85" s="242">
        <v>2.564102564102564E-2</v>
      </c>
      <c r="K85" s="240">
        <v>37</v>
      </c>
      <c r="L85" s="241">
        <v>320</v>
      </c>
      <c r="M85" s="242">
        <v>2.2364217252396165E-2</v>
      </c>
      <c r="N85" s="240">
        <v>296</v>
      </c>
      <c r="O85" s="241">
        <v>385</v>
      </c>
      <c r="P85" s="242">
        <v>1.3157894736842105E-2</v>
      </c>
      <c r="Q85" s="240">
        <v>119</v>
      </c>
      <c r="R85" s="241">
        <v>470</v>
      </c>
      <c r="S85" s="242">
        <v>2.1739130434782608E-2</v>
      </c>
    </row>
    <row r="86" spans="1:19" x14ac:dyDescent="0.25">
      <c r="A86" s="199" t="s">
        <v>95</v>
      </c>
      <c r="B86" s="240">
        <v>115</v>
      </c>
      <c r="C86" s="241">
        <v>300</v>
      </c>
      <c r="D86" s="242">
        <v>0</v>
      </c>
      <c r="E86" s="240">
        <v>454</v>
      </c>
      <c r="F86" s="241">
        <v>400</v>
      </c>
      <c r="G86" s="242">
        <v>3.896103896103896E-2</v>
      </c>
      <c r="H86" s="240">
        <v>114</v>
      </c>
      <c r="I86" s="241">
        <v>510</v>
      </c>
      <c r="J86" s="242">
        <v>4.0816326530612242E-2</v>
      </c>
      <c r="K86" s="240">
        <v>43</v>
      </c>
      <c r="L86" s="241">
        <v>440</v>
      </c>
      <c r="M86" s="242">
        <v>4.7619047619047616E-2</v>
      </c>
      <c r="N86" s="240">
        <v>257</v>
      </c>
      <c r="O86" s="241">
        <v>490</v>
      </c>
      <c r="P86" s="242">
        <v>1.0309278350515464E-2</v>
      </c>
      <c r="Q86" s="240">
        <v>85</v>
      </c>
      <c r="R86" s="241">
        <v>600</v>
      </c>
      <c r="S86" s="242">
        <v>0</v>
      </c>
    </row>
    <row r="87" spans="1:19" x14ac:dyDescent="0.25">
      <c r="A87" s="199" t="s">
        <v>131</v>
      </c>
      <c r="B87" s="240">
        <v>9</v>
      </c>
      <c r="C87" s="241">
        <v>270</v>
      </c>
      <c r="D87" s="242">
        <v>-2.8776978417266189E-2</v>
      </c>
      <c r="E87" s="240">
        <v>138</v>
      </c>
      <c r="F87" s="241">
        <v>338</v>
      </c>
      <c r="G87" s="242">
        <v>2.4242424242424242E-2</v>
      </c>
      <c r="H87" s="240">
        <v>88</v>
      </c>
      <c r="I87" s="241">
        <v>400</v>
      </c>
      <c r="J87" s="242">
        <v>-1.2345679012345678E-2</v>
      </c>
      <c r="K87" s="240">
        <v>81</v>
      </c>
      <c r="L87" s="241">
        <v>335</v>
      </c>
      <c r="M87" s="242">
        <v>4.6875E-2</v>
      </c>
      <c r="N87" s="240">
        <v>382</v>
      </c>
      <c r="O87" s="241">
        <v>400</v>
      </c>
      <c r="P87" s="242">
        <v>2.564102564102564E-2</v>
      </c>
      <c r="Q87" s="240">
        <v>153</v>
      </c>
      <c r="R87" s="241">
        <v>550</v>
      </c>
      <c r="S87" s="242">
        <v>4.7619047619047616E-2</v>
      </c>
    </row>
    <row r="88" spans="1:19" x14ac:dyDescent="0.25">
      <c r="A88" s="199" t="s">
        <v>115</v>
      </c>
      <c r="B88" s="240">
        <v>663</v>
      </c>
      <c r="C88" s="241">
        <v>380</v>
      </c>
      <c r="D88" s="242">
        <v>1.3333333333333334E-2</v>
      </c>
      <c r="E88" s="240">
        <v>784</v>
      </c>
      <c r="F88" s="241">
        <v>512</v>
      </c>
      <c r="G88" s="242">
        <v>2.4E-2</v>
      </c>
      <c r="H88" s="240">
        <v>96</v>
      </c>
      <c r="I88" s="241">
        <v>785</v>
      </c>
      <c r="J88" s="242">
        <v>0.11347517730496454</v>
      </c>
      <c r="K88" s="240">
        <v>79</v>
      </c>
      <c r="L88" s="241">
        <v>630</v>
      </c>
      <c r="M88" s="242">
        <v>8.0000000000000002E-3</v>
      </c>
      <c r="N88" s="240">
        <v>91</v>
      </c>
      <c r="O88" s="241">
        <v>870</v>
      </c>
      <c r="P88" s="242">
        <v>2.3529411764705882E-2</v>
      </c>
      <c r="Q88" s="240">
        <v>34</v>
      </c>
      <c r="R88" s="241">
        <v>1000</v>
      </c>
      <c r="S88" s="242">
        <v>0</v>
      </c>
    </row>
    <row r="89" spans="1:19" x14ac:dyDescent="0.25">
      <c r="A89" s="199" t="s">
        <v>120</v>
      </c>
      <c r="B89" s="240">
        <v>715</v>
      </c>
      <c r="C89" s="241">
        <v>395</v>
      </c>
      <c r="D89" s="242">
        <v>3.9473684210526314E-2</v>
      </c>
      <c r="E89" s="240">
        <v>699</v>
      </c>
      <c r="F89" s="241">
        <v>525</v>
      </c>
      <c r="G89" s="242">
        <v>9.6153846153846159E-3</v>
      </c>
      <c r="H89" s="240">
        <v>96</v>
      </c>
      <c r="I89" s="241">
        <v>680</v>
      </c>
      <c r="J89" s="242">
        <v>-5.5555555555555552E-2</v>
      </c>
      <c r="K89" s="240">
        <v>119</v>
      </c>
      <c r="L89" s="241">
        <v>610</v>
      </c>
      <c r="M89" s="242">
        <v>0</v>
      </c>
      <c r="N89" s="240">
        <v>115</v>
      </c>
      <c r="O89" s="241">
        <v>795</v>
      </c>
      <c r="P89" s="242">
        <v>-3.048780487804878E-2</v>
      </c>
      <c r="Q89" s="240">
        <v>44</v>
      </c>
      <c r="R89" s="241">
        <v>1000</v>
      </c>
      <c r="S89" s="242">
        <v>-4.7619047619047616E-2</v>
      </c>
    </row>
    <row r="90" spans="1:19" x14ac:dyDescent="0.25">
      <c r="A90" s="203" t="s">
        <v>144</v>
      </c>
      <c r="B90" s="243">
        <v>2117</v>
      </c>
      <c r="C90" s="244">
        <v>350</v>
      </c>
      <c r="D90" s="245">
        <v>0</v>
      </c>
      <c r="E90" s="243">
        <v>3756</v>
      </c>
      <c r="F90" s="244">
        <v>430</v>
      </c>
      <c r="G90" s="245">
        <v>1.1764705882352941E-2</v>
      </c>
      <c r="H90" s="243">
        <v>908</v>
      </c>
      <c r="I90" s="244">
        <v>473</v>
      </c>
      <c r="J90" s="245">
        <v>5.1111111111111114E-2</v>
      </c>
      <c r="K90" s="243">
        <v>580</v>
      </c>
      <c r="L90" s="244">
        <v>467</v>
      </c>
      <c r="M90" s="245">
        <v>3.7777777777777778E-2</v>
      </c>
      <c r="N90" s="243">
        <v>2908</v>
      </c>
      <c r="O90" s="244">
        <v>395</v>
      </c>
      <c r="P90" s="245">
        <v>1.282051282051282E-2</v>
      </c>
      <c r="Q90" s="243">
        <v>1782</v>
      </c>
      <c r="R90" s="244">
        <v>440</v>
      </c>
      <c r="S90" s="245">
        <v>0</v>
      </c>
    </row>
    <row r="91" spans="1:19" x14ac:dyDescent="0.25">
      <c r="A91" s="205"/>
      <c r="B91" s="201"/>
      <c r="C91" s="202"/>
      <c r="D91" s="202"/>
      <c r="E91" s="201"/>
      <c r="F91" s="202"/>
      <c r="G91" s="202"/>
      <c r="H91" s="201"/>
      <c r="I91" s="202"/>
      <c r="J91" s="202"/>
      <c r="K91" s="201"/>
      <c r="L91" s="202"/>
      <c r="M91" s="202"/>
      <c r="N91" s="201"/>
      <c r="O91" s="202"/>
      <c r="P91" s="202"/>
      <c r="Q91" s="201"/>
      <c r="R91" s="202"/>
      <c r="S91" s="202"/>
    </row>
  </sheetData>
  <mergeCells count="6">
    <mergeCell ref="Q2:S2"/>
    <mergeCell ref="B2:D2"/>
    <mergeCell ref="E2:G2"/>
    <mergeCell ref="H2:J2"/>
    <mergeCell ref="K2:M2"/>
    <mergeCell ref="N2:P2"/>
  </mergeCells>
  <phoneticPr fontId="3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O85"/>
  <sheetViews>
    <sheetView zoomScale="110" zoomScaleNormal="110" workbookViewId="0"/>
  </sheetViews>
  <sheetFormatPr defaultColWidth="9.09765625" defaultRowHeight="10" x14ac:dyDescent="0.2"/>
  <cols>
    <col min="1" max="1" width="17.09765625" style="216" customWidth="1"/>
    <col min="2" max="2" width="9.09765625" style="207" customWidth="1"/>
    <col min="3" max="3" width="9.09765625" style="208" customWidth="1"/>
    <col min="4" max="4" width="9.09765625" style="207" customWidth="1"/>
    <col min="5" max="5" width="9.09765625" style="208"/>
    <col min="6" max="6" width="9.09765625" style="207" customWidth="1"/>
    <col min="7" max="7" width="9.09765625" style="208"/>
    <col min="8" max="8" width="9.09765625" style="207" customWidth="1"/>
    <col min="9" max="9" width="9.09765625" style="208" customWidth="1"/>
    <col min="10" max="10" width="9.09765625" style="207" customWidth="1"/>
    <col min="11" max="11" width="9.09765625" style="208" customWidth="1"/>
    <col min="12" max="12" width="9.09765625" style="209" customWidth="1"/>
    <col min="13" max="13" width="9.09765625" style="210"/>
    <col min="14" max="14" width="9.09765625" style="211"/>
    <col min="15" max="15" width="15" style="211" customWidth="1"/>
    <col min="16" max="16384" width="9.09765625" style="211"/>
  </cols>
  <sheetData>
    <row r="1" spans="1:15" ht="31.5" customHeight="1" x14ac:dyDescent="0.2">
      <c r="A1" s="206" t="s">
        <v>334</v>
      </c>
      <c r="O1" s="312" t="s">
        <v>366</v>
      </c>
    </row>
    <row r="2" spans="1:15" ht="13.5" customHeight="1" x14ac:dyDescent="0.2">
      <c r="A2" s="34"/>
      <c r="B2" s="279" t="s">
        <v>55</v>
      </c>
      <c r="C2" s="279"/>
      <c r="D2" s="279" t="s">
        <v>291</v>
      </c>
      <c r="E2" s="279"/>
      <c r="F2" s="279" t="s">
        <v>292</v>
      </c>
      <c r="G2" s="279"/>
      <c r="H2" s="279" t="s">
        <v>293</v>
      </c>
      <c r="I2" s="279"/>
      <c r="J2" s="279" t="s">
        <v>37</v>
      </c>
      <c r="K2" s="279"/>
    </row>
    <row r="3" spans="1:15" ht="12.75" customHeight="1" x14ac:dyDescent="0.2">
      <c r="A3" s="34"/>
      <c r="B3" s="279" t="s">
        <v>63</v>
      </c>
      <c r="C3" s="279"/>
      <c r="D3" s="279" t="s">
        <v>63</v>
      </c>
      <c r="E3" s="279"/>
      <c r="F3" s="279" t="s">
        <v>63</v>
      </c>
      <c r="G3" s="279"/>
      <c r="H3" s="279" t="s">
        <v>63</v>
      </c>
      <c r="I3" s="279"/>
      <c r="J3" s="279" t="s">
        <v>63</v>
      </c>
      <c r="K3" s="279"/>
      <c r="L3" s="212"/>
    </row>
    <row r="4" spans="1:15" ht="12.75" customHeight="1" x14ac:dyDescent="0.2">
      <c r="A4" s="190"/>
      <c r="B4" s="194" t="s">
        <v>349</v>
      </c>
      <c r="C4" s="195" t="s">
        <v>296</v>
      </c>
      <c r="D4" s="194" t="s">
        <v>349</v>
      </c>
      <c r="E4" s="195" t="s">
        <v>296</v>
      </c>
      <c r="F4" s="194" t="s">
        <v>349</v>
      </c>
      <c r="G4" s="195" t="s">
        <v>296</v>
      </c>
      <c r="H4" s="194" t="s">
        <v>349</v>
      </c>
      <c r="I4" s="195" t="s">
        <v>296</v>
      </c>
      <c r="J4" s="194" t="s">
        <v>349</v>
      </c>
      <c r="K4" s="195" t="s">
        <v>296</v>
      </c>
      <c r="L4" s="212"/>
      <c r="M4" s="213" t="s">
        <v>360</v>
      </c>
      <c r="N4" s="32"/>
    </row>
    <row r="5" spans="1:15" ht="12.75" customHeight="1" x14ac:dyDescent="0.2">
      <c r="A5" s="34" t="s">
        <v>64</v>
      </c>
      <c r="B5" s="138">
        <v>1</v>
      </c>
      <c r="C5" s="196">
        <v>0.25</v>
      </c>
      <c r="D5" s="138">
        <v>12</v>
      </c>
      <c r="E5" s="196">
        <v>0.38700000000000001</v>
      </c>
      <c r="F5" s="138">
        <v>21</v>
      </c>
      <c r="G5" s="196">
        <v>0.51200000000000001</v>
      </c>
      <c r="H5" s="138">
        <v>8</v>
      </c>
      <c r="I5" s="196">
        <v>0.66700000000000004</v>
      </c>
      <c r="J5" s="138">
        <v>42</v>
      </c>
      <c r="K5" s="196">
        <v>0.47699999999999998</v>
      </c>
      <c r="L5" s="138"/>
      <c r="M5" s="213" t="s">
        <v>344</v>
      </c>
      <c r="N5" s="32"/>
      <c r="O5" s="32"/>
    </row>
    <row r="6" spans="1:15" x14ac:dyDescent="0.2">
      <c r="A6" s="34" t="s">
        <v>65</v>
      </c>
      <c r="B6" s="138">
        <v>0</v>
      </c>
      <c r="C6" s="196">
        <v>0</v>
      </c>
      <c r="D6" s="138">
        <v>12</v>
      </c>
      <c r="E6" s="196">
        <v>0.6</v>
      </c>
      <c r="F6" s="138">
        <v>29</v>
      </c>
      <c r="G6" s="196">
        <v>0.74399999999999999</v>
      </c>
      <c r="H6" s="138">
        <v>7</v>
      </c>
      <c r="I6" s="196">
        <v>0.875</v>
      </c>
      <c r="J6" s="138">
        <v>48</v>
      </c>
      <c r="K6" s="196">
        <v>0.68600000000000005</v>
      </c>
      <c r="L6" s="138"/>
      <c r="M6" s="213" t="s">
        <v>344</v>
      </c>
      <c r="N6" s="32"/>
    </row>
    <row r="7" spans="1:15" x14ac:dyDescent="0.2">
      <c r="A7" s="34" t="s">
        <v>0</v>
      </c>
      <c r="B7" s="138">
        <v>5</v>
      </c>
      <c r="C7" s="196">
        <v>0.122</v>
      </c>
      <c r="D7" s="138">
        <v>99</v>
      </c>
      <c r="E7" s="196">
        <v>0.44400000000000001</v>
      </c>
      <c r="F7" s="138">
        <v>246</v>
      </c>
      <c r="G7" s="196">
        <v>0.56399999999999995</v>
      </c>
      <c r="H7" s="138">
        <v>82</v>
      </c>
      <c r="I7" s="196">
        <v>0.432</v>
      </c>
      <c r="J7" s="138">
        <v>432</v>
      </c>
      <c r="K7" s="196">
        <v>0.48499999999999999</v>
      </c>
      <c r="L7" s="138"/>
      <c r="M7" s="213" t="s">
        <v>344</v>
      </c>
      <c r="N7" s="32"/>
    </row>
    <row r="8" spans="1:15" x14ac:dyDescent="0.2">
      <c r="A8" s="34" t="s">
        <v>66</v>
      </c>
      <c r="B8" s="138">
        <v>1</v>
      </c>
      <c r="C8" s="196">
        <v>1.2999999999999999E-2</v>
      </c>
      <c r="D8" s="138">
        <v>3</v>
      </c>
      <c r="E8" s="196">
        <v>8.0000000000000002E-3</v>
      </c>
      <c r="F8" s="138">
        <v>13</v>
      </c>
      <c r="G8" s="196">
        <v>3.4000000000000002E-2</v>
      </c>
      <c r="H8" s="138">
        <v>7</v>
      </c>
      <c r="I8" s="196">
        <v>5.6000000000000001E-2</v>
      </c>
      <c r="J8" s="138">
        <v>24</v>
      </c>
      <c r="K8" s="196">
        <v>2.5000000000000001E-2</v>
      </c>
      <c r="L8" s="138"/>
      <c r="M8" s="213" t="s">
        <v>345</v>
      </c>
      <c r="N8" s="214"/>
    </row>
    <row r="9" spans="1:15" x14ac:dyDescent="0.2">
      <c r="A9" s="34" t="s">
        <v>67</v>
      </c>
      <c r="B9" s="138">
        <v>0</v>
      </c>
      <c r="C9" s="196">
        <v>0</v>
      </c>
      <c r="D9" s="138">
        <v>13</v>
      </c>
      <c r="E9" s="196">
        <v>0.21299999999999999</v>
      </c>
      <c r="F9" s="138">
        <v>67</v>
      </c>
      <c r="G9" s="196">
        <v>0.51500000000000001</v>
      </c>
      <c r="H9" s="138">
        <v>22</v>
      </c>
      <c r="I9" s="196">
        <v>0.44900000000000001</v>
      </c>
      <c r="J9" s="138">
        <v>102</v>
      </c>
      <c r="K9" s="196">
        <v>0.42099999999999999</v>
      </c>
      <c r="L9" s="138"/>
      <c r="M9" s="213" t="s">
        <v>344</v>
      </c>
      <c r="N9" s="214"/>
    </row>
    <row r="10" spans="1:15" x14ac:dyDescent="0.2">
      <c r="A10" s="34" t="s">
        <v>68</v>
      </c>
      <c r="B10" s="138">
        <v>0</v>
      </c>
      <c r="C10" s="196">
        <v>0</v>
      </c>
      <c r="D10" s="138">
        <v>13</v>
      </c>
      <c r="E10" s="196">
        <v>0.33300000000000002</v>
      </c>
      <c r="F10" s="138">
        <v>43</v>
      </c>
      <c r="G10" s="196">
        <v>0.38700000000000001</v>
      </c>
      <c r="H10" s="138">
        <v>34</v>
      </c>
      <c r="I10" s="196">
        <v>0.35099999999999998</v>
      </c>
      <c r="J10" s="138">
        <v>90</v>
      </c>
      <c r="K10" s="196">
        <v>0.35699999999999998</v>
      </c>
      <c r="L10" s="138"/>
      <c r="M10" s="213" t="s">
        <v>344</v>
      </c>
      <c r="N10" s="214"/>
    </row>
    <row r="11" spans="1:15" x14ac:dyDescent="0.2">
      <c r="A11" s="34" t="s">
        <v>69</v>
      </c>
      <c r="B11" s="138">
        <v>0</v>
      </c>
      <c r="C11" s="196">
        <v>0</v>
      </c>
      <c r="D11" s="138">
        <v>1</v>
      </c>
      <c r="E11" s="196">
        <v>3.0000000000000001E-3</v>
      </c>
      <c r="F11" s="138">
        <v>0</v>
      </c>
      <c r="G11" s="196">
        <v>0</v>
      </c>
      <c r="H11" s="138">
        <v>0</v>
      </c>
      <c r="I11" s="196">
        <v>0</v>
      </c>
      <c r="J11" s="138">
        <v>1</v>
      </c>
      <c r="K11" s="196">
        <v>1E-3</v>
      </c>
      <c r="L11" s="138"/>
      <c r="M11" s="213" t="s">
        <v>345</v>
      </c>
      <c r="N11" s="214"/>
    </row>
    <row r="12" spans="1:15" x14ac:dyDescent="0.2">
      <c r="A12" s="34" t="s">
        <v>70</v>
      </c>
      <c r="B12" s="138">
        <v>0</v>
      </c>
      <c r="C12" s="196">
        <v>0</v>
      </c>
      <c r="D12" s="138">
        <v>16</v>
      </c>
      <c r="E12" s="196">
        <v>0.76200000000000001</v>
      </c>
      <c r="F12" s="138">
        <v>32</v>
      </c>
      <c r="G12" s="196">
        <v>0.68100000000000005</v>
      </c>
      <c r="H12" s="138">
        <v>5</v>
      </c>
      <c r="I12" s="196">
        <v>0.83299999999999996</v>
      </c>
      <c r="J12" s="138">
        <v>53</v>
      </c>
      <c r="K12" s="196">
        <v>0.67100000000000004</v>
      </c>
      <c r="L12" s="138"/>
      <c r="M12" s="213" t="s">
        <v>344</v>
      </c>
      <c r="N12" s="214"/>
    </row>
    <row r="13" spans="1:15" x14ac:dyDescent="0.2">
      <c r="A13" s="34" t="s">
        <v>71</v>
      </c>
      <c r="B13" s="138">
        <v>0</v>
      </c>
      <c r="C13" s="196">
        <v>0</v>
      </c>
      <c r="D13" s="138">
        <v>6</v>
      </c>
      <c r="E13" s="196">
        <v>8.9999999999999993E-3</v>
      </c>
      <c r="F13" s="138">
        <v>4</v>
      </c>
      <c r="G13" s="196">
        <v>1.2999999999999999E-2</v>
      </c>
      <c r="H13" s="138">
        <v>1</v>
      </c>
      <c r="I13" s="196">
        <v>5.0000000000000001E-3</v>
      </c>
      <c r="J13" s="138">
        <v>11</v>
      </c>
      <c r="K13" s="196">
        <v>8.0000000000000002E-3</v>
      </c>
      <c r="L13" s="138"/>
      <c r="M13" s="213" t="s">
        <v>345</v>
      </c>
      <c r="N13" s="214"/>
    </row>
    <row r="14" spans="1:15" x14ac:dyDescent="0.2">
      <c r="A14" s="34" t="s">
        <v>72</v>
      </c>
      <c r="B14" s="138">
        <v>0</v>
      </c>
      <c r="C14" s="196">
        <v>0</v>
      </c>
      <c r="D14" s="138">
        <v>14</v>
      </c>
      <c r="E14" s="196">
        <v>5.5E-2</v>
      </c>
      <c r="F14" s="138">
        <v>84</v>
      </c>
      <c r="G14" s="196">
        <v>0.129</v>
      </c>
      <c r="H14" s="138">
        <v>36</v>
      </c>
      <c r="I14" s="196">
        <v>0.186</v>
      </c>
      <c r="J14" s="138">
        <v>134</v>
      </c>
      <c r="K14" s="196">
        <v>0.11700000000000001</v>
      </c>
      <c r="L14" s="138"/>
      <c r="M14" s="213" t="s">
        <v>345</v>
      </c>
      <c r="N14" s="214"/>
    </row>
    <row r="15" spans="1:15" x14ac:dyDescent="0.2">
      <c r="A15" s="34" t="s">
        <v>73</v>
      </c>
      <c r="B15" s="138">
        <v>1</v>
      </c>
      <c r="C15" s="196">
        <v>1</v>
      </c>
      <c r="D15" s="138">
        <v>4</v>
      </c>
      <c r="E15" s="196">
        <v>0.8</v>
      </c>
      <c r="F15" s="138">
        <v>8</v>
      </c>
      <c r="G15" s="196">
        <v>1</v>
      </c>
      <c r="H15" s="138">
        <v>2</v>
      </c>
      <c r="I15" s="196">
        <v>1</v>
      </c>
      <c r="J15" s="138">
        <v>15</v>
      </c>
      <c r="K15" s="196">
        <v>0.93799999999999994</v>
      </c>
      <c r="L15" s="138"/>
      <c r="M15" s="213" t="s">
        <v>344</v>
      </c>
      <c r="N15" s="214"/>
    </row>
    <row r="16" spans="1:15" x14ac:dyDescent="0.2">
      <c r="A16" s="34" t="s">
        <v>74</v>
      </c>
      <c r="B16" s="138">
        <v>4</v>
      </c>
      <c r="C16" s="196">
        <v>0.57099999999999995</v>
      </c>
      <c r="D16" s="138">
        <v>36</v>
      </c>
      <c r="E16" s="196">
        <v>0.66700000000000004</v>
      </c>
      <c r="F16" s="138">
        <v>62</v>
      </c>
      <c r="G16" s="196">
        <v>0.66</v>
      </c>
      <c r="H16" s="138">
        <v>18</v>
      </c>
      <c r="I16" s="196">
        <v>0.6</v>
      </c>
      <c r="J16" s="138">
        <v>120</v>
      </c>
      <c r="K16" s="196">
        <v>0.64900000000000002</v>
      </c>
      <c r="L16" s="138"/>
      <c r="M16" s="213" t="s">
        <v>344</v>
      </c>
      <c r="N16" s="214"/>
    </row>
    <row r="17" spans="1:14" x14ac:dyDescent="0.2">
      <c r="A17" s="34" t="s">
        <v>75</v>
      </c>
      <c r="B17" s="138">
        <v>1</v>
      </c>
      <c r="C17" s="196">
        <v>0.5</v>
      </c>
      <c r="D17" s="138">
        <v>3</v>
      </c>
      <c r="E17" s="196">
        <v>4.2000000000000003E-2</v>
      </c>
      <c r="F17" s="138">
        <v>42</v>
      </c>
      <c r="G17" s="196">
        <v>0.121</v>
      </c>
      <c r="H17" s="138">
        <v>139</v>
      </c>
      <c r="I17" s="196">
        <v>0.47399999999999998</v>
      </c>
      <c r="J17" s="138">
        <v>185</v>
      </c>
      <c r="K17" s="196">
        <v>0.26</v>
      </c>
      <c r="L17" s="138"/>
      <c r="M17" s="213" t="s">
        <v>345</v>
      </c>
      <c r="N17" s="214"/>
    </row>
    <row r="18" spans="1:14" x14ac:dyDescent="0.2">
      <c r="A18" s="34" t="s">
        <v>76</v>
      </c>
      <c r="B18" s="138">
        <v>0</v>
      </c>
      <c r="C18" s="196">
        <v>0</v>
      </c>
      <c r="D18" s="138">
        <v>2</v>
      </c>
      <c r="E18" s="196">
        <v>1.0999999999999999E-2</v>
      </c>
      <c r="F18" s="138">
        <v>80</v>
      </c>
      <c r="G18" s="196">
        <v>8.4000000000000005E-2</v>
      </c>
      <c r="H18" s="138">
        <v>204</v>
      </c>
      <c r="I18" s="196">
        <v>0.25800000000000001</v>
      </c>
      <c r="J18" s="138">
        <v>286</v>
      </c>
      <c r="K18" s="196">
        <v>0.14799999999999999</v>
      </c>
      <c r="L18" s="138"/>
      <c r="M18" s="213" t="s">
        <v>345</v>
      </c>
      <c r="N18" s="214"/>
    </row>
    <row r="19" spans="1:14" x14ac:dyDescent="0.2">
      <c r="A19" s="34" t="s">
        <v>77</v>
      </c>
      <c r="B19" s="138">
        <v>1</v>
      </c>
      <c r="C19" s="196">
        <v>0.5</v>
      </c>
      <c r="D19" s="138">
        <v>21</v>
      </c>
      <c r="E19" s="196">
        <v>0.72399999999999998</v>
      </c>
      <c r="F19" s="138">
        <v>29</v>
      </c>
      <c r="G19" s="196">
        <v>0.90600000000000003</v>
      </c>
      <c r="H19" s="138">
        <v>1</v>
      </c>
      <c r="I19" s="196">
        <v>1</v>
      </c>
      <c r="J19" s="138">
        <v>52</v>
      </c>
      <c r="K19" s="196">
        <v>0.81299999999999994</v>
      </c>
      <c r="L19" s="138"/>
      <c r="M19" s="213" t="s">
        <v>344</v>
      </c>
      <c r="N19" s="214"/>
    </row>
    <row r="20" spans="1:14" x14ac:dyDescent="0.2">
      <c r="A20" s="34" t="s">
        <v>78</v>
      </c>
      <c r="B20" s="138">
        <v>0</v>
      </c>
      <c r="C20" s="196">
        <v>0</v>
      </c>
      <c r="D20" s="138">
        <v>10</v>
      </c>
      <c r="E20" s="196">
        <v>0.33300000000000002</v>
      </c>
      <c r="F20" s="138">
        <v>22</v>
      </c>
      <c r="G20" s="196">
        <v>0.34399999999999997</v>
      </c>
      <c r="H20" s="138">
        <v>9</v>
      </c>
      <c r="I20" s="196">
        <v>0.69199999999999995</v>
      </c>
      <c r="J20" s="138">
        <v>41</v>
      </c>
      <c r="K20" s="196">
        <v>0.373</v>
      </c>
      <c r="L20" s="138"/>
      <c r="M20" s="213" t="s">
        <v>344</v>
      </c>
      <c r="N20" s="214"/>
    </row>
    <row r="21" spans="1:14" x14ac:dyDescent="0.2">
      <c r="A21" s="34" t="s">
        <v>79</v>
      </c>
      <c r="B21" s="138">
        <v>0</v>
      </c>
      <c r="C21" s="196">
        <v>0</v>
      </c>
      <c r="D21" s="138">
        <v>10</v>
      </c>
      <c r="E21" s="196">
        <v>0.90900000000000003</v>
      </c>
      <c r="F21" s="138">
        <v>21</v>
      </c>
      <c r="G21" s="196">
        <v>0.80800000000000005</v>
      </c>
      <c r="H21" s="138">
        <v>5</v>
      </c>
      <c r="I21" s="196">
        <v>0.625</v>
      </c>
      <c r="J21" s="138">
        <v>36</v>
      </c>
      <c r="K21" s="196">
        <v>0.78300000000000003</v>
      </c>
      <c r="L21" s="138"/>
      <c r="M21" s="213" t="s">
        <v>344</v>
      </c>
      <c r="N21" s="214"/>
    </row>
    <row r="22" spans="1:14" x14ac:dyDescent="0.2">
      <c r="A22" s="34" t="s">
        <v>80</v>
      </c>
      <c r="B22" s="138">
        <v>0</v>
      </c>
      <c r="C22" s="196">
        <v>0</v>
      </c>
      <c r="D22" s="138">
        <v>9</v>
      </c>
      <c r="E22" s="196">
        <v>1.2999999999999999E-2</v>
      </c>
      <c r="F22" s="138">
        <v>10</v>
      </c>
      <c r="G22" s="196">
        <v>2.5000000000000001E-2</v>
      </c>
      <c r="H22" s="138">
        <v>5</v>
      </c>
      <c r="I22" s="196">
        <v>7.0999999999999994E-2</v>
      </c>
      <c r="J22" s="138">
        <v>24</v>
      </c>
      <c r="K22" s="196">
        <v>1.7000000000000001E-2</v>
      </c>
      <c r="L22" s="138"/>
      <c r="M22" s="213" t="s">
        <v>345</v>
      </c>
      <c r="N22" s="214"/>
    </row>
    <row r="23" spans="1:14" x14ac:dyDescent="0.2">
      <c r="A23" s="34" t="s">
        <v>81</v>
      </c>
      <c r="B23" s="138">
        <v>2</v>
      </c>
      <c r="C23" s="196">
        <v>0.2</v>
      </c>
      <c r="D23" s="138">
        <v>40</v>
      </c>
      <c r="E23" s="196">
        <v>0.625</v>
      </c>
      <c r="F23" s="138">
        <v>80</v>
      </c>
      <c r="G23" s="196">
        <v>0.55600000000000005</v>
      </c>
      <c r="H23" s="138">
        <v>32</v>
      </c>
      <c r="I23" s="196">
        <v>0.71099999999999997</v>
      </c>
      <c r="J23" s="138">
        <v>154</v>
      </c>
      <c r="K23" s="196">
        <v>0.58599999999999997</v>
      </c>
      <c r="L23" s="138"/>
      <c r="M23" s="213" t="s">
        <v>344</v>
      </c>
      <c r="N23" s="214"/>
    </row>
    <row r="24" spans="1:14" x14ac:dyDescent="0.2">
      <c r="A24" s="34" t="s">
        <v>10</v>
      </c>
      <c r="B24" s="138">
        <v>0</v>
      </c>
      <c r="C24" s="196">
        <v>0</v>
      </c>
      <c r="D24" s="138">
        <v>12</v>
      </c>
      <c r="E24" s="196">
        <v>4.5999999999999999E-2</v>
      </c>
      <c r="F24" s="138">
        <v>56</v>
      </c>
      <c r="G24" s="196">
        <v>0.11</v>
      </c>
      <c r="H24" s="138">
        <v>14</v>
      </c>
      <c r="I24" s="196">
        <v>9.8000000000000004E-2</v>
      </c>
      <c r="J24" s="138">
        <v>82</v>
      </c>
      <c r="K24" s="196">
        <v>8.3000000000000004E-2</v>
      </c>
      <c r="L24" s="138"/>
      <c r="M24" s="213" t="s">
        <v>345</v>
      </c>
      <c r="N24" s="214"/>
    </row>
    <row r="25" spans="1:14" x14ac:dyDescent="0.2">
      <c r="A25" s="34" t="s">
        <v>82</v>
      </c>
      <c r="B25" s="138">
        <v>1</v>
      </c>
      <c r="C25" s="196">
        <v>1</v>
      </c>
      <c r="D25" s="138">
        <v>18</v>
      </c>
      <c r="E25" s="196">
        <v>1</v>
      </c>
      <c r="F25" s="138">
        <v>26</v>
      </c>
      <c r="G25" s="196">
        <v>0.96299999999999997</v>
      </c>
      <c r="H25" s="138">
        <v>5</v>
      </c>
      <c r="I25" s="196">
        <v>1</v>
      </c>
      <c r="J25" s="138">
        <v>50</v>
      </c>
      <c r="K25" s="196">
        <v>0.98</v>
      </c>
      <c r="L25" s="138"/>
      <c r="M25" s="213" t="s">
        <v>344</v>
      </c>
      <c r="N25" s="214"/>
    </row>
    <row r="26" spans="1:14" x14ac:dyDescent="0.2">
      <c r="A26" s="34" t="s">
        <v>83</v>
      </c>
      <c r="B26" s="138">
        <v>1</v>
      </c>
      <c r="C26" s="196">
        <v>3.0000000000000001E-3</v>
      </c>
      <c r="D26" s="138">
        <v>7</v>
      </c>
      <c r="E26" s="196">
        <v>8.9999999999999993E-3</v>
      </c>
      <c r="F26" s="138">
        <v>4</v>
      </c>
      <c r="G26" s="196">
        <v>1.0999999999999999E-2</v>
      </c>
      <c r="H26" s="138">
        <v>1</v>
      </c>
      <c r="I26" s="196">
        <v>5.0000000000000001E-3</v>
      </c>
      <c r="J26" s="138">
        <v>13</v>
      </c>
      <c r="K26" s="196">
        <v>8.0000000000000002E-3</v>
      </c>
      <c r="L26" s="138"/>
      <c r="M26" s="213" t="s">
        <v>345</v>
      </c>
      <c r="N26" s="214"/>
    </row>
    <row r="27" spans="1:14" x14ac:dyDescent="0.2">
      <c r="A27" s="34" t="s">
        <v>84</v>
      </c>
      <c r="B27" s="138">
        <v>1</v>
      </c>
      <c r="C27" s="196">
        <v>0.2</v>
      </c>
      <c r="D27" s="138">
        <v>24</v>
      </c>
      <c r="E27" s="196">
        <v>0.68600000000000005</v>
      </c>
      <c r="F27" s="138">
        <v>34</v>
      </c>
      <c r="G27" s="196">
        <v>0.82899999999999996</v>
      </c>
      <c r="H27" s="138">
        <v>9</v>
      </c>
      <c r="I27" s="196">
        <v>0.81799999999999995</v>
      </c>
      <c r="J27" s="138">
        <v>68</v>
      </c>
      <c r="K27" s="196">
        <v>0.73899999999999999</v>
      </c>
      <c r="L27" s="138"/>
      <c r="M27" s="213" t="s">
        <v>344</v>
      </c>
      <c r="N27" s="214"/>
    </row>
    <row r="28" spans="1:14" x14ac:dyDescent="0.2">
      <c r="A28" s="34" t="s">
        <v>85</v>
      </c>
      <c r="B28" s="138">
        <v>0</v>
      </c>
      <c r="C28" s="196">
        <v>0</v>
      </c>
      <c r="D28" s="138">
        <v>1</v>
      </c>
      <c r="E28" s="196">
        <v>0.16700000000000001</v>
      </c>
      <c r="F28" s="138">
        <v>3</v>
      </c>
      <c r="G28" s="196">
        <v>0.188</v>
      </c>
      <c r="H28" s="138">
        <v>1</v>
      </c>
      <c r="I28" s="196">
        <v>7.0999999999999994E-2</v>
      </c>
      <c r="J28" s="138">
        <v>5</v>
      </c>
      <c r="K28" s="196">
        <v>0.13900000000000001</v>
      </c>
      <c r="L28" s="138"/>
      <c r="M28" s="213" t="s">
        <v>344</v>
      </c>
      <c r="N28" s="214"/>
    </row>
    <row r="29" spans="1:14" x14ac:dyDescent="0.2">
      <c r="A29" s="34" t="s">
        <v>86</v>
      </c>
      <c r="B29" s="138">
        <v>2</v>
      </c>
      <c r="C29" s="196">
        <v>9.5000000000000001E-2</v>
      </c>
      <c r="D29" s="138">
        <v>103</v>
      </c>
      <c r="E29" s="196">
        <v>0.41899999999999998</v>
      </c>
      <c r="F29" s="138">
        <v>211</v>
      </c>
      <c r="G29" s="196">
        <v>0.58599999999999997</v>
      </c>
      <c r="H29" s="138">
        <v>98</v>
      </c>
      <c r="I29" s="196">
        <v>0.63200000000000001</v>
      </c>
      <c r="J29" s="138">
        <v>414</v>
      </c>
      <c r="K29" s="196">
        <v>0.52900000000000003</v>
      </c>
      <c r="L29" s="138"/>
      <c r="M29" s="213" t="s">
        <v>344</v>
      </c>
      <c r="N29" s="214"/>
    </row>
    <row r="30" spans="1:14" x14ac:dyDescent="0.2">
      <c r="A30" s="34" t="s">
        <v>87</v>
      </c>
      <c r="B30" s="138">
        <v>0</v>
      </c>
      <c r="C30" s="196">
        <v>0</v>
      </c>
      <c r="D30" s="138">
        <v>18</v>
      </c>
      <c r="E30" s="196">
        <v>4.1000000000000002E-2</v>
      </c>
      <c r="F30" s="138">
        <v>21</v>
      </c>
      <c r="G30" s="196">
        <v>4.9000000000000002E-2</v>
      </c>
      <c r="H30" s="138">
        <v>12</v>
      </c>
      <c r="I30" s="196">
        <v>0.08</v>
      </c>
      <c r="J30" s="138">
        <v>51</v>
      </c>
      <c r="K30" s="196">
        <v>4.5999999999999999E-2</v>
      </c>
      <c r="L30" s="138"/>
      <c r="M30" s="213" t="s">
        <v>345</v>
      </c>
      <c r="N30" s="214"/>
    </row>
    <row r="31" spans="1:14" x14ac:dyDescent="0.2">
      <c r="A31" s="34" t="s">
        <v>88</v>
      </c>
      <c r="B31" s="138">
        <v>5</v>
      </c>
      <c r="C31" s="196">
        <v>4.5999999999999999E-2</v>
      </c>
      <c r="D31" s="138">
        <v>36</v>
      </c>
      <c r="E31" s="196">
        <v>8.2000000000000003E-2</v>
      </c>
      <c r="F31" s="138">
        <v>150</v>
      </c>
      <c r="G31" s="196">
        <v>0.18</v>
      </c>
      <c r="H31" s="138">
        <v>75</v>
      </c>
      <c r="I31" s="196">
        <v>0.184</v>
      </c>
      <c r="J31" s="138">
        <v>266</v>
      </c>
      <c r="K31" s="196">
        <v>0.14899999999999999</v>
      </c>
      <c r="L31" s="138"/>
      <c r="M31" s="213" t="s">
        <v>344</v>
      </c>
      <c r="N31" s="214"/>
    </row>
    <row r="32" spans="1:14" x14ac:dyDescent="0.2">
      <c r="A32" s="34" t="s">
        <v>89</v>
      </c>
      <c r="B32" s="138">
        <v>1</v>
      </c>
      <c r="C32" s="196">
        <v>3.7999999999999999E-2</v>
      </c>
      <c r="D32" s="138">
        <v>66</v>
      </c>
      <c r="E32" s="196">
        <v>0.61699999999999999</v>
      </c>
      <c r="F32" s="138">
        <v>135</v>
      </c>
      <c r="G32" s="196">
        <v>0.64</v>
      </c>
      <c r="H32" s="138">
        <v>30</v>
      </c>
      <c r="I32" s="196">
        <v>0.51700000000000002</v>
      </c>
      <c r="J32" s="138">
        <v>232</v>
      </c>
      <c r="K32" s="196">
        <v>0.57699999999999996</v>
      </c>
      <c r="L32" s="138"/>
      <c r="M32" s="213" t="s">
        <v>344</v>
      </c>
      <c r="N32" s="214"/>
    </row>
    <row r="33" spans="1:14" x14ac:dyDescent="0.2">
      <c r="A33" s="34" t="s">
        <v>90</v>
      </c>
      <c r="B33" s="138">
        <v>1</v>
      </c>
      <c r="C33" s="196">
        <v>0.33300000000000002</v>
      </c>
      <c r="D33" s="138">
        <v>6</v>
      </c>
      <c r="E33" s="196">
        <v>0.222</v>
      </c>
      <c r="F33" s="138">
        <v>12</v>
      </c>
      <c r="G33" s="196">
        <v>0.34300000000000003</v>
      </c>
      <c r="H33" s="138">
        <v>3</v>
      </c>
      <c r="I33" s="196">
        <v>0.42899999999999999</v>
      </c>
      <c r="J33" s="138">
        <v>22</v>
      </c>
      <c r="K33" s="196">
        <v>0.30599999999999999</v>
      </c>
      <c r="L33" s="138"/>
      <c r="M33" s="213" t="s">
        <v>344</v>
      </c>
      <c r="N33" s="214"/>
    </row>
    <row r="34" spans="1:14" x14ac:dyDescent="0.2">
      <c r="A34" s="34" t="s">
        <v>91</v>
      </c>
      <c r="B34" s="138">
        <v>5</v>
      </c>
      <c r="C34" s="196">
        <v>0.71399999999999997</v>
      </c>
      <c r="D34" s="138">
        <v>8</v>
      </c>
      <c r="E34" s="196">
        <v>0.88900000000000001</v>
      </c>
      <c r="F34" s="138">
        <v>14</v>
      </c>
      <c r="G34" s="196">
        <v>1</v>
      </c>
      <c r="H34" s="138">
        <v>4</v>
      </c>
      <c r="I34" s="196">
        <v>1</v>
      </c>
      <c r="J34" s="138">
        <v>31</v>
      </c>
      <c r="K34" s="196">
        <v>0.91200000000000003</v>
      </c>
      <c r="L34" s="138"/>
      <c r="M34" s="213" t="s">
        <v>344</v>
      </c>
      <c r="N34" s="214"/>
    </row>
    <row r="35" spans="1:14" x14ac:dyDescent="0.2">
      <c r="A35" s="34" t="s">
        <v>92</v>
      </c>
      <c r="B35" s="138">
        <v>0</v>
      </c>
      <c r="C35" s="196">
        <v>0</v>
      </c>
      <c r="D35" s="138">
        <v>9</v>
      </c>
      <c r="E35" s="196">
        <v>3.5999999999999997E-2</v>
      </c>
      <c r="F35" s="138">
        <v>4</v>
      </c>
      <c r="G35" s="196">
        <v>1.2E-2</v>
      </c>
      <c r="H35" s="138">
        <v>8</v>
      </c>
      <c r="I35" s="196">
        <v>0.10100000000000001</v>
      </c>
      <c r="J35" s="138">
        <v>21</v>
      </c>
      <c r="K35" s="196">
        <v>0.03</v>
      </c>
      <c r="L35" s="138"/>
      <c r="M35" s="213" t="s">
        <v>345</v>
      </c>
      <c r="N35" s="214"/>
    </row>
    <row r="36" spans="1:14" x14ac:dyDescent="0.2">
      <c r="A36" s="34" t="s">
        <v>1</v>
      </c>
      <c r="B36" s="138">
        <v>2</v>
      </c>
      <c r="C36" s="196">
        <v>0.33300000000000002</v>
      </c>
      <c r="D36" s="138">
        <v>26</v>
      </c>
      <c r="E36" s="196">
        <v>0.59099999999999997</v>
      </c>
      <c r="F36" s="138">
        <v>55</v>
      </c>
      <c r="G36" s="196">
        <v>0.69599999999999995</v>
      </c>
      <c r="H36" s="138">
        <v>9</v>
      </c>
      <c r="I36" s="196">
        <v>0.81799999999999995</v>
      </c>
      <c r="J36" s="138">
        <v>92</v>
      </c>
      <c r="K36" s="196">
        <v>0.65700000000000003</v>
      </c>
      <c r="L36" s="138"/>
      <c r="M36" s="213" t="s">
        <v>344</v>
      </c>
      <c r="N36" s="214"/>
    </row>
    <row r="37" spans="1:14" x14ac:dyDescent="0.2">
      <c r="A37" s="34" t="s">
        <v>93</v>
      </c>
      <c r="B37" s="138">
        <v>0</v>
      </c>
      <c r="C37" s="196">
        <v>0</v>
      </c>
      <c r="D37" s="138">
        <v>9</v>
      </c>
      <c r="E37" s="196">
        <v>3.7999999999999999E-2</v>
      </c>
      <c r="F37" s="138">
        <v>35</v>
      </c>
      <c r="G37" s="196">
        <v>5.6000000000000001E-2</v>
      </c>
      <c r="H37" s="138">
        <v>48</v>
      </c>
      <c r="I37" s="196">
        <v>0.122</v>
      </c>
      <c r="J37" s="138">
        <v>92</v>
      </c>
      <c r="K37" s="196">
        <v>7.1999999999999995E-2</v>
      </c>
      <c r="L37" s="138"/>
      <c r="M37" s="213" t="s">
        <v>345</v>
      </c>
      <c r="N37" s="214"/>
    </row>
    <row r="38" spans="1:14" x14ac:dyDescent="0.2">
      <c r="A38" s="34" t="s">
        <v>94</v>
      </c>
      <c r="B38" s="138">
        <v>1</v>
      </c>
      <c r="C38" s="196">
        <v>0.5</v>
      </c>
      <c r="D38" s="138">
        <v>10</v>
      </c>
      <c r="E38" s="196">
        <v>0.71399999999999997</v>
      </c>
      <c r="F38" s="138">
        <v>11</v>
      </c>
      <c r="G38" s="196">
        <v>0.64700000000000002</v>
      </c>
      <c r="H38" s="138">
        <v>5</v>
      </c>
      <c r="I38" s="196">
        <v>0.625</v>
      </c>
      <c r="J38" s="138">
        <v>27</v>
      </c>
      <c r="K38" s="196">
        <v>0.65900000000000003</v>
      </c>
      <c r="L38" s="138"/>
      <c r="M38" s="213" t="s">
        <v>344</v>
      </c>
      <c r="N38" s="214"/>
    </row>
    <row r="39" spans="1:14" x14ac:dyDescent="0.2">
      <c r="A39" s="34" t="s">
        <v>95</v>
      </c>
      <c r="B39" s="138">
        <v>0</v>
      </c>
      <c r="C39" s="196">
        <v>0</v>
      </c>
      <c r="D39" s="138">
        <v>1</v>
      </c>
      <c r="E39" s="196">
        <v>2E-3</v>
      </c>
      <c r="F39" s="138">
        <v>4</v>
      </c>
      <c r="G39" s="196">
        <v>8.9999999999999993E-3</v>
      </c>
      <c r="H39" s="138">
        <v>3</v>
      </c>
      <c r="I39" s="196">
        <v>2.4E-2</v>
      </c>
      <c r="J39" s="138">
        <v>8</v>
      </c>
      <c r="K39" s="196">
        <v>7.0000000000000001E-3</v>
      </c>
      <c r="L39" s="138"/>
      <c r="M39" s="213" t="s">
        <v>345</v>
      </c>
      <c r="N39" s="214"/>
    </row>
    <row r="40" spans="1:14" x14ac:dyDescent="0.2">
      <c r="A40" s="34" t="s">
        <v>96</v>
      </c>
      <c r="B40" s="138">
        <v>1</v>
      </c>
      <c r="C40" s="196">
        <v>0.05</v>
      </c>
      <c r="D40" s="138">
        <v>5</v>
      </c>
      <c r="E40" s="196">
        <v>2.4E-2</v>
      </c>
      <c r="F40" s="138">
        <v>6</v>
      </c>
      <c r="G40" s="196">
        <v>1.4E-2</v>
      </c>
      <c r="H40" s="138">
        <v>11</v>
      </c>
      <c r="I40" s="196">
        <v>5.8999999999999997E-2</v>
      </c>
      <c r="J40" s="138">
        <v>23</v>
      </c>
      <c r="K40" s="196">
        <v>2.8000000000000001E-2</v>
      </c>
      <c r="L40" s="138"/>
      <c r="M40" s="213" t="s">
        <v>345</v>
      </c>
      <c r="N40" s="214"/>
    </row>
    <row r="41" spans="1:14" x14ac:dyDescent="0.2">
      <c r="A41" s="34" t="s">
        <v>97</v>
      </c>
      <c r="B41" s="138">
        <v>20</v>
      </c>
      <c r="C41" s="196">
        <v>0.45500000000000002</v>
      </c>
      <c r="D41" s="138">
        <v>103</v>
      </c>
      <c r="E41" s="196">
        <v>0.75700000000000001</v>
      </c>
      <c r="F41" s="138">
        <v>181</v>
      </c>
      <c r="G41" s="196">
        <v>0.81899999999999995</v>
      </c>
      <c r="H41" s="138">
        <v>48</v>
      </c>
      <c r="I41" s="196">
        <v>0.64</v>
      </c>
      <c r="J41" s="138">
        <v>352</v>
      </c>
      <c r="K41" s="196">
        <v>0.73899999999999999</v>
      </c>
      <c r="L41" s="138"/>
      <c r="M41" s="213" t="s">
        <v>344</v>
      </c>
      <c r="N41" s="214"/>
    </row>
    <row r="42" spans="1:14" x14ac:dyDescent="0.2">
      <c r="A42" s="34" t="s">
        <v>98</v>
      </c>
      <c r="B42" s="138">
        <v>1</v>
      </c>
      <c r="C42" s="196">
        <v>1</v>
      </c>
      <c r="D42" s="138">
        <v>3</v>
      </c>
      <c r="E42" s="196">
        <v>1</v>
      </c>
      <c r="F42" s="138">
        <v>4</v>
      </c>
      <c r="G42" s="196">
        <v>1</v>
      </c>
      <c r="H42" s="138">
        <v>0</v>
      </c>
      <c r="I42" s="196">
        <v>0</v>
      </c>
      <c r="J42" s="138">
        <v>8</v>
      </c>
      <c r="K42" s="196">
        <v>1</v>
      </c>
      <c r="L42" s="138"/>
      <c r="M42" s="213" t="s">
        <v>344</v>
      </c>
      <c r="N42" s="214"/>
    </row>
    <row r="43" spans="1:14" x14ac:dyDescent="0.2">
      <c r="A43" s="34" t="s">
        <v>99</v>
      </c>
      <c r="B43" s="138">
        <v>1</v>
      </c>
      <c r="C43" s="196">
        <v>0.16700000000000001</v>
      </c>
      <c r="D43" s="138">
        <v>3</v>
      </c>
      <c r="E43" s="196">
        <v>7.0999999999999994E-2</v>
      </c>
      <c r="F43" s="138">
        <v>0</v>
      </c>
      <c r="G43" s="196">
        <v>0</v>
      </c>
      <c r="H43" s="138">
        <v>1</v>
      </c>
      <c r="I43" s="196">
        <v>2.1000000000000001E-2</v>
      </c>
      <c r="J43" s="138">
        <v>5</v>
      </c>
      <c r="K43" s="196">
        <v>3.1E-2</v>
      </c>
      <c r="L43" s="138"/>
      <c r="M43" s="213" t="s">
        <v>344</v>
      </c>
      <c r="N43" s="214"/>
    </row>
    <row r="44" spans="1:14" x14ac:dyDescent="0.2">
      <c r="A44" s="34" t="s">
        <v>100</v>
      </c>
      <c r="B44" s="138">
        <v>0</v>
      </c>
      <c r="C44" s="196">
        <v>0</v>
      </c>
      <c r="D44" s="138">
        <v>1</v>
      </c>
      <c r="E44" s="196">
        <v>5.0000000000000001E-3</v>
      </c>
      <c r="F44" s="138">
        <v>3</v>
      </c>
      <c r="G44" s="196">
        <v>1.0999999999999999E-2</v>
      </c>
      <c r="H44" s="138">
        <v>4</v>
      </c>
      <c r="I44" s="196">
        <v>1.9E-2</v>
      </c>
      <c r="J44" s="138">
        <v>8</v>
      </c>
      <c r="K44" s="196">
        <v>1.0999999999999999E-2</v>
      </c>
      <c r="L44" s="138"/>
      <c r="M44" s="213" t="s">
        <v>345</v>
      </c>
      <c r="N44" s="214"/>
    </row>
    <row r="45" spans="1:14" x14ac:dyDescent="0.2">
      <c r="A45" s="34" t="s">
        <v>101</v>
      </c>
      <c r="B45" s="138">
        <v>0</v>
      </c>
      <c r="C45" s="196">
        <v>0</v>
      </c>
      <c r="D45" s="138">
        <v>6</v>
      </c>
      <c r="E45" s="196">
        <v>0.35299999999999998</v>
      </c>
      <c r="F45" s="138">
        <v>10</v>
      </c>
      <c r="G45" s="196">
        <v>0.35699999999999998</v>
      </c>
      <c r="H45" s="138">
        <v>2</v>
      </c>
      <c r="I45" s="196">
        <v>0.2</v>
      </c>
      <c r="J45" s="138">
        <v>18</v>
      </c>
      <c r="K45" s="196">
        <v>0.32700000000000001</v>
      </c>
      <c r="L45" s="138"/>
      <c r="M45" s="213" t="s">
        <v>344</v>
      </c>
      <c r="N45" s="214"/>
    </row>
    <row r="46" spans="1:14" x14ac:dyDescent="0.2">
      <c r="A46" s="34" t="s">
        <v>102</v>
      </c>
      <c r="B46" s="138">
        <v>2</v>
      </c>
      <c r="C46" s="196">
        <v>0.01</v>
      </c>
      <c r="D46" s="138">
        <v>6</v>
      </c>
      <c r="E46" s="196">
        <v>1.2E-2</v>
      </c>
      <c r="F46" s="138">
        <v>7</v>
      </c>
      <c r="G46" s="196">
        <v>2.4E-2</v>
      </c>
      <c r="H46" s="138">
        <v>2</v>
      </c>
      <c r="I46" s="196">
        <v>3.6999999999999998E-2</v>
      </c>
      <c r="J46" s="138">
        <v>17</v>
      </c>
      <c r="K46" s="196">
        <v>1.7000000000000001E-2</v>
      </c>
      <c r="L46" s="138"/>
      <c r="M46" s="213" t="s">
        <v>345</v>
      </c>
      <c r="N46" s="214"/>
    </row>
    <row r="47" spans="1:14" x14ac:dyDescent="0.2">
      <c r="A47" s="34" t="s">
        <v>103</v>
      </c>
      <c r="B47" s="138">
        <v>0</v>
      </c>
      <c r="C47" s="196">
        <v>0</v>
      </c>
      <c r="D47" s="138">
        <v>3</v>
      </c>
      <c r="E47" s="196">
        <v>1.0999999999999999E-2</v>
      </c>
      <c r="F47" s="138">
        <v>2</v>
      </c>
      <c r="G47" s="196">
        <v>7.0000000000000001E-3</v>
      </c>
      <c r="H47" s="138">
        <v>4</v>
      </c>
      <c r="I47" s="196">
        <v>3.9E-2</v>
      </c>
      <c r="J47" s="138">
        <v>9</v>
      </c>
      <c r="K47" s="196">
        <v>1.2999999999999999E-2</v>
      </c>
      <c r="L47" s="138"/>
      <c r="M47" s="213" t="s">
        <v>345</v>
      </c>
      <c r="N47" s="214"/>
    </row>
    <row r="48" spans="1:14" x14ac:dyDescent="0.2">
      <c r="A48" s="34" t="s">
        <v>15</v>
      </c>
      <c r="B48" s="138">
        <v>9</v>
      </c>
      <c r="C48" s="196">
        <v>5.0000000000000001E-3</v>
      </c>
      <c r="D48" s="138">
        <v>30</v>
      </c>
      <c r="E48" s="196">
        <v>1.4E-2</v>
      </c>
      <c r="F48" s="138">
        <v>15</v>
      </c>
      <c r="G48" s="196">
        <v>4.5999999999999999E-2</v>
      </c>
      <c r="H48" s="138">
        <v>7</v>
      </c>
      <c r="I48" s="196">
        <v>0.13500000000000001</v>
      </c>
      <c r="J48" s="138">
        <v>61</v>
      </c>
      <c r="K48" s="196">
        <v>1.4E-2</v>
      </c>
      <c r="L48" s="138"/>
      <c r="M48" s="213" t="s">
        <v>345</v>
      </c>
      <c r="N48" s="214"/>
    </row>
    <row r="49" spans="1:14" x14ac:dyDescent="0.2">
      <c r="A49" s="34" t="s">
        <v>11</v>
      </c>
      <c r="B49" s="138">
        <v>0</v>
      </c>
      <c r="C49" s="196">
        <v>0</v>
      </c>
      <c r="D49" s="138">
        <v>6</v>
      </c>
      <c r="E49" s="196">
        <v>0.08</v>
      </c>
      <c r="F49" s="138">
        <v>126</v>
      </c>
      <c r="G49" s="196">
        <v>0.22800000000000001</v>
      </c>
      <c r="H49" s="138">
        <v>238</v>
      </c>
      <c r="I49" s="196">
        <v>0.433</v>
      </c>
      <c r="J49" s="138">
        <v>370</v>
      </c>
      <c r="K49" s="196">
        <v>0.312</v>
      </c>
      <c r="L49" s="138"/>
      <c r="M49" s="213" t="s">
        <v>345</v>
      </c>
      <c r="N49" s="214"/>
    </row>
    <row r="50" spans="1:14" x14ac:dyDescent="0.2">
      <c r="A50" s="34" t="s">
        <v>2</v>
      </c>
      <c r="B50" s="138">
        <v>5</v>
      </c>
      <c r="C50" s="196">
        <v>0.35699999999999998</v>
      </c>
      <c r="D50" s="138">
        <v>55</v>
      </c>
      <c r="E50" s="196">
        <v>0.63200000000000001</v>
      </c>
      <c r="F50" s="138">
        <v>90</v>
      </c>
      <c r="G50" s="196">
        <v>0.5</v>
      </c>
      <c r="H50" s="138">
        <v>30</v>
      </c>
      <c r="I50" s="196">
        <v>0.6</v>
      </c>
      <c r="J50" s="138">
        <v>180</v>
      </c>
      <c r="K50" s="196">
        <v>0.54400000000000004</v>
      </c>
      <c r="L50" s="138"/>
      <c r="M50" s="213" t="s">
        <v>344</v>
      </c>
      <c r="N50" s="214"/>
    </row>
    <row r="51" spans="1:14" x14ac:dyDescent="0.2">
      <c r="A51" s="34" t="s">
        <v>104</v>
      </c>
      <c r="B51" s="138">
        <v>1</v>
      </c>
      <c r="C51" s="196">
        <v>0.25</v>
      </c>
      <c r="D51" s="138">
        <v>15</v>
      </c>
      <c r="E51" s="196">
        <v>0.38500000000000001</v>
      </c>
      <c r="F51" s="138">
        <v>42</v>
      </c>
      <c r="G51" s="196">
        <v>0.41599999999999998</v>
      </c>
      <c r="H51" s="138">
        <v>25</v>
      </c>
      <c r="I51" s="196">
        <v>0.43099999999999999</v>
      </c>
      <c r="J51" s="138">
        <v>83</v>
      </c>
      <c r="K51" s="196">
        <v>0.41099999999999998</v>
      </c>
      <c r="L51" s="138"/>
      <c r="M51" s="213" t="s">
        <v>344</v>
      </c>
      <c r="N51" s="214"/>
    </row>
    <row r="52" spans="1:14" x14ac:dyDescent="0.2">
      <c r="A52" s="34" t="s">
        <v>105</v>
      </c>
      <c r="B52" s="138">
        <v>12</v>
      </c>
      <c r="C52" s="196">
        <v>1</v>
      </c>
      <c r="D52" s="138">
        <v>36</v>
      </c>
      <c r="E52" s="196">
        <v>0.78300000000000003</v>
      </c>
      <c r="F52" s="138">
        <v>44</v>
      </c>
      <c r="G52" s="196">
        <v>0.56399999999999995</v>
      </c>
      <c r="H52" s="138">
        <v>13</v>
      </c>
      <c r="I52" s="196">
        <v>0.46400000000000002</v>
      </c>
      <c r="J52" s="138">
        <v>105</v>
      </c>
      <c r="K52" s="196">
        <v>0.64</v>
      </c>
      <c r="L52" s="138"/>
      <c r="M52" s="213" t="s">
        <v>344</v>
      </c>
      <c r="N52" s="214"/>
    </row>
    <row r="53" spans="1:14" x14ac:dyDescent="0.2">
      <c r="A53" s="34" t="s">
        <v>106</v>
      </c>
      <c r="B53" s="138">
        <v>1</v>
      </c>
      <c r="C53" s="196">
        <v>1.2E-2</v>
      </c>
      <c r="D53" s="138">
        <v>4</v>
      </c>
      <c r="E53" s="196">
        <v>1.2E-2</v>
      </c>
      <c r="F53" s="138">
        <v>7</v>
      </c>
      <c r="G53" s="196">
        <v>1.4E-2</v>
      </c>
      <c r="H53" s="138">
        <v>7</v>
      </c>
      <c r="I53" s="196">
        <v>0.02</v>
      </c>
      <c r="J53" s="138">
        <v>19</v>
      </c>
      <c r="K53" s="196">
        <v>1.4999999999999999E-2</v>
      </c>
      <c r="L53" s="138"/>
      <c r="M53" s="213" t="s">
        <v>345</v>
      </c>
      <c r="N53" s="214"/>
    </row>
    <row r="54" spans="1:14" x14ac:dyDescent="0.2">
      <c r="A54" s="34" t="s">
        <v>107</v>
      </c>
      <c r="B54" s="138">
        <v>0</v>
      </c>
      <c r="C54" s="196">
        <v>0</v>
      </c>
      <c r="D54" s="138">
        <v>1</v>
      </c>
      <c r="E54" s="196">
        <v>2E-3</v>
      </c>
      <c r="F54" s="138">
        <v>6</v>
      </c>
      <c r="G54" s="196">
        <v>2.1999999999999999E-2</v>
      </c>
      <c r="H54" s="138">
        <v>7</v>
      </c>
      <c r="I54" s="196">
        <v>7.6999999999999999E-2</v>
      </c>
      <c r="J54" s="138">
        <v>14</v>
      </c>
      <c r="K54" s="196">
        <v>1.2E-2</v>
      </c>
      <c r="L54" s="138"/>
      <c r="M54" s="213" t="s">
        <v>345</v>
      </c>
      <c r="N54" s="214"/>
    </row>
    <row r="55" spans="1:14" x14ac:dyDescent="0.2">
      <c r="A55" s="34" t="s">
        <v>108</v>
      </c>
      <c r="B55" s="138">
        <v>0</v>
      </c>
      <c r="C55" s="196">
        <v>0</v>
      </c>
      <c r="D55" s="138">
        <v>5</v>
      </c>
      <c r="E55" s="196">
        <v>0.185</v>
      </c>
      <c r="F55" s="138">
        <v>13</v>
      </c>
      <c r="G55" s="196">
        <v>0.19400000000000001</v>
      </c>
      <c r="H55" s="138">
        <v>22</v>
      </c>
      <c r="I55" s="196">
        <v>0.52400000000000002</v>
      </c>
      <c r="J55" s="138">
        <v>40</v>
      </c>
      <c r="K55" s="196">
        <v>0.29199999999999998</v>
      </c>
      <c r="L55" s="138"/>
      <c r="M55" s="213" t="s">
        <v>344</v>
      </c>
      <c r="N55" s="214"/>
    </row>
    <row r="56" spans="1:14" x14ac:dyDescent="0.2">
      <c r="A56" s="34" t="s">
        <v>109</v>
      </c>
      <c r="B56" s="138">
        <v>2</v>
      </c>
      <c r="C56" s="196">
        <v>6.0000000000000001E-3</v>
      </c>
      <c r="D56" s="138">
        <v>6</v>
      </c>
      <c r="E56" s="196">
        <v>6.0000000000000001E-3</v>
      </c>
      <c r="F56" s="138">
        <v>15</v>
      </c>
      <c r="G56" s="196">
        <v>3.1E-2</v>
      </c>
      <c r="H56" s="138">
        <v>3</v>
      </c>
      <c r="I56" s="196">
        <v>3.4000000000000002E-2</v>
      </c>
      <c r="J56" s="138">
        <v>26</v>
      </c>
      <c r="K56" s="196">
        <v>1.4E-2</v>
      </c>
      <c r="L56" s="138"/>
      <c r="M56" s="213" t="s">
        <v>345</v>
      </c>
      <c r="N56" s="214"/>
    </row>
    <row r="57" spans="1:14" x14ac:dyDescent="0.2">
      <c r="A57" s="34" t="s">
        <v>131</v>
      </c>
      <c r="B57" s="138">
        <v>0</v>
      </c>
      <c r="C57" s="196">
        <v>0</v>
      </c>
      <c r="D57" s="138">
        <v>12</v>
      </c>
      <c r="E57" s="196">
        <v>5.2999999999999999E-2</v>
      </c>
      <c r="F57" s="138">
        <v>32</v>
      </c>
      <c r="G57" s="196">
        <v>6.4000000000000001E-2</v>
      </c>
      <c r="H57" s="138">
        <v>9</v>
      </c>
      <c r="I57" s="196">
        <v>4.9000000000000002E-2</v>
      </c>
      <c r="J57" s="138">
        <v>53</v>
      </c>
      <c r="K57" s="196">
        <v>5.8000000000000003E-2</v>
      </c>
      <c r="L57" s="138"/>
      <c r="M57" s="213" t="s">
        <v>345</v>
      </c>
      <c r="N57" s="214"/>
    </row>
    <row r="58" spans="1:14" x14ac:dyDescent="0.2">
      <c r="A58" s="34" t="s">
        <v>110</v>
      </c>
      <c r="B58" s="138">
        <v>0</v>
      </c>
      <c r="C58" s="196">
        <v>0</v>
      </c>
      <c r="D58" s="138">
        <v>3</v>
      </c>
      <c r="E58" s="196">
        <v>0.115</v>
      </c>
      <c r="F58" s="138">
        <v>6</v>
      </c>
      <c r="G58" s="196">
        <v>0.19400000000000001</v>
      </c>
      <c r="H58" s="138">
        <v>2</v>
      </c>
      <c r="I58" s="196">
        <v>0.2</v>
      </c>
      <c r="J58" s="138">
        <v>11</v>
      </c>
      <c r="K58" s="196">
        <v>0.157</v>
      </c>
      <c r="L58" s="138"/>
      <c r="M58" s="213" t="s">
        <v>344</v>
      </c>
      <c r="N58" s="214"/>
    </row>
    <row r="59" spans="1:14" x14ac:dyDescent="0.2">
      <c r="A59" s="34" t="s">
        <v>111</v>
      </c>
      <c r="B59" s="138">
        <v>0</v>
      </c>
      <c r="C59" s="196">
        <v>0</v>
      </c>
      <c r="D59" s="138">
        <v>2</v>
      </c>
      <c r="E59" s="196">
        <v>0.16700000000000001</v>
      </c>
      <c r="F59" s="138">
        <v>10</v>
      </c>
      <c r="G59" s="196">
        <v>0.4</v>
      </c>
      <c r="H59" s="138">
        <v>4</v>
      </c>
      <c r="I59" s="196">
        <v>0.44400000000000001</v>
      </c>
      <c r="J59" s="138">
        <v>16</v>
      </c>
      <c r="K59" s="196">
        <v>0.33300000000000002</v>
      </c>
      <c r="L59" s="138"/>
      <c r="M59" s="213" t="s">
        <v>344</v>
      </c>
      <c r="N59" s="214"/>
    </row>
    <row r="60" spans="1:14" x14ac:dyDescent="0.2">
      <c r="A60" s="34" t="s">
        <v>112</v>
      </c>
      <c r="B60" s="138">
        <v>1</v>
      </c>
      <c r="C60" s="196">
        <v>1</v>
      </c>
      <c r="D60" s="138">
        <v>4</v>
      </c>
      <c r="E60" s="196">
        <v>0.33300000000000002</v>
      </c>
      <c r="F60" s="138">
        <v>16</v>
      </c>
      <c r="G60" s="196">
        <v>0.61499999999999999</v>
      </c>
      <c r="H60" s="138">
        <v>5</v>
      </c>
      <c r="I60" s="196">
        <v>0.71399999999999997</v>
      </c>
      <c r="J60" s="138">
        <v>26</v>
      </c>
      <c r="K60" s="196">
        <v>0.56499999999999995</v>
      </c>
      <c r="L60" s="138"/>
      <c r="M60" s="213" t="s">
        <v>344</v>
      </c>
      <c r="N60" s="214"/>
    </row>
    <row r="61" spans="1:14" s="32" customFormat="1" x14ac:dyDescent="0.2">
      <c r="A61" s="34" t="s">
        <v>113</v>
      </c>
      <c r="B61" s="138">
        <v>0</v>
      </c>
      <c r="C61" s="196">
        <v>0</v>
      </c>
      <c r="D61" s="138">
        <v>0</v>
      </c>
      <c r="E61" s="196">
        <v>0</v>
      </c>
      <c r="F61" s="138">
        <v>2</v>
      </c>
      <c r="G61" s="196">
        <v>2.1999999999999999E-2</v>
      </c>
      <c r="H61" s="138">
        <v>23</v>
      </c>
      <c r="I61" s="196">
        <v>0.23699999999999999</v>
      </c>
      <c r="J61" s="138">
        <v>25</v>
      </c>
      <c r="K61" s="196">
        <v>0.11</v>
      </c>
      <c r="L61" s="138"/>
      <c r="M61" s="213" t="s">
        <v>345</v>
      </c>
      <c r="N61" s="214"/>
    </row>
    <row r="62" spans="1:14" x14ac:dyDescent="0.2">
      <c r="A62" s="34" t="s">
        <v>114</v>
      </c>
      <c r="B62" s="138">
        <v>5</v>
      </c>
      <c r="C62" s="196">
        <v>0.5</v>
      </c>
      <c r="D62" s="138">
        <v>20</v>
      </c>
      <c r="E62" s="196">
        <v>0.83299999999999996</v>
      </c>
      <c r="F62" s="138">
        <v>24</v>
      </c>
      <c r="G62" s="196">
        <v>0.88900000000000001</v>
      </c>
      <c r="H62" s="138">
        <v>9</v>
      </c>
      <c r="I62" s="196">
        <v>1</v>
      </c>
      <c r="J62" s="138">
        <v>58</v>
      </c>
      <c r="K62" s="196">
        <v>0.82899999999999996</v>
      </c>
      <c r="L62" s="138"/>
      <c r="M62" s="213" t="s">
        <v>344</v>
      </c>
      <c r="N62" s="214"/>
    </row>
    <row r="63" spans="1:14" x14ac:dyDescent="0.2">
      <c r="A63" s="34" t="s">
        <v>115</v>
      </c>
      <c r="B63" s="138">
        <v>0</v>
      </c>
      <c r="C63" s="196">
        <v>0</v>
      </c>
      <c r="D63" s="138">
        <v>1</v>
      </c>
      <c r="E63" s="196">
        <v>1E-3</v>
      </c>
      <c r="F63" s="138">
        <v>2</v>
      </c>
      <c r="G63" s="196">
        <v>8.0000000000000002E-3</v>
      </c>
      <c r="H63" s="138">
        <v>3</v>
      </c>
      <c r="I63" s="196">
        <v>6.3E-2</v>
      </c>
      <c r="J63" s="138">
        <v>6</v>
      </c>
      <c r="K63" s="196">
        <v>3.0000000000000001E-3</v>
      </c>
      <c r="L63" s="138"/>
      <c r="M63" s="213" t="s">
        <v>345</v>
      </c>
      <c r="N63" s="214"/>
    </row>
    <row r="64" spans="1:14" x14ac:dyDescent="0.2">
      <c r="A64" s="34" t="s">
        <v>116</v>
      </c>
      <c r="B64" s="138">
        <v>1</v>
      </c>
      <c r="C64" s="196">
        <v>1</v>
      </c>
      <c r="D64" s="138">
        <v>3</v>
      </c>
      <c r="E64" s="196">
        <v>1</v>
      </c>
      <c r="F64" s="138">
        <v>3</v>
      </c>
      <c r="G64" s="196">
        <v>0.6</v>
      </c>
      <c r="H64" s="138">
        <v>3</v>
      </c>
      <c r="I64" s="196">
        <v>1</v>
      </c>
      <c r="J64" s="138">
        <v>10</v>
      </c>
      <c r="K64" s="196">
        <v>0.83299999999999996</v>
      </c>
      <c r="L64" s="138"/>
      <c r="M64" s="213" t="s">
        <v>344</v>
      </c>
      <c r="N64" s="214"/>
    </row>
    <row r="65" spans="1:14" x14ac:dyDescent="0.2">
      <c r="A65" s="34" t="s">
        <v>117</v>
      </c>
      <c r="B65" s="138">
        <v>0</v>
      </c>
      <c r="C65" s="196">
        <v>0</v>
      </c>
      <c r="D65" s="138">
        <v>0</v>
      </c>
      <c r="E65" s="196">
        <v>0</v>
      </c>
      <c r="F65" s="138">
        <v>0</v>
      </c>
      <c r="G65" s="196">
        <v>0</v>
      </c>
      <c r="H65" s="138">
        <v>0</v>
      </c>
      <c r="I65" s="196">
        <v>0</v>
      </c>
      <c r="J65" s="138">
        <v>0</v>
      </c>
      <c r="K65" s="196">
        <v>0</v>
      </c>
      <c r="L65" s="138"/>
      <c r="M65" s="213" t="s">
        <v>344</v>
      </c>
      <c r="N65" s="214"/>
    </row>
    <row r="66" spans="1:14" x14ac:dyDescent="0.2">
      <c r="A66" s="34" t="s">
        <v>118</v>
      </c>
      <c r="B66" s="138">
        <v>0</v>
      </c>
      <c r="C66" s="196">
        <v>0</v>
      </c>
      <c r="D66" s="138">
        <v>23</v>
      </c>
      <c r="E66" s="196">
        <v>0.69699999999999995</v>
      </c>
      <c r="F66" s="138">
        <v>51</v>
      </c>
      <c r="G66" s="196">
        <v>0.76100000000000001</v>
      </c>
      <c r="H66" s="138">
        <v>13</v>
      </c>
      <c r="I66" s="196">
        <v>0.86699999999999999</v>
      </c>
      <c r="J66" s="138">
        <v>87</v>
      </c>
      <c r="K66" s="196">
        <v>0.73699999999999999</v>
      </c>
      <c r="L66" s="138"/>
      <c r="M66" s="213" t="s">
        <v>344</v>
      </c>
      <c r="N66" s="214"/>
    </row>
    <row r="67" spans="1:14" x14ac:dyDescent="0.2">
      <c r="A67" s="34" t="s">
        <v>119</v>
      </c>
      <c r="B67" s="138">
        <v>1</v>
      </c>
      <c r="C67" s="196">
        <v>1</v>
      </c>
      <c r="D67" s="138">
        <v>9</v>
      </c>
      <c r="E67" s="196">
        <v>0.6</v>
      </c>
      <c r="F67" s="138">
        <v>27</v>
      </c>
      <c r="G67" s="196">
        <v>0.81799999999999995</v>
      </c>
      <c r="H67" s="138">
        <v>5</v>
      </c>
      <c r="I67" s="196">
        <v>0.625</v>
      </c>
      <c r="J67" s="138">
        <v>42</v>
      </c>
      <c r="K67" s="196">
        <v>0.73699999999999999</v>
      </c>
      <c r="L67" s="138"/>
      <c r="M67" s="213" t="s">
        <v>344</v>
      </c>
      <c r="N67" s="214"/>
    </row>
    <row r="68" spans="1:14" x14ac:dyDescent="0.2">
      <c r="A68" s="34" t="s">
        <v>120</v>
      </c>
      <c r="B68" s="138">
        <v>0</v>
      </c>
      <c r="C68" s="196">
        <v>0</v>
      </c>
      <c r="D68" s="138">
        <v>6</v>
      </c>
      <c r="E68" s="196">
        <v>7.0000000000000001E-3</v>
      </c>
      <c r="F68" s="138">
        <v>5</v>
      </c>
      <c r="G68" s="196">
        <v>2.1000000000000001E-2</v>
      </c>
      <c r="H68" s="138">
        <v>0</v>
      </c>
      <c r="I68" s="196">
        <v>0</v>
      </c>
      <c r="J68" s="138">
        <v>11</v>
      </c>
      <c r="K68" s="196">
        <v>6.0000000000000001E-3</v>
      </c>
      <c r="L68" s="138"/>
      <c r="M68" s="213" t="s">
        <v>345</v>
      </c>
      <c r="N68" s="214"/>
    </row>
    <row r="69" spans="1:14" x14ac:dyDescent="0.2">
      <c r="A69" s="34" t="s">
        <v>121</v>
      </c>
      <c r="B69" s="138">
        <v>0</v>
      </c>
      <c r="C69" s="196">
        <v>0</v>
      </c>
      <c r="D69" s="138">
        <v>10</v>
      </c>
      <c r="E69" s="196">
        <v>0.66700000000000004</v>
      </c>
      <c r="F69" s="138">
        <v>12</v>
      </c>
      <c r="G69" s="196">
        <v>0.44400000000000001</v>
      </c>
      <c r="H69" s="138">
        <v>4</v>
      </c>
      <c r="I69" s="196">
        <v>0.8</v>
      </c>
      <c r="J69" s="138">
        <v>26</v>
      </c>
      <c r="K69" s="196">
        <v>0.51</v>
      </c>
      <c r="L69" s="138"/>
      <c r="M69" s="213" t="s">
        <v>344</v>
      </c>
      <c r="N69" s="214"/>
    </row>
    <row r="70" spans="1:14" x14ac:dyDescent="0.2">
      <c r="A70" s="34" t="s">
        <v>122</v>
      </c>
      <c r="B70" s="138">
        <v>0</v>
      </c>
      <c r="C70" s="196">
        <v>0</v>
      </c>
      <c r="D70" s="138">
        <v>2</v>
      </c>
      <c r="E70" s="196">
        <v>5.2999999999999999E-2</v>
      </c>
      <c r="F70" s="138">
        <v>0</v>
      </c>
      <c r="G70" s="196">
        <v>0</v>
      </c>
      <c r="H70" s="138">
        <v>3</v>
      </c>
      <c r="I70" s="196">
        <v>2.3E-2</v>
      </c>
      <c r="J70" s="138">
        <v>5</v>
      </c>
      <c r="K70" s="196">
        <v>1.7000000000000001E-2</v>
      </c>
      <c r="L70" s="138"/>
      <c r="M70" s="213" t="s">
        <v>344</v>
      </c>
      <c r="N70" s="214"/>
    </row>
    <row r="71" spans="1:14" x14ac:dyDescent="0.2">
      <c r="A71" s="34" t="s">
        <v>3</v>
      </c>
      <c r="B71" s="138">
        <v>10</v>
      </c>
      <c r="C71" s="196">
        <v>0.71399999999999997</v>
      </c>
      <c r="D71" s="138">
        <v>22</v>
      </c>
      <c r="E71" s="196">
        <v>0.81499999999999995</v>
      </c>
      <c r="F71" s="138">
        <v>34</v>
      </c>
      <c r="G71" s="196">
        <v>0.66700000000000004</v>
      </c>
      <c r="H71" s="138">
        <v>8</v>
      </c>
      <c r="I71" s="196">
        <v>0.8</v>
      </c>
      <c r="J71" s="138">
        <v>74</v>
      </c>
      <c r="K71" s="196">
        <v>0.72499999999999998</v>
      </c>
      <c r="L71" s="138"/>
      <c r="M71" s="213" t="s">
        <v>344</v>
      </c>
      <c r="N71" s="214"/>
    </row>
    <row r="72" spans="1:14" x14ac:dyDescent="0.2">
      <c r="A72" s="34" t="s">
        <v>123</v>
      </c>
      <c r="B72" s="138">
        <v>0</v>
      </c>
      <c r="C72" s="196">
        <v>0</v>
      </c>
      <c r="D72" s="138">
        <v>2</v>
      </c>
      <c r="E72" s="196">
        <v>1</v>
      </c>
      <c r="F72" s="138">
        <v>18</v>
      </c>
      <c r="G72" s="196">
        <v>0.85699999999999998</v>
      </c>
      <c r="H72" s="138">
        <v>1</v>
      </c>
      <c r="I72" s="196">
        <v>0.5</v>
      </c>
      <c r="J72" s="138">
        <v>21</v>
      </c>
      <c r="K72" s="196">
        <v>0.84</v>
      </c>
      <c r="L72" s="138"/>
      <c r="M72" s="213" t="s">
        <v>344</v>
      </c>
      <c r="N72" s="214"/>
    </row>
    <row r="73" spans="1:14" x14ac:dyDescent="0.2">
      <c r="A73" s="34" t="s">
        <v>4</v>
      </c>
      <c r="B73" s="138">
        <v>0</v>
      </c>
      <c r="C73" s="196">
        <v>0</v>
      </c>
      <c r="D73" s="138">
        <v>32</v>
      </c>
      <c r="E73" s="196">
        <v>0.627</v>
      </c>
      <c r="F73" s="138">
        <v>45</v>
      </c>
      <c r="G73" s="196">
        <v>0.58399999999999996</v>
      </c>
      <c r="H73" s="138">
        <v>14</v>
      </c>
      <c r="I73" s="196">
        <v>0.51900000000000002</v>
      </c>
      <c r="J73" s="138">
        <v>91</v>
      </c>
      <c r="K73" s="196">
        <v>0.53200000000000003</v>
      </c>
      <c r="L73" s="138"/>
      <c r="M73" s="213" t="s">
        <v>344</v>
      </c>
      <c r="N73" s="214"/>
    </row>
    <row r="74" spans="1:14" x14ac:dyDescent="0.2">
      <c r="A74" s="34" t="s">
        <v>5</v>
      </c>
      <c r="B74" s="138">
        <v>3</v>
      </c>
      <c r="C74" s="196">
        <v>0.25</v>
      </c>
      <c r="D74" s="138">
        <v>24</v>
      </c>
      <c r="E74" s="196">
        <v>0.30399999999999999</v>
      </c>
      <c r="F74" s="138">
        <v>32</v>
      </c>
      <c r="G74" s="196">
        <v>0.252</v>
      </c>
      <c r="H74" s="138">
        <v>14</v>
      </c>
      <c r="I74" s="196">
        <v>0.378</v>
      </c>
      <c r="J74" s="138">
        <v>73</v>
      </c>
      <c r="K74" s="196">
        <v>0.28599999999999998</v>
      </c>
      <c r="L74" s="138"/>
      <c r="M74" s="213" t="s">
        <v>344</v>
      </c>
      <c r="N74" s="214"/>
    </row>
    <row r="75" spans="1:14" x14ac:dyDescent="0.2">
      <c r="A75" s="34" t="s">
        <v>124</v>
      </c>
      <c r="B75" s="138">
        <v>6</v>
      </c>
      <c r="C75" s="196">
        <v>0.3</v>
      </c>
      <c r="D75" s="138">
        <v>40</v>
      </c>
      <c r="E75" s="196">
        <v>0.61499999999999999</v>
      </c>
      <c r="F75" s="138">
        <v>92</v>
      </c>
      <c r="G75" s="196">
        <v>0.71299999999999997</v>
      </c>
      <c r="H75" s="138">
        <v>39</v>
      </c>
      <c r="I75" s="196">
        <v>0.78</v>
      </c>
      <c r="J75" s="138">
        <v>177</v>
      </c>
      <c r="K75" s="196">
        <v>0.67</v>
      </c>
      <c r="L75" s="138"/>
      <c r="M75" s="213" t="s">
        <v>344</v>
      </c>
      <c r="N75" s="214"/>
    </row>
    <row r="76" spans="1:14" x14ac:dyDescent="0.2">
      <c r="A76" s="34" t="s">
        <v>125</v>
      </c>
      <c r="B76" s="138">
        <v>1</v>
      </c>
      <c r="C76" s="196">
        <v>1</v>
      </c>
      <c r="D76" s="138">
        <v>2</v>
      </c>
      <c r="E76" s="196">
        <v>1</v>
      </c>
      <c r="F76" s="138">
        <v>3</v>
      </c>
      <c r="G76" s="196">
        <v>1</v>
      </c>
      <c r="H76" s="138">
        <v>0</v>
      </c>
      <c r="I76" s="196">
        <v>0</v>
      </c>
      <c r="J76" s="138">
        <v>6</v>
      </c>
      <c r="K76" s="196">
        <v>1</v>
      </c>
      <c r="L76" s="138"/>
      <c r="M76" s="213" t="s">
        <v>344</v>
      </c>
      <c r="N76" s="214"/>
    </row>
    <row r="77" spans="1:14" x14ac:dyDescent="0.2">
      <c r="A77" s="34" t="s">
        <v>126</v>
      </c>
      <c r="B77" s="138">
        <v>0</v>
      </c>
      <c r="C77" s="196">
        <v>0</v>
      </c>
      <c r="D77" s="138">
        <v>8</v>
      </c>
      <c r="E77" s="196">
        <v>1.6E-2</v>
      </c>
      <c r="F77" s="138">
        <v>4</v>
      </c>
      <c r="G77" s="196">
        <v>8.9999999999999993E-3</v>
      </c>
      <c r="H77" s="138">
        <v>12</v>
      </c>
      <c r="I77" s="196">
        <v>5.6000000000000001E-2</v>
      </c>
      <c r="J77" s="138">
        <v>24</v>
      </c>
      <c r="K77" s="196">
        <v>1.7999999999999999E-2</v>
      </c>
      <c r="L77" s="138"/>
      <c r="M77" s="213" t="s">
        <v>345</v>
      </c>
      <c r="N77" s="214"/>
    </row>
    <row r="78" spans="1:14" x14ac:dyDescent="0.2">
      <c r="A78" s="34" t="s">
        <v>8</v>
      </c>
      <c r="B78" s="138">
        <v>0</v>
      </c>
      <c r="C78" s="196">
        <v>0</v>
      </c>
      <c r="D78" s="138">
        <v>0</v>
      </c>
      <c r="E78" s="196">
        <v>0</v>
      </c>
      <c r="F78" s="138">
        <v>14</v>
      </c>
      <c r="G78" s="196">
        <v>0.03</v>
      </c>
      <c r="H78" s="138">
        <v>55</v>
      </c>
      <c r="I78" s="196">
        <v>0.189</v>
      </c>
      <c r="J78" s="138">
        <v>69</v>
      </c>
      <c r="K78" s="196">
        <v>6.9000000000000006E-2</v>
      </c>
      <c r="L78" s="138"/>
      <c r="M78" s="213" t="s">
        <v>345</v>
      </c>
      <c r="N78" s="214"/>
    </row>
    <row r="79" spans="1:14" x14ac:dyDescent="0.2">
      <c r="A79" s="34" t="s">
        <v>6</v>
      </c>
      <c r="B79" s="138">
        <v>1</v>
      </c>
      <c r="C79" s="196">
        <v>0.125</v>
      </c>
      <c r="D79" s="138">
        <v>48</v>
      </c>
      <c r="E79" s="196">
        <v>0.57799999999999996</v>
      </c>
      <c r="F79" s="138">
        <v>59</v>
      </c>
      <c r="G79" s="196">
        <v>0.38800000000000001</v>
      </c>
      <c r="H79" s="138">
        <v>36</v>
      </c>
      <c r="I79" s="196">
        <v>0.42899999999999999</v>
      </c>
      <c r="J79" s="138">
        <v>144</v>
      </c>
      <c r="K79" s="196">
        <v>0.44</v>
      </c>
      <c r="L79" s="138"/>
      <c r="M79" s="213" t="s">
        <v>344</v>
      </c>
      <c r="N79" s="214"/>
    </row>
    <row r="80" spans="1:14" x14ac:dyDescent="0.2">
      <c r="A80" s="34" t="s">
        <v>127</v>
      </c>
      <c r="B80" s="138">
        <v>0</v>
      </c>
      <c r="C80" s="196">
        <v>0</v>
      </c>
      <c r="D80" s="138">
        <v>7</v>
      </c>
      <c r="E80" s="196">
        <v>2.9000000000000001E-2</v>
      </c>
      <c r="F80" s="138">
        <v>154</v>
      </c>
      <c r="G80" s="196">
        <v>0.17699999999999999</v>
      </c>
      <c r="H80" s="138">
        <v>381</v>
      </c>
      <c r="I80" s="196">
        <v>0.36599999999999999</v>
      </c>
      <c r="J80" s="138">
        <v>542</v>
      </c>
      <c r="K80" s="196">
        <v>0.25</v>
      </c>
      <c r="L80" s="138"/>
      <c r="M80" s="213" t="s">
        <v>345</v>
      </c>
      <c r="N80" s="214"/>
    </row>
    <row r="81" spans="1:14" x14ac:dyDescent="0.2">
      <c r="A81" s="34" t="s">
        <v>128</v>
      </c>
      <c r="B81" s="138">
        <v>1</v>
      </c>
      <c r="C81" s="196">
        <v>2E-3</v>
      </c>
      <c r="D81" s="138">
        <v>3</v>
      </c>
      <c r="E81" s="196">
        <v>4.0000000000000001E-3</v>
      </c>
      <c r="F81" s="138">
        <v>2</v>
      </c>
      <c r="G81" s="196">
        <v>8.9999999999999993E-3</v>
      </c>
      <c r="H81" s="138">
        <v>3</v>
      </c>
      <c r="I81" s="196">
        <v>0.1</v>
      </c>
      <c r="J81" s="138">
        <v>9</v>
      </c>
      <c r="K81" s="196">
        <v>6.0000000000000001E-3</v>
      </c>
      <c r="L81" s="138"/>
      <c r="M81" s="213" t="s">
        <v>345</v>
      </c>
      <c r="N81" s="214"/>
    </row>
    <row r="82" spans="1:14" x14ac:dyDescent="0.2">
      <c r="A82" s="34" t="s">
        <v>9</v>
      </c>
      <c r="B82" s="138">
        <v>1</v>
      </c>
      <c r="C82" s="196">
        <v>0.05</v>
      </c>
      <c r="D82" s="138">
        <v>7</v>
      </c>
      <c r="E82" s="196">
        <v>6.0999999999999999E-2</v>
      </c>
      <c r="F82" s="138">
        <v>10</v>
      </c>
      <c r="G82" s="196">
        <v>3.7999999999999999E-2</v>
      </c>
      <c r="H82" s="138">
        <v>5</v>
      </c>
      <c r="I82" s="196">
        <v>5.1999999999999998E-2</v>
      </c>
      <c r="J82" s="138">
        <v>23</v>
      </c>
      <c r="K82" s="196">
        <v>4.7E-2</v>
      </c>
      <c r="L82" s="138"/>
      <c r="M82" s="213" t="s">
        <v>345</v>
      </c>
      <c r="N82" s="214"/>
    </row>
    <row r="83" spans="1:14" x14ac:dyDescent="0.2">
      <c r="A83" s="34" t="s">
        <v>129</v>
      </c>
      <c r="B83" s="138">
        <v>2</v>
      </c>
      <c r="C83" s="196">
        <v>1</v>
      </c>
      <c r="D83" s="138">
        <v>7</v>
      </c>
      <c r="E83" s="196">
        <v>1</v>
      </c>
      <c r="F83" s="138">
        <v>10</v>
      </c>
      <c r="G83" s="196">
        <v>1</v>
      </c>
      <c r="H83" s="138">
        <v>1</v>
      </c>
      <c r="I83" s="196">
        <v>1</v>
      </c>
      <c r="J83" s="138">
        <v>20</v>
      </c>
      <c r="K83" s="196">
        <v>1</v>
      </c>
      <c r="L83" s="138"/>
      <c r="M83" s="213" t="s">
        <v>344</v>
      </c>
      <c r="N83" s="214"/>
    </row>
    <row r="84" spans="1:14" ht="17.5" customHeight="1" x14ac:dyDescent="0.2">
      <c r="A84" s="193" t="s">
        <v>37</v>
      </c>
      <c r="B84" s="313">
        <v>124</v>
      </c>
      <c r="C84" s="314">
        <v>1.7999999999999999E-2</v>
      </c>
      <c r="D84" s="313">
        <v>1263</v>
      </c>
      <c r="E84" s="314">
        <v>7.6999999999999999E-2</v>
      </c>
      <c r="F84" s="313">
        <v>2906</v>
      </c>
      <c r="G84" s="314">
        <v>0.16900000000000001</v>
      </c>
      <c r="H84" s="313">
        <v>2018</v>
      </c>
      <c r="I84" s="314">
        <v>0.23799999999999999</v>
      </c>
      <c r="J84" s="313">
        <v>6311</v>
      </c>
      <c r="K84" s="314">
        <v>0.129</v>
      </c>
      <c r="L84" s="138"/>
      <c r="M84" s="215"/>
      <c r="N84" s="214"/>
    </row>
    <row r="85" spans="1:14" x14ac:dyDescent="0.2">
      <c r="M85" s="217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4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09765625" defaultRowHeight="10" x14ac:dyDescent="0.2"/>
  <cols>
    <col min="1" max="1" width="18.59765625" style="35" customWidth="1"/>
    <col min="2" max="2" width="13.69921875" style="35" customWidth="1"/>
    <col min="3" max="13" width="10.3984375" style="35" bestFit="1" customWidth="1"/>
    <col min="14" max="18" width="9.09765625" style="35"/>
    <col min="19" max="19" width="9.09765625" style="32"/>
    <col min="20" max="20" width="9.09765625" style="219"/>
    <col min="21" max="24" width="9.09765625" style="35"/>
    <col min="25" max="26" width="11" style="35" bestFit="1" customWidth="1"/>
    <col min="27" max="16384" width="9.09765625" style="35"/>
  </cols>
  <sheetData>
    <row r="1" spans="1:39" ht="30" customHeight="1" x14ac:dyDescent="0.3">
      <c r="A1" s="218" t="s">
        <v>456</v>
      </c>
      <c r="U1" s="189"/>
      <c r="V1" s="197" t="s">
        <v>366</v>
      </c>
      <c r="X1" s="35" t="s">
        <v>436</v>
      </c>
      <c r="Y1" s="259">
        <v>499638</v>
      </c>
      <c r="Z1" s="259">
        <f>Y1+Y2</f>
        <v>614044</v>
      </c>
    </row>
    <row r="2" spans="1:39" s="220" customFormat="1" ht="11.5" x14ac:dyDescent="0.25">
      <c r="R2" s="280" t="s">
        <v>299</v>
      </c>
      <c r="S2" s="280"/>
      <c r="T2" s="270"/>
      <c r="W2" s="220" t="s">
        <v>438</v>
      </c>
      <c r="X2" s="35" t="s">
        <v>437</v>
      </c>
      <c r="Y2" s="259">
        <v>114406</v>
      </c>
      <c r="Z2" s="259">
        <f>SUM(Q4:Q82)</f>
        <v>614044</v>
      </c>
    </row>
    <row r="3" spans="1:39" s="220" customFormat="1" ht="11.5" x14ac:dyDescent="0.25">
      <c r="A3" s="221"/>
      <c r="B3" s="315" t="s">
        <v>442</v>
      </c>
      <c r="C3" s="315" t="s">
        <v>443</v>
      </c>
      <c r="D3" s="315" t="s">
        <v>444</v>
      </c>
      <c r="E3" s="315" t="s">
        <v>445</v>
      </c>
      <c r="F3" s="315" t="s">
        <v>446</v>
      </c>
      <c r="G3" s="315" t="s">
        <v>447</v>
      </c>
      <c r="H3" s="315" t="s">
        <v>448</v>
      </c>
      <c r="I3" s="315" t="s">
        <v>449</v>
      </c>
      <c r="J3" s="315" t="s">
        <v>450</v>
      </c>
      <c r="K3" s="315" t="s">
        <v>451</v>
      </c>
      <c r="L3" s="315" t="s">
        <v>452</v>
      </c>
      <c r="M3" s="315" t="s">
        <v>453</v>
      </c>
      <c r="N3" s="315" t="s">
        <v>454</v>
      </c>
      <c r="O3" s="315" t="s">
        <v>455</v>
      </c>
      <c r="P3" s="315" t="s">
        <v>458</v>
      </c>
      <c r="Q3" s="315" t="s">
        <v>459</v>
      </c>
      <c r="R3" s="316" t="s">
        <v>362</v>
      </c>
      <c r="S3" s="316" t="s">
        <v>342</v>
      </c>
      <c r="T3" s="222" t="s">
        <v>360</v>
      </c>
      <c r="W3" s="260" t="s">
        <v>440</v>
      </c>
      <c r="X3" s="260" t="s">
        <v>441</v>
      </c>
      <c r="Y3" s="260" t="s">
        <v>442</v>
      </c>
      <c r="Z3" s="260" t="s">
        <v>443</v>
      </c>
      <c r="AA3" s="260" t="s">
        <v>444</v>
      </c>
      <c r="AB3" s="260" t="s">
        <v>445</v>
      </c>
      <c r="AC3" s="260" t="s">
        <v>446</v>
      </c>
      <c r="AD3" s="260" t="s">
        <v>447</v>
      </c>
      <c r="AE3" s="260" t="s">
        <v>448</v>
      </c>
      <c r="AF3" s="260" t="s">
        <v>449</v>
      </c>
      <c r="AG3" s="260" t="s">
        <v>450</v>
      </c>
      <c r="AH3" s="260" t="s">
        <v>451</v>
      </c>
      <c r="AI3" s="260" t="s">
        <v>452</v>
      </c>
      <c r="AJ3" s="260" t="s">
        <v>453</v>
      </c>
      <c r="AK3" s="260" t="s">
        <v>454</v>
      </c>
      <c r="AL3" s="260" t="s">
        <v>455</v>
      </c>
      <c r="AM3" s="220" t="s">
        <v>439</v>
      </c>
    </row>
    <row r="4" spans="1:39" ht="15" customHeight="1" x14ac:dyDescent="0.2">
      <c r="A4" s="34" t="s">
        <v>64</v>
      </c>
      <c r="B4" s="225">
        <v>452</v>
      </c>
      <c r="C4" s="225">
        <v>509</v>
      </c>
      <c r="D4" s="225">
        <v>528</v>
      </c>
      <c r="E4" s="225">
        <v>593</v>
      </c>
      <c r="F4" s="225">
        <v>617</v>
      </c>
      <c r="G4" s="225">
        <v>658</v>
      </c>
      <c r="H4" s="225">
        <v>662</v>
      </c>
      <c r="I4" s="225">
        <v>686</v>
      </c>
      <c r="J4" s="225">
        <v>742</v>
      </c>
      <c r="K4" s="225">
        <v>792</v>
      </c>
      <c r="L4" s="225">
        <v>796</v>
      </c>
      <c r="M4" s="225">
        <v>808</v>
      </c>
      <c r="N4" s="225">
        <v>830</v>
      </c>
      <c r="O4" s="225">
        <v>807</v>
      </c>
      <c r="P4" s="225">
        <v>804</v>
      </c>
      <c r="Q4" s="225">
        <v>811</v>
      </c>
      <c r="R4" s="224">
        <v>8.7064676616914749E-3</v>
      </c>
      <c r="S4" s="224">
        <v>1.8844221105527748E-2</v>
      </c>
      <c r="T4" s="223" t="s">
        <v>344</v>
      </c>
      <c r="U4" s="224">
        <f>Q4/$Y$2</f>
        <v>7.088789049525375E-3</v>
      </c>
      <c r="W4" s="225">
        <v>-2</v>
      </c>
      <c r="X4" s="225">
        <v>14</v>
      </c>
      <c r="Y4" s="225">
        <v>23</v>
      </c>
      <c r="Z4" s="225">
        <v>12</v>
      </c>
      <c r="AA4" s="225">
        <v>-12</v>
      </c>
      <c r="AB4" s="225">
        <v>4</v>
      </c>
      <c r="AC4" s="225">
        <v>6</v>
      </c>
      <c r="AD4" s="225">
        <v>-12</v>
      </c>
      <c r="AE4" s="225">
        <v>-2</v>
      </c>
      <c r="AF4" s="225">
        <v>5</v>
      </c>
      <c r="AG4" s="225">
        <v>16</v>
      </c>
      <c r="AH4" s="225">
        <v>-12</v>
      </c>
      <c r="AI4" s="225">
        <v>-7</v>
      </c>
      <c r="AJ4" s="225">
        <v>0</v>
      </c>
      <c r="AK4" s="225">
        <v>3</v>
      </c>
      <c r="AL4" s="225">
        <v>18</v>
      </c>
      <c r="AM4" s="224">
        <f>AK4/P4</f>
        <v>3.7313432835820895E-3</v>
      </c>
    </row>
    <row r="5" spans="1:39" ht="15" customHeight="1" x14ac:dyDescent="0.2">
      <c r="A5" s="34" t="s">
        <v>65</v>
      </c>
      <c r="B5" s="225">
        <v>399</v>
      </c>
      <c r="C5" s="225">
        <v>390</v>
      </c>
      <c r="D5" s="225">
        <v>406</v>
      </c>
      <c r="E5" s="225">
        <v>432</v>
      </c>
      <c r="F5" s="225">
        <v>434</v>
      </c>
      <c r="G5" s="225">
        <v>460</v>
      </c>
      <c r="H5" s="225">
        <v>500</v>
      </c>
      <c r="I5" s="225">
        <v>565</v>
      </c>
      <c r="J5" s="225">
        <v>613</v>
      </c>
      <c r="K5" s="225">
        <v>696</v>
      </c>
      <c r="L5" s="225">
        <v>689</v>
      </c>
      <c r="M5" s="225">
        <v>686</v>
      </c>
      <c r="N5" s="225">
        <v>716</v>
      </c>
      <c r="O5" s="225">
        <v>699</v>
      </c>
      <c r="P5" s="225">
        <v>748</v>
      </c>
      <c r="Q5" s="225">
        <v>735</v>
      </c>
      <c r="R5" s="224">
        <v>-1.7379679144384985E-2</v>
      </c>
      <c r="S5" s="224">
        <v>6.676342525399126E-2</v>
      </c>
      <c r="T5" s="223" t="s">
        <v>344</v>
      </c>
      <c r="U5" s="224">
        <f t="shared" ref="U5:U6" si="0">Q5/$Y$2</f>
        <v>6.4244882261419852E-3</v>
      </c>
      <c r="W5" s="225">
        <v>-8</v>
      </c>
      <c r="X5" s="225">
        <v>15</v>
      </c>
      <c r="Y5" s="225">
        <v>0</v>
      </c>
      <c r="Z5" s="225">
        <v>2</v>
      </c>
      <c r="AA5" s="225">
        <v>1</v>
      </c>
      <c r="AB5" s="225">
        <v>6</v>
      </c>
      <c r="AC5" s="225">
        <v>11</v>
      </c>
      <c r="AD5" s="225">
        <v>17</v>
      </c>
      <c r="AE5" s="225">
        <v>29</v>
      </c>
      <c r="AF5" s="225">
        <v>29</v>
      </c>
      <c r="AG5" s="225">
        <v>0</v>
      </c>
      <c r="AH5" s="225">
        <v>-2</v>
      </c>
      <c r="AI5" s="225">
        <v>7</v>
      </c>
      <c r="AJ5" s="225">
        <v>21</v>
      </c>
      <c r="AK5" s="225">
        <v>21</v>
      </c>
      <c r="AL5" s="225">
        <v>14</v>
      </c>
      <c r="AM5" s="224">
        <f t="shared" ref="AM5:AM68" si="1">AK5/P5</f>
        <v>2.8074866310160429E-2</v>
      </c>
    </row>
    <row r="6" spans="1:39" ht="15" customHeight="1" x14ac:dyDescent="0.2">
      <c r="A6" s="34" t="s">
        <v>0</v>
      </c>
      <c r="B6" s="225">
        <v>5355</v>
      </c>
      <c r="C6" s="225">
        <v>5633</v>
      </c>
      <c r="D6" s="225">
        <v>5869</v>
      </c>
      <c r="E6" s="225">
        <v>6300</v>
      </c>
      <c r="F6" s="225">
        <v>6846</v>
      </c>
      <c r="G6" s="225">
        <v>7211</v>
      </c>
      <c r="H6" s="225">
        <v>7567</v>
      </c>
      <c r="I6" s="225">
        <v>7980</v>
      </c>
      <c r="J6" s="225">
        <v>8586</v>
      </c>
      <c r="K6" s="225">
        <v>9113</v>
      </c>
      <c r="L6" s="225">
        <v>9753</v>
      </c>
      <c r="M6" s="225">
        <v>10297</v>
      </c>
      <c r="N6" s="225">
        <v>10758</v>
      </c>
      <c r="O6" s="225">
        <v>11083</v>
      </c>
      <c r="P6" s="225">
        <v>11264</v>
      </c>
      <c r="Q6" s="225">
        <v>11360</v>
      </c>
      <c r="R6" s="224">
        <v>8.5227272727272929E-3</v>
      </c>
      <c r="S6" s="224">
        <v>0.16476981441607719</v>
      </c>
      <c r="T6" s="223" t="s">
        <v>344</v>
      </c>
      <c r="U6" s="224">
        <f t="shared" si="0"/>
        <v>9.9295491495201296E-2</v>
      </c>
      <c r="V6" s="225"/>
      <c r="W6" s="225">
        <v>20</v>
      </c>
      <c r="X6" s="225">
        <v>47</v>
      </c>
      <c r="Y6" s="225">
        <v>74</v>
      </c>
      <c r="Z6" s="225">
        <v>83</v>
      </c>
      <c r="AA6" s="225">
        <v>105</v>
      </c>
      <c r="AB6" s="225">
        <v>77</v>
      </c>
      <c r="AC6" s="225">
        <v>141</v>
      </c>
      <c r="AD6" s="225">
        <v>53</v>
      </c>
      <c r="AE6" s="225">
        <v>111</v>
      </c>
      <c r="AF6" s="225">
        <v>150</v>
      </c>
      <c r="AG6" s="225">
        <v>178</v>
      </c>
      <c r="AH6" s="225">
        <v>180</v>
      </c>
      <c r="AI6" s="225">
        <v>194</v>
      </c>
      <c r="AJ6" s="225">
        <v>172</v>
      </c>
      <c r="AK6" s="225">
        <v>130</v>
      </c>
      <c r="AL6" s="225">
        <v>64</v>
      </c>
      <c r="AM6" s="224">
        <f t="shared" si="1"/>
        <v>1.1541193181818182E-2</v>
      </c>
    </row>
    <row r="7" spans="1:39" ht="15" customHeight="1" x14ac:dyDescent="0.2">
      <c r="A7" s="34" t="s">
        <v>66</v>
      </c>
      <c r="B7" s="225">
        <v>5742</v>
      </c>
      <c r="C7" s="225">
        <v>5791</v>
      </c>
      <c r="D7" s="225">
        <v>6062</v>
      </c>
      <c r="E7" s="225">
        <v>6366</v>
      </c>
      <c r="F7" s="225">
        <v>6678</v>
      </c>
      <c r="G7" s="225">
        <v>7305</v>
      </c>
      <c r="H7" s="225">
        <v>7927</v>
      </c>
      <c r="I7" s="225">
        <v>8456</v>
      </c>
      <c r="J7" s="225">
        <v>9166</v>
      </c>
      <c r="K7" s="225">
        <v>9568</v>
      </c>
      <c r="L7" s="225">
        <v>9939</v>
      </c>
      <c r="M7" s="225">
        <v>10387</v>
      </c>
      <c r="N7" s="225">
        <v>10892</v>
      </c>
      <c r="O7" s="225">
        <v>11744</v>
      </c>
      <c r="P7" s="225">
        <v>12189</v>
      </c>
      <c r="Q7" s="225">
        <v>12519</v>
      </c>
      <c r="R7" s="224">
        <v>2.7073590942653158E-2</v>
      </c>
      <c r="S7" s="224">
        <v>0.25958345910051306</v>
      </c>
      <c r="T7" s="223" t="s">
        <v>345</v>
      </c>
      <c r="U7" s="224">
        <f>Q7/$Y$1</f>
        <v>2.505614064582758E-2</v>
      </c>
      <c r="V7" s="225"/>
      <c r="W7" s="225">
        <v>34</v>
      </c>
      <c r="X7" s="225">
        <v>9</v>
      </c>
      <c r="Y7" s="225">
        <v>-36</v>
      </c>
      <c r="Z7" s="225">
        <v>22</v>
      </c>
      <c r="AA7" s="225">
        <v>61</v>
      </c>
      <c r="AB7" s="225">
        <v>23</v>
      </c>
      <c r="AC7" s="225">
        <v>101</v>
      </c>
      <c r="AD7" s="225">
        <v>161</v>
      </c>
      <c r="AE7" s="225">
        <v>169</v>
      </c>
      <c r="AF7" s="225">
        <v>213</v>
      </c>
      <c r="AG7" s="225">
        <v>116</v>
      </c>
      <c r="AH7" s="225">
        <v>118</v>
      </c>
      <c r="AI7" s="225">
        <v>177</v>
      </c>
      <c r="AJ7" s="225">
        <v>179</v>
      </c>
      <c r="AK7" s="225">
        <v>194</v>
      </c>
      <c r="AL7" s="225">
        <v>235</v>
      </c>
      <c r="AM7" s="224">
        <f t="shared" si="1"/>
        <v>1.5915989826893101E-2</v>
      </c>
    </row>
    <row r="8" spans="1:39" ht="15" customHeight="1" x14ac:dyDescent="0.2">
      <c r="A8" s="34" t="s">
        <v>67</v>
      </c>
      <c r="B8" s="225">
        <v>1287</v>
      </c>
      <c r="C8" s="225">
        <v>1359</v>
      </c>
      <c r="D8" s="225">
        <v>1496</v>
      </c>
      <c r="E8" s="225">
        <v>1602</v>
      </c>
      <c r="F8" s="225">
        <v>1806</v>
      </c>
      <c r="G8" s="225">
        <v>1914</v>
      </c>
      <c r="H8" s="225">
        <v>2482</v>
      </c>
      <c r="I8" s="225">
        <v>2957</v>
      </c>
      <c r="J8" s="225">
        <v>2731</v>
      </c>
      <c r="K8" s="225">
        <v>2543</v>
      </c>
      <c r="L8" s="225">
        <v>2764</v>
      </c>
      <c r="M8" s="225">
        <v>2830</v>
      </c>
      <c r="N8" s="225">
        <v>2917</v>
      </c>
      <c r="O8" s="225">
        <v>2977</v>
      </c>
      <c r="P8" s="225">
        <v>2921</v>
      </c>
      <c r="Q8" s="225">
        <v>2878</v>
      </c>
      <c r="R8" s="224">
        <v>-1.4720985963711075E-2</v>
      </c>
      <c r="S8" s="224">
        <v>4.1244573082489078E-2</v>
      </c>
      <c r="T8" s="223" t="s">
        <v>344</v>
      </c>
      <c r="U8" s="224">
        <f t="shared" ref="U8:U9" si="2">Q8/$Y$2</f>
        <v>2.5156023285492018E-2</v>
      </c>
      <c r="V8" s="225"/>
      <c r="W8" s="225">
        <v>-2</v>
      </c>
      <c r="X8" s="225">
        <v>12</v>
      </c>
      <c r="Y8" s="225">
        <v>-14</v>
      </c>
      <c r="Z8" s="225">
        <v>32</v>
      </c>
      <c r="AA8" s="225">
        <v>23</v>
      </c>
      <c r="AB8" s="225">
        <v>36</v>
      </c>
      <c r="AC8" s="225">
        <v>28</v>
      </c>
      <c r="AD8" s="225">
        <v>102</v>
      </c>
      <c r="AE8" s="225">
        <v>153</v>
      </c>
      <c r="AF8" s="225">
        <v>25</v>
      </c>
      <c r="AG8" s="225">
        <v>-220</v>
      </c>
      <c r="AH8" s="225">
        <v>83</v>
      </c>
      <c r="AI8" s="225">
        <v>28</v>
      </c>
      <c r="AJ8" s="225">
        <v>48</v>
      </c>
      <c r="AK8" s="225">
        <v>49</v>
      </c>
      <c r="AL8" s="225">
        <v>-19</v>
      </c>
      <c r="AM8" s="224">
        <f t="shared" si="1"/>
        <v>1.6775077028414926E-2</v>
      </c>
    </row>
    <row r="9" spans="1:39" ht="15" customHeight="1" x14ac:dyDescent="0.2">
      <c r="A9" s="34" t="s">
        <v>68</v>
      </c>
      <c r="B9" s="225">
        <v>1260</v>
      </c>
      <c r="C9" s="225">
        <v>1356</v>
      </c>
      <c r="D9" s="225">
        <v>1432</v>
      </c>
      <c r="E9" s="225">
        <v>1610</v>
      </c>
      <c r="F9" s="225">
        <v>1699</v>
      </c>
      <c r="G9" s="225">
        <v>1771</v>
      </c>
      <c r="H9" s="225">
        <v>1911</v>
      </c>
      <c r="I9" s="225">
        <v>2112</v>
      </c>
      <c r="J9" s="225">
        <v>2287</v>
      </c>
      <c r="K9" s="225">
        <v>2444</v>
      </c>
      <c r="L9" s="225">
        <v>2571</v>
      </c>
      <c r="M9" s="225">
        <v>2772</v>
      </c>
      <c r="N9" s="225">
        <v>2891</v>
      </c>
      <c r="O9" s="225">
        <v>3042</v>
      </c>
      <c r="P9" s="225">
        <v>3059</v>
      </c>
      <c r="Q9" s="225">
        <v>3103</v>
      </c>
      <c r="R9" s="224">
        <v>1.4383785550833528E-2</v>
      </c>
      <c r="S9" s="224">
        <v>0.20692337611824185</v>
      </c>
      <c r="T9" s="223" t="s">
        <v>344</v>
      </c>
      <c r="U9" s="224">
        <f t="shared" si="2"/>
        <v>2.7122703354719158E-2</v>
      </c>
      <c r="V9" s="225"/>
      <c r="W9" s="225">
        <v>-1</v>
      </c>
      <c r="X9" s="225">
        <v>34</v>
      </c>
      <c r="Y9" s="225">
        <v>37</v>
      </c>
      <c r="Z9" s="225">
        <v>9</v>
      </c>
      <c r="AA9" s="225">
        <v>20</v>
      </c>
      <c r="AB9" s="225">
        <v>9</v>
      </c>
      <c r="AC9" s="225">
        <v>17</v>
      </c>
      <c r="AD9" s="225">
        <v>27</v>
      </c>
      <c r="AE9" s="225">
        <v>25</v>
      </c>
      <c r="AF9" s="225">
        <v>53</v>
      </c>
      <c r="AG9" s="225">
        <v>36</v>
      </c>
      <c r="AH9" s="225">
        <v>42</v>
      </c>
      <c r="AI9" s="225">
        <v>29</v>
      </c>
      <c r="AJ9" s="225">
        <v>40</v>
      </c>
      <c r="AK9" s="225">
        <v>46</v>
      </c>
      <c r="AL9" s="225">
        <v>25</v>
      </c>
      <c r="AM9" s="224">
        <f t="shared" si="1"/>
        <v>1.5037593984962405E-2</v>
      </c>
    </row>
    <row r="10" spans="1:39" ht="15" customHeight="1" x14ac:dyDescent="0.2">
      <c r="A10" s="34" t="s">
        <v>69</v>
      </c>
      <c r="B10" s="225">
        <v>4521</v>
      </c>
      <c r="C10" s="225">
        <v>4649</v>
      </c>
      <c r="D10" s="225">
        <v>4747</v>
      </c>
      <c r="E10" s="225">
        <v>4846</v>
      </c>
      <c r="F10" s="225">
        <v>5085</v>
      </c>
      <c r="G10" s="225">
        <v>5458</v>
      </c>
      <c r="H10" s="225">
        <v>5655</v>
      </c>
      <c r="I10" s="225">
        <v>5882</v>
      </c>
      <c r="J10" s="225">
        <v>6226</v>
      </c>
      <c r="K10" s="225">
        <v>6616</v>
      </c>
      <c r="L10" s="225">
        <v>6945</v>
      </c>
      <c r="M10" s="225">
        <v>7274</v>
      </c>
      <c r="N10" s="225">
        <v>7617</v>
      </c>
      <c r="O10" s="225">
        <v>7938</v>
      </c>
      <c r="P10" s="225">
        <v>8077</v>
      </c>
      <c r="Q10" s="225">
        <v>8227</v>
      </c>
      <c r="R10" s="224">
        <v>1.8571251702364844E-2</v>
      </c>
      <c r="S10" s="224">
        <v>0.18459323254139659</v>
      </c>
      <c r="T10" s="223" t="s">
        <v>345</v>
      </c>
      <c r="U10" s="224">
        <f>Q10/$Y$1</f>
        <v>1.6465921327040778E-2</v>
      </c>
      <c r="V10" s="225"/>
      <c r="W10" s="225">
        <v>-18</v>
      </c>
      <c r="X10" s="225">
        <v>18</v>
      </c>
      <c r="Y10" s="225">
        <v>1</v>
      </c>
      <c r="Z10" s="225">
        <v>54</v>
      </c>
      <c r="AA10" s="225">
        <v>68</v>
      </c>
      <c r="AB10" s="225">
        <v>40</v>
      </c>
      <c r="AC10" s="225">
        <v>115</v>
      </c>
      <c r="AD10" s="225">
        <v>60</v>
      </c>
      <c r="AE10" s="225">
        <v>102</v>
      </c>
      <c r="AF10" s="225">
        <v>102</v>
      </c>
      <c r="AG10" s="225">
        <v>144</v>
      </c>
      <c r="AH10" s="225">
        <v>106</v>
      </c>
      <c r="AI10" s="225">
        <v>59</v>
      </c>
      <c r="AJ10" s="225">
        <v>102</v>
      </c>
      <c r="AK10" s="225">
        <v>182</v>
      </c>
      <c r="AL10" s="225">
        <v>136</v>
      </c>
      <c r="AM10" s="224">
        <f t="shared" si="1"/>
        <v>2.253311873220255E-2</v>
      </c>
    </row>
    <row r="11" spans="1:39" ht="15" customHeight="1" x14ac:dyDescent="0.2">
      <c r="A11" s="34" t="s">
        <v>70</v>
      </c>
      <c r="B11" s="225">
        <v>600</v>
      </c>
      <c r="C11" s="225">
        <v>657</v>
      </c>
      <c r="D11" s="225">
        <v>690</v>
      </c>
      <c r="E11" s="225">
        <v>722</v>
      </c>
      <c r="F11" s="225">
        <v>756</v>
      </c>
      <c r="G11" s="225">
        <v>826</v>
      </c>
      <c r="H11" s="225">
        <v>848</v>
      </c>
      <c r="I11" s="225">
        <v>926</v>
      </c>
      <c r="J11" s="225">
        <v>1007</v>
      </c>
      <c r="K11" s="225">
        <v>1004</v>
      </c>
      <c r="L11" s="225">
        <v>1041</v>
      </c>
      <c r="M11" s="225">
        <v>1042</v>
      </c>
      <c r="N11" s="225">
        <v>1075</v>
      </c>
      <c r="O11" s="225">
        <v>1070</v>
      </c>
      <c r="P11" s="225">
        <v>1058</v>
      </c>
      <c r="Q11" s="225">
        <v>1017</v>
      </c>
      <c r="R11" s="224">
        <v>-3.8752362948960339E-2</v>
      </c>
      <c r="S11" s="224">
        <v>-2.3054755043227626E-2</v>
      </c>
      <c r="T11" s="223" t="s">
        <v>344</v>
      </c>
      <c r="U11" s="224">
        <f>Q11/$Y$2</f>
        <v>8.8893939129066658E-3</v>
      </c>
      <c r="V11" s="225"/>
      <c r="W11" s="225">
        <v>-1</v>
      </c>
      <c r="X11" s="225">
        <v>0</v>
      </c>
      <c r="Y11" s="225">
        <v>13</v>
      </c>
      <c r="Z11" s="225">
        <v>-5</v>
      </c>
      <c r="AA11" s="225">
        <v>-14</v>
      </c>
      <c r="AB11" s="225">
        <v>-3</v>
      </c>
      <c r="AC11" s="225">
        <v>26</v>
      </c>
      <c r="AD11" s="225">
        <v>6</v>
      </c>
      <c r="AE11" s="225">
        <v>12</v>
      </c>
      <c r="AF11" s="225">
        <v>22</v>
      </c>
      <c r="AG11" s="225">
        <v>16</v>
      </c>
      <c r="AH11" s="225">
        <v>5</v>
      </c>
      <c r="AI11" s="225">
        <v>7</v>
      </c>
      <c r="AJ11" s="225">
        <v>28</v>
      </c>
      <c r="AK11" s="225">
        <v>13</v>
      </c>
      <c r="AL11" s="225">
        <v>6</v>
      </c>
      <c r="AM11" s="224">
        <f t="shared" si="1"/>
        <v>1.2287334593572778E-2</v>
      </c>
    </row>
    <row r="12" spans="1:39" ht="15" customHeight="1" x14ac:dyDescent="0.2">
      <c r="A12" s="34" t="s">
        <v>71</v>
      </c>
      <c r="B12" s="225">
        <v>12145</v>
      </c>
      <c r="C12" s="225">
        <v>12175</v>
      </c>
      <c r="D12" s="225">
        <v>12317</v>
      </c>
      <c r="E12" s="225">
        <v>12853</v>
      </c>
      <c r="F12" s="225">
        <v>13391</v>
      </c>
      <c r="G12" s="225">
        <v>14375</v>
      </c>
      <c r="H12" s="225">
        <v>14782</v>
      </c>
      <c r="I12" s="225">
        <v>15437</v>
      </c>
      <c r="J12" s="225">
        <v>16363</v>
      </c>
      <c r="K12" s="225">
        <v>17007</v>
      </c>
      <c r="L12" s="225">
        <v>17568</v>
      </c>
      <c r="M12" s="225">
        <v>18413</v>
      </c>
      <c r="N12" s="225">
        <v>19337</v>
      </c>
      <c r="O12" s="225">
        <v>20109</v>
      </c>
      <c r="P12" s="225">
        <v>20336</v>
      </c>
      <c r="Q12" s="225">
        <v>20501</v>
      </c>
      <c r="R12" s="224">
        <v>8.1136900078677687E-3</v>
      </c>
      <c r="S12" s="224">
        <v>0.16695127504553731</v>
      </c>
      <c r="T12" s="223" t="s">
        <v>345</v>
      </c>
      <c r="U12" s="224">
        <f t="shared" ref="U12:U13" si="3">Q12/$Y$1</f>
        <v>4.1031706955836023E-2</v>
      </c>
      <c r="V12" s="225"/>
      <c r="W12" s="225">
        <v>-93</v>
      </c>
      <c r="X12" s="225">
        <v>-94</v>
      </c>
      <c r="Y12" s="225">
        <v>-34</v>
      </c>
      <c r="Z12" s="225">
        <v>11</v>
      </c>
      <c r="AA12" s="225">
        <v>43</v>
      </c>
      <c r="AB12" s="225">
        <v>38</v>
      </c>
      <c r="AC12" s="225">
        <v>159</v>
      </c>
      <c r="AD12" s="225">
        <v>136</v>
      </c>
      <c r="AE12" s="225">
        <v>105</v>
      </c>
      <c r="AF12" s="225">
        <v>242</v>
      </c>
      <c r="AG12" s="225">
        <v>183</v>
      </c>
      <c r="AH12" s="225">
        <v>183</v>
      </c>
      <c r="AI12" s="225">
        <v>325</v>
      </c>
      <c r="AJ12" s="225">
        <v>86</v>
      </c>
      <c r="AK12" s="225">
        <v>214</v>
      </c>
      <c r="AL12" s="225">
        <v>152</v>
      </c>
      <c r="AM12" s="224">
        <f t="shared" si="1"/>
        <v>1.0523210070810385E-2</v>
      </c>
    </row>
    <row r="13" spans="1:39" ht="15" customHeight="1" x14ac:dyDescent="0.2">
      <c r="A13" s="34" t="s">
        <v>72</v>
      </c>
      <c r="B13" s="225">
        <v>6137</v>
      </c>
      <c r="C13" s="225">
        <v>6656</v>
      </c>
      <c r="D13" s="225">
        <v>7035</v>
      </c>
      <c r="E13" s="225">
        <v>7712</v>
      </c>
      <c r="F13" s="225">
        <v>8376</v>
      </c>
      <c r="G13" s="225">
        <v>9110</v>
      </c>
      <c r="H13" s="225">
        <v>10101</v>
      </c>
      <c r="I13" s="225">
        <v>11064</v>
      </c>
      <c r="J13" s="225">
        <v>12100</v>
      </c>
      <c r="K13" s="225">
        <v>12957</v>
      </c>
      <c r="L13" s="225">
        <v>13514</v>
      </c>
      <c r="M13" s="225">
        <v>14145</v>
      </c>
      <c r="N13" s="225">
        <v>14543</v>
      </c>
      <c r="O13" s="225">
        <v>15266</v>
      </c>
      <c r="P13" s="225">
        <v>15774</v>
      </c>
      <c r="Q13" s="225">
        <v>15998</v>
      </c>
      <c r="R13" s="224">
        <v>1.4200583238240139E-2</v>
      </c>
      <c r="S13" s="224">
        <v>0.18380938286221693</v>
      </c>
      <c r="T13" s="223" t="s">
        <v>345</v>
      </c>
      <c r="U13" s="224">
        <f t="shared" si="3"/>
        <v>3.2019181887686682E-2</v>
      </c>
      <c r="V13" s="225"/>
      <c r="W13" s="225">
        <v>81</v>
      </c>
      <c r="X13" s="225">
        <v>128</v>
      </c>
      <c r="Y13" s="225">
        <v>243</v>
      </c>
      <c r="Z13" s="225">
        <v>16</v>
      </c>
      <c r="AA13" s="225">
        <v>151</v>
      </c>
      <c r="AB13" s="225">
        <v>131</v>
      </c>
      <c r="AC13" s="225">
        <v>129</v>
      </c>
      <c r="AD13" s="225">
        <v>236</v>
      </c>
      <c r="AE13" s="225">
        <v>287</v>
      </c>
      <c r="AF13" s="225">
        <v>298</v>
      </c>
      <c r="AG13" s="225">
        <v>183</v>
      </c>
      <c r="AH13" s="225">
        <v>149</v>
      </c>
      <c r="AI13" s="225">
        <v>188</v>
      </c>
      <c r="AJ13" s="225">
        <v>128</v>
      </c>
      <c r="AK13" s="225">
        <v>252</v>
      </c>
      <c r="AL13" s="225">
        <v>252</v>
      </c>
      <c r="AM13" s="224">
        <f t="shared" si="1"/>
        <v>1.5975656143020159E-2</v>
      </c>
    </row>
    <row r="14" spans="1:39" ht="15" customHeight="1" x14ac:dyDescent="0.2">
      <c r="A14" s="34" t="s">
        <v>73</v>
      </c>
      <c r="B14" s="225">
        <v>66</v>
      </c>
      <c r="C14" s="225">
        <v>70</v>
      </c>
      <c r="D14" s="225">
        <v>72</v>
      </c>
      <c r="E14" s="225">
        <v>72</v>
      </c>
      <c r="F14" s="225">
        <v>84</v>
      </c>
      <c r="G14" s="225">
        <v>115</v>
      </c>
      <c r="H14" s="225">
        <v>110</v>
      </c>
      <c r="I14" s="225">
        <v>126</v>
      </c>
      <c r="J14" s="225">
        <v>141</v>
      </c>
      <c r="K14" s="225">
        <v>147</v>
      </c>
      <c r="L14" s="225">
        <v>151</v>
      </c>
      <c r="M14" s="225">
        <v>154</v>
      </c>
      <c r="N14" s="225">
        <v>160</v>
      </c>
      <c r="O14" s="225">
        <v>175</v>
      </c>
      <c r="P14" s="225">
        <v>191</v>
      </c>
      <c r="Q14" s="225">
        <v>184</v>
      </c>
      <c r="R14" s="224">
        <v>-3.6649214659685847E-2</v>
      </c>
      <c r="S14" s="224">
        <v>0.2185430463576159</v>
      </c>
      <c r="T14" s="223" t="s">
        <v>344</v>
      </c>
      <c r="U14" s="224">
        <f t="shared" ref="U14:U15" si="4">Q14/$Y$2</f>
        <v>1.6083072566124154E-3</v>
      </c>
      <c r="V14" s="225"/>
      <c r="W14" s="225">
        <v>-2</v>
      </c>
      <c r="X14" s="225">
        <v>0</v>
      </c>
      <c r="Y14" s="225">
        <v>4</v>
      </c>
      <c r="Z14" s="225">
        <v>6</v>
      </c>
      <c r="AA14" s="225">
        <v>0</v>
      </c>
      <c r="AB14" s="225">
        <v>4</v>
      </c>
      <c r="AC14" s="225">
        <v>10</v>
      </c>
      <c r="AD14" s="225">
        <v>-3</v>
      </c>
      <c r="AE14" s="225">
        <v>11</v>
      </c>
      <c r="AF14" s="225">
        <v>-1</v>
      </c>
      <c r="AG14" s="225">
        <v>6</v>
      </c>
      <c r="AH14" s="225">
        <v>3</v>
      </c>
      <c r="AI14" s="225">
        <v>-2</v>
      </c>
      <c r="AJ14" s="225">
        <v>7</v>
      </c>
      <c r="AK14" s="225">
        <v>13</v>
      </c>
      <c r="AL14" s="225">
        <v>0</v>
      </c>
      <c r="AM14" s="224">
        <f t="shared" si="1"/>
        <v>6.8062827225130892E-2</v>
      </c>
    </row>
    <row r="15" spans="1:39" ht="15" customHeight="1" x14ac:dyDescent="0.2">
      <c r="A15" s="34" t="s">
        <v>74</v>
      </c>
      <c r="B15" s="225">
        <v>1389</v>
      </c>
      <c r="C15" s="225">
        <v>1434</v>
      </c>
      <c r="D15" s="225">
        <v>1500</v>
      </c>
      <c r="E15" s="225">
        <v>1642</v>
      </c>
      <c r="F15" s="225">
        <v>1804</v>
      </c>
      <c r="G15" s="225">
        <v>1945</v>
      </c>
      <c r="H15" s="225">
        <v>2041</v>
      </c>
      <c r="I15" s="225">
        <v>2103</v>
      </c>
      <c r="J15" s="225">
        <v>2145</v>
      </c>
      <c r="K15" s="225">
        <v>2175</v>
      </c>
      <c r="L15" s="225">
        <v>2163</v>
      </c>
      <c r="M15" s="225">
        <v>2168</v>
      </c>
      <c r="N15" s="225">
        <v>2187</v>
      </c>
      <c r="O15" s="225">
        <v>2244</v>
      </c>
      <c r="P15" s="225">
        <v>2223</v>
      </c>
      <c r="Q15" s="225">
        <v>2183</v>
      </c>
      <c r="R15" s="224">
        <v>-1.7993702204228468E-2</v>
      </c>
      <c r="S15" s="224">
        <v>9.2464170134072265E-3</v>
      </c>
      <c r="T15" s="223" t="s">
        <v>344</v>
      </c>
      <c r="U15" s="224">
        <f t="shared" si="4"/>
        <v>1.9081167071657083E-2</v>
      </c>
      <c r="V15" s="225"/>
      <c r="W15" s="225">
        <v>8</v>
      </c>
      <c r="X15" s="225">
        <v>29</v>
      </c>
      <c r="Y15" s="225">
        <v>28</v>
      </c>
      <c r="Z15" s="225">
        <v>25</v>
      </c>
      <c r="AA15" s="225">
        <v>41</v>
      </c>
      <c r="AB15" s="225">
        <v>27</v>
      </c>
      <c r="AC15" s="225">
        <v>42</v>
      </c>
      <c r="AD15" s="225">
        <v>43</v>
      </c>
      <c r="AE15" s="225">
        <v>28</v>
      </c>
      <c r="AF15" s="225">
        <v>23</v>
      </c>
      <c r="AG15" s="225">
        <v>15</v>
      </c>
      <c r="AH15" s="225">
        <v>4</v>
      </c>
      <c r="AI15" s="225">
        <v>19</v>
      </c>
      <c r="AJ15" s="225">
        <v>20</v>
      </c>
      <c r="AK15" s="225">
        <v>13</v>
      </c>
      <c r="AL15" s="225">
        <v>25</v>
      </c>
      <c r="AM15" s="224">
        <f t="shared" si="1"/>
        <v>5.8479532163742687E-3</v>
      </c>
    </row>
    <row r="16" spans="1:39" ht="15" customHeight="1" x14ac:dyDescent="0.2">
      <c r="A16" s="34" t="s">
        <v>75</v>
      </c>
      <c r="B16" s="225">
        <v>1851</v>
      </c>
      <c r="C16" s="225">
        <v>2079</v>
      </c>
      <c r="D16" s="225">
        <v>2176</v>
      </c>
      <c r="E16" s="225">
        <v>2497</v>
      </c>
      <c r="F16" s="225">
        <v>2811</v>
      </c>
      <c r="G16" s="225">
        <v>3308</v>
      </c>
      <c r="H16" s="225">
        <v>3807</v>
      </c>
      <c r="I16" s="225">
        <v>4226</v>
      </c>
      <c r="J16" s="225">
        <v>4879</v>
      </c>
      <c r="K16" s="225">
        <v>5534</v>
      </c>
      <c r="L16" s="225">
        <v>5919</v>
      </c>
      <c r="M16" s="225">
        <v>6279</v>
      </c>
      <c r="N16" s="225">
        <v>6572</v>
      </c>
      <c r="O16" s="225">
        <v>6988</v>
      </c>
      <c r="P16" s="225">
        <v>7481</v>
      </c>
      <c r="Q16" s="225">
        <v>7936</v>
      </c>
      <c r="R16" s="224">
        <v>6.0820745889586858E-2</v>
      </c>
      <c r="S16" s="224">
        <v>0.34076702145632698</v>
      </c>
      <c r="T16" s="223" t="s">
        <v>345</v>
      </c>
      <c r="U16" s="224">
        <f t="shared" ref="U16:U17" si="5">Q16/$Y$1</f>
        <v>1.5883499653749314E-2</v>
      </c>
      <c r="V16" s="225"/>
      <c r="W16" s="225">
        <v>19</v>
      </c>
      <c r="X16" s="225">
        <v>86</v>
      </c>
      <c r="Y16" s="225">
        <v>78</v>
      </c>
      <c r="Z16" s="225">
        <v>56</v>
      </c>
      <c r="AA16" s="225">
        <v>55</v>
      </c>
      <c r="AB16" s="225">
        <v>61</v>
      </c>
      <c r="AC16" s="225">
        <v>145</v>
      </c>
      <c r="AD16" s="225">
        <v>102</v>
      </c>
      <c r="AE16" s="225">
        <v>88</v>
      </c>
      <c r="AF16" s="225">
        <v>128</v>
      </c>
      <c r="AG16" s="225">
        <v>213</v>
      </c>
      <c r="AH16" s="225">
        <v>137</v>
      </c>
      <c r="AI16" s="225">
        <v>51</v>
      </c>
      <c r="AJ16" s="225">
        <v>123</v>
      </c>
      <c r="AK16" s="225">
        <v>113</v>
      </c>
      <c r="AL16" s="225">
        <v>216</v>
      </c>
      <c r="AM16" s="224">
        <f t="shared" si="1"/>
        <v>1.510493249565566E-2</v>
      </c>
    </row>
    <row r="17" spans="1:39" ht="15" customHeight="1" x14ac:dyDescent="0.2">
      <c r="A17" s="34" t="s">
        <v>76</v>
      </c>
      <c r="B17" s="225">
        <v>7260</v>
      </c>
      <c r="C17" s="225">
        <v>7906</v>
      </c>
      <c r="D17" s="225">
        <v>8306</v>
      </c>
      <c r="E17" s="225">
        <v>9062</v>
      </c>
      <c r="F17" s="225">
        <v>9765</v>
      </c>
      <c r="G17" s="225">
        <v>10218</v>
      </c>
      <c r="H17" s="225">
        <v>10959</v>
      </c>
      <c r="I17" s="225">
        <v>11803</v>
      </c>
      <c r="J17" s="225">
        <v>12770</v>
      </c>
      <c r="K17" s="225">
        <v>13725</v>
      </c>
      <c r="L17" s="225">
        <v>14715</v>
      </c>
      <c r="M17" s="225">
        <v>15802</v>
      </c>
      <c r="N17" s="225">
        <v>16843</v>
      </c>
      <c r="O17" s="225">
        <v>18463</v>
      </c>
      <c r="P17" s="225">
        <v>19997</v>
      </c>
      <c r="Q17" s="225">
        <v>21285</v>
      </c>
      <c r="R17" s="224">
        <v>6.4409661449217337E-2</v>
      </c>
      <c r="S17" s="224">
        <v>0.44648318042813462</v>
      </c>
      <c r="T17" s="223" t="s">
        <v>345</v>
      </c>
      <c r="U17" s="224">
        <f t="shared" si="5"/>
        <v>4.2600843010339486E-2</v>
      </c>
      <c r="V17" s="225"/>
      <c r="W17" s="225">
        <v>32</v>
      </c>
      <c r="X17" s="225">
        <v>226</v>
      </c>
      <c r="Y17" s="225">
        <v>157</v>
      </c>
      <c r="Z17" s="225">
        <v>110</v>
      </c>
      <c r="AA17" s="225">
        <v>214</v>
      </c>
      <c r="AB17" s="225">
        <v>151</v>
      </c>
      <c r="AC17" s="225">
        <v>53</v>
      </c>
      <c r="AD17" s="225">
        <v>200</v>
      </c>
      <c r="AE17" s="225">
        <v>252</v>
      </c>
      <c r="AF17" s="225">
        <v>258</v>
      </c>
      <c r="AG17" s="225">
        <v>300</v>
      </c>
      <c r="AH17" s="225">
        <v>162</v>
      </c>
      <c r="AI17" s="225">
        <v>308</v>
      </c>
      <c r="AJ17" s="225">
        <v>351</v>
      </c>
      <c r="AK17" s="225">
        <v>449</v>
      </c>
      <c r="AL17" s="225">
        <v>438</v>
      </c>
      <c r="AM17" s="224">
        <f t="shared" si="1"/>
        <v>2.2453368005200779E-2</v>
      </c>
    </row>
    <row r="18" spans="1:39" ht="15" customHeight="1" x14ac:dyDescent="0.2">
      <c r="A18" s="34" t="s">
        <v>77</v>
      </c>
      <c r="B18" s="225">
        <v>399</v>
      </c>
      <c r="C18" s="225">
        <v>439</v>
      </c>
      <c r="D18" s="225">
        <v>442</v>
      </c>
      <c r="E18" s="225">
        <v>470</v>
      </c>
      <c r="F18" s="225">
        <v>485</v>
      </c>
      <c r="G18" s="225">
        <v>531</v>
      </c>
      <c r="H18" s="225">
        <v>592</v>
      </c>
      <c r="I18" s="225">
        <v>626</v>
      </c>
      <c r="J18" s="225">
        <v>677</v>
      </c>
      <c r="K18" s="225">
        <v>710</v>
      </c>
      <c r="L18" s="225">
        <v>722</v>
      </c>
      <c r="M18" s="225">
        <v>779</v>
      </c>
      <c r="N18" s="225">
        <v>793</v>
      </c>
      <c r="O18" s="225">
        <v>796</v>
      </c>
      <c r="P18" s="225">
        <v>806</v>
      </c>
      <c r="Q18" s="225">
        <v>783</v>
      </c>
      <c r="R18" s="224">
        <v>-2.8535980148883366E-2</v>
      </c>
      <c r="S18" s="224">
        <v>8.4487534626038752E-2</v>
      </c>
      <c r="T18" s="223" t="s">
        <v>344</v>
      </c>
      <c r="U18" s="224">
        <f t="shared" ref="U18:U20" si="6">Q18/$Y$2</f>
        <v>6.8440466409104414E-3</v>
      </c>
      <c r="V18" s="225"/>
      <c r="W18" s="225">
        <v>-1</v>
      </c>
      <c r="X18" s="225">
        <v>9</v>
      </c>
      <c r="Y18" s="225">
        <v>4</v>
      </c>
      <c r="Z18" s="225">
        <v>7</v>
      </c>
      <c r="AA18" s="225">
        <v>15</v>
      </c>
      <c r="AB18" s="225">
        <v>-1</v>
      </c>
      <c r="AC18" s="225">
        <v>5</v>
      </c>
      <c r="AD18" s="225">
        <v>25</v>
      </c>
      <c r="AE18" s="225">
        <v>8</v>
      </c>
      <c r="AF18" s="225">
        <v>10</v>
      </c>
      <c r="AG18" s="225">
        <v>9</v>
      </c>
      <c r="AH18" s="225">
        <v>14</v>
      </c>
      <c r="AI18" s="225">
        <v>9</v>
      </c>
      <c r="AJ18" s="225">
        <v>-1</v>
      </c>
      <c r="AK18" s="225">
        <v>13</v>
      </c>
      <c r="AL18" s="225">
        <v>9</v>
      </c>
      <c r="AM18" s="224">
        <f t="shared" si="1"/>
        <v>1.6129032258064516E-2</v>
      </c>
    </row>
    <row r="19" spans="1:39" ht="15" customHeight="1" x14ac:dyDescent="0.2">
      <c r="A19" s="34" t="s">
        <v>78</v>
      </c>
      <c r="B19" s="225">
        <v>713</v>
      </c>
      <c r="C19" s="225">
        <v>741</v>
      </c>
      <c r="D19" s="225">
        <v>771</v>
      </c>
      <c r="E19" s="225">
        <v>840</v>
      </c>
      <c r="F19" s="225">
        <v>887</v>
      </c>
      <c r="G19" s="225">
        <v>970</v>
      </c>
      <c r="H19" s="225">
        <v>1039</v>
      </c>
      <c r="I19" s="225">
        <v>1079</v>
      </c>
      <c r="J19" s="225">
        <v>1124</v>
      </c>
      <c r="K19" s="225">
        <v>1162</v>
      </c>
      <c r="L19" s="225">
        <v>1187</v>
      </c>
      <c r="M19" s="225">
        <v>1224</v>
      </c>
      <c r="N19" s="225">
        <v>1276</v>
      </c>
      <c r="O19" s="225">
        <v>1319</v>
      </c>
      <c r="P19" s="225">
        <v>1332</v>
      </c>
      <c r="Q19" s="225">
        <v>1358</v>
      </c>
      <c r="R19" s="224">
        <v>1.9519519519519468E-2</v>
      </c>
      <c r="S19" s="224">
        <v>0.14406065711878679</v>
      </c>
      <c r="T19" s="223" t="s">
        <v>344</v>
      </c>
      <c r="U19" s="224">
        <f t="shared" si="6"/>
        <v>1.187000681782424E-2</v>
      </c>
      <c r="V19" s="225"/>
      <c r="W19" s="225">
        <v>13</v>
      </c>
      <c r="X19" s="225">
        <v>3</v>
      </c>
      <c r="Y19" s="225">
        <v>14</v>
      </c>
      <c r="Z19" s="225">
        <v>32</v>
      </c>
      <c r="AA19" s="225">
        <v>19</v>
      </c>
      <c r="AB19" s="225">
        <v>-4</v>
      </c>
      <c r="AC19" s="225">
        <v>19</v>
      </c>
      <c r="AD19" s="225">
        <v>32</v>
      </c>
      <c r="AE19" s="225">
        <v>10</v>
      </c>
      <c r="AF19" s="225">
        <v>-12</v>
      </c>
      <c r="AG19" s="225">
        <v>1</v>
      </c>
      <c r="AH19" s="225">
        <v>-1</v>
      </c>
      <c r="AI19" s="225">
        <v>14</v>
      </c>
      <c r="AJ19" s="225">
        <v>5</v>
      </c>
      <c r="AK19" s="225">
        <v>34</v>
      </c>
      <c r="AL19" s="225">
        <v>3</v>
      </c>
      <c r="AM19" s="224">
        <f t="shared" si="1"/>
        <v>2.5525525525525526E-2</v>
      </c>
    </row>
    <row r="20" spans="1:39" ht="15" customHeight="1" x14ac:dyDescent="0.2">
      <c r="A20" s="34" t="s">
        <v>79</v>
      </c>
      <c r="B20" s="225">
        <v>358</v>
      </c>
      <c r="C20" s="225">
        <v>378</v>
      </c>
      <c r="D20" s="225">
        <v>479</v>
      </c>
      <c r="E20" s="225">
        <v>483</v>
      </c>
      <c r="F20" s="225">
        <v>508</v>
      </c>
      <c r="G20" s="225">
        <v>570</v>
      </c>
      <c r="H20" s="225">
        <v>594</v>
      </c>
      <c r="I20" s="225">
        <v>626</v>
      </c>
      <c r="J20" s="225">
        <v>638</v>
      </c>
      <c r="K20" s="225">
        <v>654</v>
      </c>
      <c r="L20" s="225">
        <v>651</v>
      </c>
      <c r="M20" s="225">
        <v>651</v>
      </c>
      <c r="N20" s="225">
        <v>680</v>
      </c>
      <c r="O20" s="225">
        <v>706</v>
      </c>
      <c r="P20" s="225">
        <v>691</v>
      </c>
      <c r="Q20" s="225">
        <v>677</v>
      </c>
      <c r="R20" s="224">
        <v>-2.0260492040520939E-2</v>
      </c>
      <c r="S20" s="224">
        <v>3.9938556067588227E-2</v>
      </c>
      <c r="T20" s="223" t="s">
        <v>344</v>
      </c>
      <c r="U20" s="224">
        <f t="shared" si="6"/>
        <v>5.9175218082967674E-3</v>
      </c>
      <c r="V20" s="225"/>
      <c r="W20" s="225">
        <v>19</v>
      </c>
      <c r="X20" s="225">
        <v>24</v>
      </c>
      <c r="Y20" s="225">
        <v>-6</v>
      </c>
      <c r="Z20" s="225">
        <v>39</v>
      </c>
      <c r="AA20" s="225">
        <v>0</v>
      </c>
      <c r="AB20" s="225">
        <v>-11</v>
      </c>
      <c r="AC20" s="225">
        <v>-5</v>
      </c>
      <c r="AD20" s="225">
        <v>16</v>
      </c>
      <c r="AE20" s="225">
        <v>1</v>
      </c>
      <c r="AF20" s="225">
        <v>11</v>
      </c>
      <c r="AG20" s="225">
        <v>10</v>
      </c>
      <c r="AH20" s="225">
        <v>-1</v>
      </c>
      <c r="AI20" s="225">
        <v>-5</v>
      </c>
      <c r="AJ20" s="225">
        <v>13</v>
      </c>
      <c r="AK20" s="225">
        <v>11</v>
      </c>
      <c r="AL20" s="225">
        <v>6</v>
      </c>
      <c r="AM20" s="224">
        <f t="shared" si="1"/>
        <v>1.5918958031837915E-2</v>
      </c>
    </row>
    <row r="21" spans="1:39" ht="15" customHeight="1" x14ac:dyDescent="0.2">
      <c r="A21" s="34" t="s">
        <v>80</v>
      </c>
      <c r="B21" s="225">
        <v>11328</v>
      </c>
      <c r="C21" s="225">
        <v>11442</v>
      </c>
      <c r="D21" s="225">
        <v>11628</v>
      </c>
      <c r="E21" s="225">
        <v>12224</v>
      </c>
      <c r="F21" s="225">
        <v>12657</v>
      </c>
      <c r="G21" s="225">
        <v>13163</v>
      </c>
      <c r="H21" s="225">
        <v>13512</v>
      </c>
      <c r="I21" s="225">
        <v>14086</v>
      </c>
      <c r="J21" s="225">
        <v>14995</v>
      </c>
      <c r="K21" s="225">
        <v>15889</v>
      </c>
      <c r="L21" s="225">
        <v>16484</v>
      </c>
      <c r="M21" s="225">
        <v>17032</v>
      </c>
      <c r="N21" s="225">
        <v>17900</v>
      </c>
      <c r="O21" s="225">
        <v>18778</v>
      </c>
      <c r="P21" s="225">
        <v>19451</v>
      </c>
      <c r="Q21" s="225">
        <v>19606</v>
      </c>
      <c r="R21" s="224">
        <v>7.9687419669940418E-3</v>
      </c>
      <c r="S21" s="224">
        <v>0.18939577772385352</v>
      </c>
      <c r="T21" s="223" t="s">
        <v>345</v>
      </c>
      <c r="U21" s="224">
        <f>Q21/$Y$1</f>
        <v>3.9240410056881184E-2</v>
      </c>
      <c r="V21" s="225"/>
      <c r="W21" s="225">
        <v>81</v>
      </c>
      <c r="X21" s="225">
        <v>-1</v>
      </c>
      <c r="Y21" s="225">
        <v>96</v>
      </c>
      <c r="Z21" s="225">
        <v>75</v>
      </c>
      <c r="AA21" s="225">
        <v>122</v>
      </c>
      <c r="AB21" s="225">
        <v>38</v>
      </c>
      <c r="AC21" s="225">
        <v>197</v>
      </c>
      <c r="AD21" s="225">
        <v>90</v>
      </c>
      <c r="AE21" s="225">
        <v>155</v>
      </c>
      <c r="AF21" s="225">
        <v>177</v>
      </c>
      <c r="AG21" s="225">
        <v>223</v>
      </c>
      <c r="AH21" s="225">
        <v>156</v>
      </c>
      <c r="AI21" s="225">
        <v>150</v>
      </c>
      <c r="AJ21" s="225">
        <v>154</v>
      </c>
      <c r="AK21" s="225">
        <v>205</v>
      </c>
      <c r="AL21" s="225">
        <v>317</v>
      </c>
      <c r="AM21" s="224">
        <f t="shared" si="1"/>
        <v>1.0539303891830755E-2</v>
      </c>
    </row>
    <row r="22" spans="1:39" ht="15" customHeight="1" x14ac:dyDescent="0.2">
      <c r="A22" s="34" t="s">
        <v>81</v>
      </c>
      <c r="B22" s="225">
        <v>1699</v>
      </c>
      <c r="C22" s="225">
        <v>1752</v>
      </c>
      <c r="D22" s="225">
        <v>1848</v>
      </c>
      <c r="E22" s="225">
        <v>1947</v>
      </c>
      <c r="F22" s="225">
        <v>2075</v>
      </c>
      <c r="G22" s="225">
        <v>2261</v>
      </c>
      <c r="H22" s="225">
        <v>2363</v>
      </c>
      <c r="I22" s="225">
        <v>2412</v>
      </c>
      <c r="J22" s="225">
        <v>2514</v>
      </c>
      <c r="K22" s="225">
        <v>2643</v>
      </c>
      <c r="L22" s="225">
        <v>2838</v>
      </c>
      <c r="M22" s="225">
        <v>2911</v>
      </c>
      <c r="N22" s="225">
        <v>2967</v>
      </c>
      <c r="O22" s="225">
        <v>3010</v>
      </c>
      <c r="P22" s="225">
        <v>3068</v>
      </c>
      <c r="Q22" s="225">
        <v>3017</v>
      </c>
      <c r="R22" s="224">
        <v>-1.6623207301173393E-2</v>
      </c>
      <c r="S22" s="224">
        <v>6.3072586328400293E-2</v>
      </c>
      <c r="T22" s="223" t="s">
        <v>344</v>
      </c>
      <c r="U22" s="224">
        <f>Q22/$Y$2</f>
        <v>2.6370994528259008E-2</v>
      </c>
      <c r="V22" s="225"/>
      <c r="W22" s="225">
        <v>30</v>
      </c>
      <c r="X22" s="225">
        <v>41</v>
      </c>
      <c r="Y22" s="225">
        <v>18</v>
      </c>
      <c r="Z22" s="225">
        <v>59</v>
      </c>
      <c r="AA22" s="225">
        <v>33</v>
      </c>
      <c r="AB22" s="225">
        <v>-13</v>
      </c>
      <c r="AC22" s="225">
        <v>49</v>
      </c>
      <c r="AD22" s="225">
        <v>44</v>
      </c>
      <c r="AE22" s="225">
        <v>33</v>
      </c>
      <c r="AF22" s="225">
        <v>34</v>
      </c>
      <c r="AG22" s="225">
        <v>47</v>
      </c>
      <c r="AH22" s="225">
        <v>75</v>
      </c>
      <c r="AI22" s="225">
        <v>20</v>
      </c>
      <c r="AJ22" s="225">
        <v>-1</v>
      </c>
      <c r="AK22" s="225">
        <v>10</v>
      </c>
      <c r="AL22" s="225">
        <v>-5</v>
      </c>
      <c r="AM22" s="224">
        <f t="shared" si="1"/>
        <v>3.259452411994785E-3</v>
      </c>
    </row>
    <row r="23" spans="1:39" ht="15" customHeight="1" x14ac:dyDescent="0.2">
      <c r="A23" s="34" t="s">
        <v>10</v>
      </c>
      <c r="B23" s="225">
        <v>6372</v>
      </c>
      <c r="C23" s="225">
        <v>6878</v>
      </c>
      <c r="D23" s="225">
        <v>7372</v>
      </c>
      <c r="E23" s="225">
        <v>8074</v>
      </c>
      <c r="F23" s="225">
        <v>9092</v>
      </c>
      <c r="G23" s="225">
        <v>9603</v>
      </c>
      <c r="H23" s="225">
        <v>10151</v>
      </c>
      <c r="I23" s="225">
        <v>10619</v>
      </c>
      <c r="J23" s="225">
        <v>11317</v>
      </c>
      <c r="K23" s="225">
        <v>11960</v>
      </c>
      <c r="L23" s="225">
        <v>12561</v>
      </c>
      <c r="M23" s="225">
        <v>12870</v>
      </c>
      <c r="N23" s="225">
        <v>13160</v>
      </c>
      <c r="O23" s="225">
        <v>13460</v>
      </c>
      <c r="P23" s="225">
        <v>13676</v>
      </c>
      <c r="Q23" s="225">
        <v>13691</v>
      </c>
      <c r="R23" s="224">
        <v>1.0968119333139015E-3</v>
      </c>
      <c r="S23" s="224">
        <v>8.9960990367008886E-2</v>
      </c>
      <c r="T23" s="223" t="s">
        <v>345</v>
      </c>
      <c r="U23" s="224">
        <f>Q23/$Y$1</f>
        <v>2.7401838931386324E-2</v>
      </c>
      <c r="V23" s="225"/>
      <c r="W23" s="225">
        <v>23</v>
      </c>
      <c r="X23" s="225">
        <v>86</v>
      </c>
      <c r="Y23" s="225">
        <v>159</v>
      </c>
      <c r="Z23" s="225">
        <v>192</v>
      </c>
      <c r="AA23" s="225">
        <v>181</v>
      </c>
      <c r="AB23" s="225">
        <v>263</v>
      </c>
      <c r="AC23" s="225">
        <v>196</v>
      </c>
      <c r="AD23" s="225">
        <v>167</v>
      </c>
      <c r="AE23" s="225">
        <v>142</v>
      </c>
      <c r="AF23" s="225">
        <v>216</v>
      </c>
      <c r="AG23" s="225">
        <v>245</v>
      </c>
      <c r="AH23" s="225">
        <v>161</v>
      </c>
      <c r="AI23" s="225">
        <v>98</v>
      </c>
      <c r="AJ23" s="225">
        <v>85</v>
      </c>
      <c r="AK23" s="225">
        <v>98</v>
      </c>
      <c r="AL23" s="225">
        <v>206</v>
      </c>
      <c r="AM23" s="224">
        <f t="shared" si="1"/>
        <v>7.165837964317052E-3</v>
      </c>
    </row>
    <row r="24" spans="1:39" ht="15" customHeight="1" x14ac:dyDescent="0.2">
      <c r="A24" s="34" t="s">
        <v>82</v>
      </c>
      <c r="B24" s="225">
        <v>303</v>
      </c>
      <c r="C24" s="225">
        <v>306</v>
      </c>
      <c r="D24" s="225">
        <v>345</v>
      </c>
      <c r="E24" s="225">
        <v>380</v>
      </c>
      <c r="F24" s="225">
        <v>413</v>
      </c>
      <c r="G24" s="225">
        <v>429</v>
      </c>
      <c r="H24" s="225">
        <v>446</v>
      </c>
      <c r="I24" s="225">
        <v>466</v>
      </c>
      <c r="J24" s="225">
        <v>506</v>
      </c>
      <c r="K24" s="225">
        <v>521</v>
      </c>
      <c r="L24" s="225">
        <v>514</v>
      </c>
      <c r="M24" s="225">
        <v>519</v>
      </c>
      <c r="N24" s="225">
        <v>518</v>
      </c>
      <c r="O24" s="225">
        <v>510</v>
      </c>
      <c r="P24" s="225">
        <v>509</v>
      </c>
      <c r="Q24" s="225">
        <v>496</v>
      </c>
      <c r="R24" s="224">
        <v>-2.5540275049115935E-2</v>
      </c>
      <c r="S24" s="224">
        <v>-3.5019455252918275E-2</v>
      </c>
      <c r="T24" s="223" t="s">
        <v>344</v>
      </c>
      <c r="U24" s="224">
        <f>Q24/$Y$2</f>
        <v>4.3354369526073808E-3</v>
      </c>
      <c r="V24" s="225"/>
      <c r="W24" s="225">
        <v>-6</v>
      </c>
      <c r="X24" s="225">
        <v>3</v>
      </c>
      <c r="Y24" s="225">
        <v>-11</v>
      </c>
      <c r="Z24" s="225">
        <v>8</v>
      </c>
      <c r="AA24" s="225">
        <v>11</v>
      </c>
      <c r="AB24" s="225">
        <v>-3</v>
      </c>
      <c r="AC24" s="225">
        <v>-9</v>
      </c>
      <c r="AD24" s="225">
        <v>-7</v>
      </c>
      <c r="AE24" s="225">
        <v>4</v>
      </c>
      <c r="AF24" s="225">
        <v>25</v>
      </c>
      <c r="AG24" s="225">
        <v>10</v>
      </c>
      <c r="AH24" s="225">
        <v>-10</v>
      </c>
      <c r="AI24" s="225">
        <v>-4</v>
      </c>
      <c r="AJ24" s="225">
        <v>0</v>
      </c>
      <c r="AK24" s="225">
        <v>13</v>
      </c>
      <c r="AL24" s="225">
        <v>-3</v>
      </c>
      <c r="AM24" s="224">
        <f t="shared" si="1"/>
        <v>2.5540275049115914E-2</v>
      </c>
    </row>
    <row r="25" spans="1:39" ht="15" customHeight="1" x14ac:dyDescent="0.2">
      <c r="A25" s="34" t="s">
        <v>83</v>
      </c>
      <c r="B25" s="225">
        <v>12057</v>
      </c>
      <c r="C25" s="225">
        <v>12312</v>
      </c>
      <c r="D25" s="225">
        <v>12596</v>
      </c>
      <c r="E25" s="225">
        <v>13267</v>
      </c>
      <c r="F25" s="225">
        <v>13847</v>
      </c>
      <c r="G25" s="225">
        <v>14651</v>
      </c>
      <c r="H25" s="225">
        <v>15331</v>
      </c>
      <c r="I25" s="225">
        <v>16032</v>
      </c>
      <c r="J25" s="225">
        <v>16962</v>
      </c>
      <c r="K25" s="225">
        <v>17949</v>
      </c>
      <c r="L25" s="225">
        <v>18581</v>
      </c>
      <c r="M25" s="225">
        <v>19178</v>
      </c>
      <c r="N25" s="225">
        <v>19843</v>
      </c>
      <c r="O25" s="225">
        <v>21054</v>
      </c>
      <c r="P25" s="225">
        <v>21753</v>
      </c>
      <c r="Q25" s="225">
        <v>22438</v>
      </c>
      <c r="R25" s="224">
        <v>3.148990943777874E-2</v>
      </c>
      <c r="S25" s="224">
        <v>0.20757763306603527</v>
      </c>
      <c r="T25" s="223" t="s">
        <v>345</v>
      </c>
      <c r="U25" s="224">
        <f>Q25/$Y$1</f>
        <v>4.4908513763965111E-2</v>
      </c>
      <c r="V25" s="225"/>
      <c r="W25" s="225">
        <v>-68</v>
      </c>
      <c r="X25" s="225">
        <v>-68</v>
      </c>
      <c r="Y25" s="225">
        <v>64</v>
      </c>
      <c r="Z25" s="225">
        <v>57</v>
      </c>
      <c r="AA25" s="225">
        <v>117</v>
      </c>
      <c r="AB25" s="225">
        <v>97</v>
      </c>
      <c r="AC25" s="225">
        <v>89</v>
      </c>
      <c r="AD25" s="225">
        <v>207</v>
      </c>
      <c r="AE25" s="225">
        <v>196</v>
      </c>
      <c r="AF25" s="225">
        <v>186</v>
      </c>
      <c r="AG25" s="225">
        <v>206</v>
      </c>
      <c r="AH25" s="225">
        <v>162</v>
      </c>
      <c r="AI25" s="225">
        <v>177</v>
      </c>
      <c r="AJ25" s="225">
        <v>192</v>
      </c>
      <c r="AK25" s="225">
        <v>389</v>
      </c>
      <c r="AL25" s="225">
        <v>268</v>
      </c>
      <c r="AM25" s="224">
        <f t="shared" si="1"/>
        <v>1.7882590907001332E-2</v>
      </c>
    </row>
    <row r="26" spans="1:39" ht="15" customHeight="1" x14ac:dyDescent="0.2">
      <c r="A26" s="34" t="s">
        <v>84</v>
      </c>
      <c r="B26" s="225">
        <v>746</v>
      </c>
      <c r="C26" s="225">
        <v>695</v>
      </c>
      <c r="D26" s="225">
        <v>798</v>
      </c>
      <c r="E26" s="225">
        <v>824</v>
      </c>
      <c r="F26" s="225">
        <v>885</v>
      </c>
      <c r="G26" s="225">
        <v>905</v>
      </c>
      <c r="H26" s="225">
        <v>965</v>
      </c>
      <c r="I26" s="225">
        <v>1030</v>
      </c>
      <c r="J26" s="225">
        <v>1063</v>
      </c>
      <c r="K26" s="225">
        <v>1111</v>
      </c>
      <c r="L26" s="225">
        <v>1175</v>
      </c>
      <c r="M26" s="225">
        <v>1208</v>
      </c>
      <c r="N26" s="225">
        <v>1194</v>
      </c>
      <c r="O26" s="225">
        <v>1220</v>
      </c>
      <c r="P26" s="225">
        <v>1169</v>
      </c>
      <c r="Q26" s="225">
        <v>1097</v>
      </c>
      <c r="R26" s="224">
        <v>-6.159110350727115E-2</v>
      </c>
      <c r="S26" s="224">
        <v>-6.6382978723404262E-2</v>
      </c>
      <c r="T26" s="223" t="s">
        <v>344</v>
      </c>
      <c r="U26" s="224">
        <f t="shared" ref="U26:U28" si="7">Q26/$Y$2</f>
        <v>9.5886579375207594E-3</v>
      </c>
      <c r="V26" s="225"/>
      <c r="W26" s="225">
        <v>21</v>
      </c>
      <c r="X26" s="225">
        <v>20</v>
      </c>
      <c r="Y26" s="225">
        <v>-8</v>
      </c>
      <c r="Z26" s="225">
        <v>22</v>
      </c>
      <c r="AA26" s="225">
        <v>9</v>
      </c>
      <c r="AB26" s="225">
        <v>23</v>
      </c>
      <c r="AC26" s="225">
        <v>7</v>
      </c>
      <c r="AD26" s="225">
        <v>8</v>
      </c>
      <c r="AE26" s="225">
        <v>14</v>
      </c>
      <c r="AF26" s="225">
        <v>36</v>
      </c>
      <c r="AG26" s="225">
        <v>20</v>
      </c>
      <c r="AH26" s="225">
        <v>36</v>
      </c>
      <c r="AI26" s="225">
        <v>13</v>
      </c>
      <c r="AJ26" s="225">
        <v>1</v>
      </c>
      <c r="AK26" s="225">
        <v>35</v>
      </c>
      <c r="AL26" s="225">
        <v>2</v>
      </c>
      <c r="AM26" s="224">
        <f t="shared" si="1"/>
        <v>2.9940119760479042E-2</v>
      </c>
    </row>
    <row r="27" spans="1:39" ht="15" customHeight="1" x14ac:dyDescent="0.2">
      <c r="A27" s="34" t="s">
        <v>85</v>
      </c>
      <c r="B27" s="225">
        <v>156</v>
      </c>
      <c r="C27" s="225">
        <v>183</v>
      </c>
      <c r="D27" s="225">
        <v>197</v>
      </c>
      <c r="E27" s="225">
        <v>222</v>
      </c>
      <c r="F27" s="225">
        <v>247</v>
      </c>
      <c r="G27" s="225">
        <v>285</v>
      </c>
      <c r="H27" s="225">
        <v>285</v>
      </c>
      <c r="I27" s="225">
        <v>305</v>
      </c>
      <c r="J27" s="225">
        <v>316</v>
      </c>
      <c r="K27" s="225">
        <v>323</v>
      </c>
      <c r="L27" s="225">
        <v>380</v>
      </c>
      <c r="M27" s="225">
        <v>384</v>
      </c>
      <c r="N27" s="225">
        <v>408</v>
      </c>
      <c r="O27" s="225">
        <v>406</v>
      </c>
      <c r="P27" s="225">
        <v>416</v>
      </c>
      <c r="Q27" s="225">
        <v>405</v>
      </c>
      <c r="R27" s="224">
        <v>-2.6442307692307709E-2</v>
      </c>
      <c r="S27" s="224">
        <v>6.578947368421062E-2</v>
      </c>
      <c r="T27" s="223" t="s">
        <v>344</v>
      </c>
      <c r="U27" s="224">
        <f t="shared" si="7"/>
        <v>3.5400241246088494E-3</v>
      </c>
      <c r="V27" s="225"/>
      <c r="W27" s="225">
        <v>0</v>
      </c>
      <c r="X27" s="225">
        <v>2</v>
      </c>
      <c r="Y27" s="225">
        <v>8</v>
      </c>
      <c r="Z27" s="225">
        <v>3</v>
      </c>
      <c r="AA27" s="225">
        <v>2</v>
      </c>
      <c r="AB27" s="225">
        <v>8</v>
      </c>
      <c r="AC27" s="225">
        <v>20</v>
      </c>
      <c r="AD27" s="225">
        <v>-2</v>
      </c>
      <c r="AE27" s="225">
        <v>-10</v>
      </c>
      <c r="AF27" s="225">
        <v>5</v>
      </c>
      <c r="AG27" s="225">
        <v>6</v>
      </c>
      <c r="AH27" s="225">
        <v>14</v>
      </c>
      <c r="AI27" s="225">
        <v>0</v>
      </c>
      <c r="AJ27" s="225">
        <v>15</v>
      </c>
      <c r="AK27" s="225">
        <v>4</v>
      </c>
      <c r="AL27" s="225">
        <v>1</v>
      </c>
      <c r="AM27" s="224">
        <f t="shared" si="1"/>
        <v>9.6153846153846159E-3</v>
      </c>
    </row>
    <row r="28" spans="1:39" ht="15" customHeight="1" x14ac:dyDescent="0.2">
      <c r="A28" s="34" t="s">
        <v>86</v>
      </c>
      <c r="B28" s="225">
        <v>4894</v>
      </c>
      <c r="C28" s="225">
        <v>5160</v>
      </c>
      <c r="D28" s="225">
        <v>5487</v>
      </c>
      <c r="E28" s="225">
        <v>5872</v>
      </c>
      <c r="F28" s="225">
        <v>6339</v>
      </c>
      <c r="G28" s="225">
        <v>6779</v>
      </c>
      <c r="H28" s="225">
        <v>7081</v>
      </c>
      <c r="I28" s="225">
        <v>7481</v>
      </c>
      <c r="J28" s="225">
        <v>7976</v>
      </c>
      <c r="K28" s="225">
        <v>8525</v>
      </c>
      <c r="L28" s="225">
        <v>9164</v>
      </c>
      <c r="M28" s="225">
        <v>9588</v>
      </c>
      <c r="N28" s="225">
        <v>9962</v>
      </c>
      <c r="O28" s="225">
        <v>10231</v>
      </c>
      <c r="P28" s="225">
        <v>10346</v>
      </c>
      <c r="Q28" s="225">
        <v>10299</v>
      </c>
      <c r="R28" s="224">
        <v>-4.5428184805722527E-3</v>
      </c>
      <c r="S28" s="224">
        <v>0.12385421213443903</v>
      </c>
      <c r="T28" s="223" t="s">
        <v>344</v>
      </c>
      <c r="U28" s="224">
        <f t="shared" si="7"/>
        <v>9.0021502368756889E-2</v>
      </c>
      <c r="V28" s="225"/>
      <c r="W28" s="225">
        <v>-3</v>
      </c>
      <c r="X28" s="225">
        <v>68</v>
      </c>
      <c r="Y28" s="225">
        <v>73</v>
      </c>
      <c r="Z28" s="225">
        <v>83</v>
      </c>
      <c r="AA28" s="225">
        <v>101</v>
      </c>
      <c r="AB28" s="225">
        <v>116</v>
      </c>
      <c r="AC28" s="225">
        <v>191</v>
      </c>
      <c r="AD28" s="225">
        <v>77</v>
      </c>
      <c r="AE28" s="225">
        <v>111</v>
      </c>
      <c r="AF28" s="225">
        <v>129</v>
      </c>
      <c r="AG28" s="225">
        <v>136</v>
      </c>
      <c r="AH28" s="225">
        <v>233</v>
      </c>
      <c r="AI28" s="225">
        <v>177</v>
      </c>
      <c r="AJ28" s="225">
        <v>217</v>
      </c>
      <c r="AK28" s="225">
        <v>158</v>
      </c>
      <c r="AL28" s="225">
        <v>122</v>
      </c>
      <c r="AM28" s="224">
        <f t="shared" si="1"/>
        <v>1.5271602551710806E-2</v>
      </c>
    </row>
    <row r="29" spans="1:39" ht="15" customHeight="1" x14ac:dyDescent="0.2">
      <c r="A29" s="34" t="s">
        <v>87</v>
      </c>
      <c r="B29" s="225">
        <v>8361</v>
      </c>
      <c r="C29" s="225">
        <v>8427</v>
      </c>
      <c r="D29" s="225">
        <v>8621</v>
      </c>
      <c r="E29" s="225">
        <v>9021</v>
      </c>
      <c r="F29" s="225">
        <v>9515</v>
      </c>
      <c r="G29" s="225">
        <v>10078</v>
      </c>
      <c r="H29" s="225">
        <v>10605</v>
      </c>
      <c r="I29" s="225">
        <v>11396</v>
      </c>
      <c r="J29" s="225">
        <v>12308</v>
      </c>
      <c r="K29" s="225">
        <v>13025</v>
      </c>
      <c r="L29" s="225">
        <v>13493</v>
      </c>
      <c r="M29" s="225">
        <v>14211</v>
      </c>
      <c r="N29" s="225">
        <v>14849</v>
      </c>
      <c r="O29" s="225">
        <v>15584</v>
      </c>
      <c r="P29" s="225">
        <v>15990</v>
      </c>
      <c r="Q29" s="225">
        <v>16204</v>
      </c>
      <c r="R29" s="224">
        <v>1.3383364602876702E-2</v>
      </c>
      <c r="S29" s="224">
        <v>0.20091899503446231</v>
      </c>
      <c r="T29" s="223" t="s">
        <v>345</v>
      </c>
      <c r="U29" s="224">
        <f>Q29/$Y$1</f>
        <v>3.2431480391803665E-2</v>
      </c>
      <c r="V29" s="225"/>
      <c r="W29" s="225">
        <v>37</v>
      </c>
      <c r="X29" s="225">
        <v>54</v>
      </c>
      <c r="Y29" s="225">
        <v>18</v>
      </c>
      <c r="Z29" s="225">
        <v>53</v>
      </c>
      <c r="AA29" s="225">
        <v>16</v>
      </c>
      <c r="AB29" s="225">
        <v>70</v>
      </c>
      <c r="AC29" s="225">
        <v>133</v>
      </c>
      <c r="AD29" s="225">
        <v>129</v>
      </c>
      <c r="AE29" s="225">
        <v>218</v>
      </c>
      <c r="AF29" s="225">
        <v>236</v>
      </c>
      <c r="AG29" s="225">
        <v>186</v>
      </c>
      <c r="AH29" s="225">
        <v>117</v>
      </c>
      <c r="AI29" s="225">
        <v>106</v>
      </c>
      <c r="AJ29" s="225">
        <v>226</v>
      </c>
      <c r="AK29" s="225">
        <v>260</v>
      </c>
      <c r="AL29" s="225">
        <v>246</v>
      </c>
      <c r="AM29" s="224">
        <f t="shared" si="1"/>
        <v>1.6260162601626018E-2</v>
      </c>
    </row>
    <row r="30" spans="1:39" ht="15" customHeight="1" x14ac:dyDescent="0.2">
      <c r="A30" s="34" t="s">
        <v>88</v>
      </c>
      <c r="B30" s="225">
        <v>10804</v>
      </c>
      <c r="C30" s="225">
        <v>11135</v>
      </c>
      <c r="D30" s="225">
        <v>11540</v>
      </c>
      <c r="E30" s="225">
        <v>12213</v>
      </c>
      <c r="F30" s="225">
        <v>13008</v>
      </c>
      <c r="G30" s="225">
        <v>13832</v>
      </c>
      <c r="H30" s="225">
        <v>14578</v>
      </c>
      <c r="I30" s="225">
        <v>15527</v>
      </c>
      <c r="J30" s="225">
        <v>16719</v>
      </c>
      <c r="K30" s="225">
        <v>17757</v>
      </c>
      <c r="L30" s="225">
        <v>18862</v>
      </c>
      <c r="M30" s="225">
        <v>19790</v>
      </c>
      <c r="N30" s="225">
        <v>20713</v>
      </c>
      <c r="O30" s="225">
        <v>21793</v>
      </c>
      <c r="P30" s="225">
        <v>22751</v>
      </c>
      <c r="Q30" s="225">
        <v>23030</v>
      </c>
      <c r="R30" s="224">
        <v>1.226319722210012E-2</v>
      </c>
      <c r="S30" s="224">
        <v>0.22097338564309199</v>
      </c>
      <c r="T30" s="223" t="s">
        <v>344</v>
      </c>
      <c r="U30" s="224">
        <f t="shared" ref="U30:U33" si="8">Q30/$Y$2</f>
        <v>0.20130063108578222</v>
      </c>
      <c r="V30" s="225"/>
      <c r="W30" s="225">
        <v>136</v>
      </c>
      <c r="X30" s="225">
        <v>226</v>
      </c>
      <c r="Y30" s="225">
        <v>177</v>
      </c>
      <c r="Z30" s="225">
        <v>143</v>
      </c>
      <c r="AA30" s="225">
        <v>152</v>
      </c>
      <c r="AB30" s="225">
        <v>177</v>
      </c>
      <c r="AC30" s="225">
        <v>242</v>
      </c>
      <c r="AD30" s="225">
        <v>200</v>
      </c>
      <c r="AE30" s="225">
        <v>250</v>
      </c>
      <c r="AF30" s="225">
        <v>325</v>
      </c>
      <c r="AG30" s="225">
        <v>354</v>
      </c>
      <c r="AH30" s="225">
        <v>329</v>
      </c>
      <c r="AI30" s="225">
        <v>264</v>
      </c>
      <c r="AJ30" s="225">
        <v>310</v>
      </c>
      <c r="AK30" s="225">
        <v>412</v>
      </c>
      <c r="AL30" s="225">
        <v>244</v>
      </c>
      <c r="AM30" s="224">
        <f t="shared" si="1"/>
        <v>1.8109094105753593E-2</v>
      </c>
    </row>
    <row r="31" spans="1:39" ht="15" customHeight="1" x14ac:dyDescent="0.2">
      <c r="A31" s="34" t="s">
        <v>89</v>
      </c>
      <c r="B31" s="225">
        <v>3149</v>
      </c>
      <c r="C31" s="225">
        <v>3187</v>
      </c>
      <c r="D31" s="225">
        <v>3269</v>
      </c>
      <c r="E31" s="225">
        <v>3449</v>
      </c>
      <c r="F31" s="225">
        <v>3738</v>
      </c>
      <c r="G31" s="225">
        <v>4069</v>
      </c>
      <c r="H31" s="225">
        <v>4226</v>
      </c>
      <c r="I31" s="225">
        <v>4318</v>
      </c>
      <c r="J31" s="225">
        <v>4620</v>
      </c>
      <c r="K31" s="225">
        <v>4787</v>
      </c>
      <c r="L31" s="225">
        <v>5050</v>
      </c>
      <c r="M31" s="225">
        <v>5170</v>
      </c>
      <c r="N31" s="225">
        <v>5217</v>
      </c>
      <c r="O31" s="225">
        <v>5344</v>
      </c>
      <c r="P31" s="225">
        <v>5331</v>
      </c>
      <c r="Q31" s="225">
        <v>5269</v>
      </c>
      <c r="R31" s="224">
        <v>-1.1630088163571584E-2</v>
      </c>
      <c r="S31" s="224">
        <v>4.3366336633663405E-2</v>
      </c>
      <c r="T31" s="223" t="s">
        <v>344</v>
      </c>
      <c r="U31" s="224">
        <f t="shared" si="8"/>
        <v>4.6055276821145741E-2</v>
      </c>
      <c r="V31" s="225"/>
      <c r="W31" s="225">
        <v>-37</v>
      </c>
      <c r="X31" s="225">
        <v>27</v>
      </c>
      <c r="Y31" s="225">
        <v>50</v>
      </c>
      <c r="Z31" s="225">
        <v>30</v>
      </c>
      <c r="AA31" s="225">
        <v>25</v>
      </c>
      <c r="AB31" s="225">
        <v>64</v>
      </c>
      <c r="AC31" s="225">
        <v>82</v>
      </c>
      <c r="AD31" s="225">
        <v>59</v>
      </c>
      <c r="AE31" s="225">
        <v>64</v>
      </c>
      <c r="AF31" s="225">
        <v>92</v>
      </c>
      <c r="AG31" s="225">
        <v>56</v>
      </c>
      <c r="AH31" s="225">
        <v>113</v>
      </c>
      <c r="AI31" s="225">
        <v>17</v>
      </c>
      <c r="AJ31" s="225">
        <v>21</v>
      </c>
      <c r="AK31" s="225">
        <v>56</v>
      </c>
      <c r="AL31" s="225">
        <v>1</v>
      </c>
      <c r="AM31" s="224">
        <f t="shared" si="1"/>
        <v>1.0504595760645283E-2</v>
      </c>
    </row>
    <row r="32" spans="1:39" ht="15" customHeight="1" x14ac:dyDescent="0.2">
      <c r="A32" s="34" t="s">
        <v>90</v>
      </c>
      <c r="B32" s="225">
        <v>447</v>
      </c>
      <c r="C32" s="225">
        <v>498</v>
      </c>
      <c r="D32" s="225">
        <v>516</v>
      </c>
      <c r="E32" s="225">
        <v>550</v>
      </c>
      <c r="F32" s="225">
        <v>597</v>
      </c>
      <c r="G32" s="225">
        <v>656</v>
      </c>
      <c r="H32" s="225">
        <v>642</v>
      </c>
      <c r="I32" s="225">
        <v>666</v>
      </c>
      <c r="J32" s="225">
        <v>706</v>
      </c>
      <c r="K32" s="225">
        <v>716</v>
      </c>
      <c r="L32" s="225">
        <v>741</v>
      </c>
      <c r="M32" s="225">
        <v>785</v>
      </c>
      <c r="N32" s="225">
        <v>788</v>
      </c>
      <c r="O32" s="225">
        <v>794</v>
      </c>
      <c r="P32" s="225">
        <v>788</v>
      </c>
      <c r="Q32" s="225">
        <v>768</v>
      </c>
      <c r="R32" s="224">
        <v>-2.5380710659898442E-2</v>
      </c>
      <c r="S32" s="224">
        <v>3.6437246963562764E-2</v>
      </c>
      <c r="T32" s="223" t="s">
        <v>344</v>
      </c>
      <c r="U32" s="224">
        <f t="shared" si="8"/>
        <v>6.7129346362952988E-3</v>
      </c>
      <c r="V32" s="225"/>
      <c r="W32" s="225">
        <v>8</v>
      </c>
      <c r="X32" s="225">
        <v>21</v>
      </c>
      <c r="Y32" s="225">
        <v>3</v>
      </c>
      <c r="Z32" s="225">
        <v>9</v>
      </c>
      <c r="AA32" s="225">
        <v>8</v>
      </c>
      <c r="AB32" s="225">
        <v>9</v>
      </c>
      <c r="AC32" s="225">
        <v>24</v>
      </c>
      <c r="AD32" s="225">
        <v>6</v>
      </c>
      <c r="AE32" s="225">
        <v>14</v>
      </c>
      <c r="AF32" s="225">
        <v>24</v>
      </c>
      <c r="AG32" s="225">
        <v>5</v>
      </c>
      <c r="AH32" s="225">
        <v>7</v>
      </c>
      <c r="AI32" s="225">
        <v>14</v>
      </c>
      <c r="AJ32" s="225">
        <v>-4</v>
      </c>
      <c r="AK32" s="225">
        <v>-3</v>
      </c>
      <c r="AL32" s="225">
        <v>-3</v>
      </c>
      <c r="AM32" s="224">
        <f t="shared" si="1"/>
        <v>-3.8071065989847717E-3</v>
      </c>
    </row>
    <row r="33" spans="1:39" ht="15" customHeight="1" x14ac:dyDescent="0.2">
      <c r="A33" s="34" t="s">
        <v>91</v>
      </c>
      <c r="B33" s="225">
        <v>122</v>
      </c>
      <c r="C33" s="225">
        <v>125</v>
      </c>
      <c r="D33" s="225">
        <v>117</v>
      </c>
      <c r="E33" s="225">
        <v>145</v>
      </c>
      <c r="F33" s="225">
        <v>188</v>
      </c>
      <c r="G33" s="225">
        <v>197</v>
      </c>
      <c r="H33" s="225">
        <v>216</v>
      </c>
      <c r="I33" s="225">
        <v>244</v>
      </c>
      <c r="J33" s="225">
        <v>262</v>
      </c>
      <c r="K33" s="225">
        <v>256</v>
      </c>
      <c r="L33" s="225">
        <v>260</v>
      </c>
      <c r="M33" s="225">
        <v>268</v>
      </c>
      <c r="N33" s="225">
        <v>262</v>
      </c>
      <c r="O33" s="225">
        <v>279</v>
      </c>
      <c r="P33" s="225">
        <v>278</v>
      </c>
      <c r="Q33" s="225">
        <v>274</v>
      </c>
      <c r="R33" s="224">
        <v>-1.4388489208633115E-2</v>
      </c>
      <c r="S33" s="224">
        <v>5.3846153846153877E-2</v>
      </c>
      <c r="T33" s="223" t="s">
        <v>344</v>
      </c>
      <c r="U33" s="224">
        <f t="shared" si="8"/>
        <v>2.3949792843032708E-3</v>
      </c>
      <c r="V33" s="225"/>
      <c r="W33" s="225">
        <v>0</v>
      </c>
      <c r="X33" s="225">
        <v>5</v>
      </c>
      <c r="Y33" s="225">
        <v>-7</v>
      </c>
      <c r="Z33" s="225">
        <v>-5</v>
      </c>
      <c r="AA33" s="225">
        <v>9</v>
      </c>
      <c r="AB33" s="225">
        <v>14</v>
      </c>
      <c r="AC33" s="225">
        <v>9</v>
      </c>
      <c r="AD33" s="225">
        <v>11</v>
      </c>
      <c r="AE33" s="225">
        <v>13</v>
      </c>
      <c r="AF33" s="225">
        <v>6</v>
      </c>
      <c r="AG33" s="225">
        <v>3</v>
      </c>
      <c r="AH33" s="225">
        <v>2</v>
      </c>
      <c r="AI33" s="225">
        <v>3</v>
      </c>
      <c r="AJ33" s="225">
        <v>-2</v>
      </c>
      <c r="AK33" s="225">
        <v>1</v>
      </c>
      <c r="AL33" s="225">
        <v>-4</v>
      </c>
      <c r="AM33" s="224">
        <f t="shared" si="1"/>
        <v>3.5971223021582736E-3</v>
      </c>
    </row>
    <row r="34" spans="1:39" ht="15" customHeight="1" x14ac:dyDescent="0.2">
      <c r="A34" s="34" t="s">
        <v>92</v>
      </c>
      <c r="B34" s="225">
        <v>4928</v>
      </c>
      <c r="C34" s="225">
        <v>5062</v>
      </c>
      <c r="D34" s="225">
        <v>5176</v>
      </c>
      <c r="E34" s="225">
        <v>5670</v>
      </c>
      <c r="F34" s="225">
        <v>5920</v>
      </c>
      <c r="G34" s="225">
        <v>6209</v>
      </c>
      <c r="H34" s="225">
        <v>6321</v>
      </c>
      <c r="I34" s="225">
        <v>6512</v>
      </c>
      <c r="J34" s="225">
        <v>6900</v>
      </c>
      <c r="K34" s="225">
        <v>7302</v>
      </c>
      <c r="L34" s="225">
        <v>7603</v>
      </c>
      <c r="M34" s="225">
        <v>7703</v>
      </c>
      <c r="N34" s="225">
        <v>7861</v>
      </c>
      <c r="O34" s="225">
        <v>8187</v>
      </c>
      <c r="P34" s="225">
        <v>8429</v>
      </c>
      <c r="Q34" s="225">
        <v>8565</v>
      </c>
      <c r="R34" s="224">
        <v>1.6134772808162223E-2</v>
      </c>
      <c r="S34" s="224">
        <v>0.12652900170985149</v>
      </c>
      <c r="T34" s="223" t="s">
        <v>345</v>
      </c>
      <c r="U34" s="224">
        <f>Q34/$Y$1</f>
        <v>1.7142411105640482E-2</v>
      </c>
      <c r="V34" s="225"/>
      <c r="W34" s="225">
        <v>43</v>
      </c>
      <c r="X34" s="225">
        <v>-28</v>
      </c>
      <c r="Y34" s="225">
        <v>91</v>
      </c>
      <c r="Z34" s="225">
        <v>30</v>
      </c>
      <c r="AA34" s="225">
        <v>123</v>
      </c>
      <c r="AB34" s="225">
        <v>44</v>
      </c>
      <c r="AC34" s="225">
        <v>117</v>
      </c>
      <c r="AD34" s="225">
        <v>60</v>
      </c>
      <c r="AE34" s="225">
        <v>28</v>
      </c>
      <c r="AF34" s="225">
        <v>152</v>
      </c>
      <c r="AG34" s="225">
        <v>147</v>
      </c>
      <c r="AH34" s="225">
        <v>151</v>
      </c>
      <c r="AI34" s="225">
        <v>30</v>
      </c>
      <c r="AJ34" s="225">
        <v>21</v>
      </c>
      <c r="AK34" s="225">
        <v>60</v>
      </c>
      <c r="AL34" s="225">
        <v>144</v>
      </c>
      <c r="AM34" s="224">
        <f t="shared" si="1"/>
        <v>7.1182821212480724E-3</v>
      </c>
    </row>
    <row r="35" spans="1:39" ht="15" customHeight="1" x14ac:dyDescent="0.2">
      <c r="A35" s="34" t="s">
        <v>1</v>
      </c>
      <c r="B35" s="225">
        <v>907</v>
      </c>
      <c r="C35" s="225">
        <v>935</v>
      </c>
      <c r="D35" s="225">
        <v>982</v>
      </c>
      <c r="E35" s="225">
        <v>1074</v>
      </c>
      <c r="F35" s="225">
        <v>1206</v>
      </c>
      <c r="G35" s="225">
        <v>1321</v>
      </c>
      <c r="H35" s="225">
        <v>1318</v>
      </c>
      <c r="I35" s="225">
        <v>1415</v>
      </c>
      <c r="J35" s="225">
        <v>1485</v>
      </c>
      <c r="K35" s="225">
        <v>1479</v>
      </c>
      <c r="L35" s="225">
        <v>1529</v>
      </c>
      <c r="M35" s="225">
        <v>1503</v>
      </c>
      <c r="N35" s="225">
        <v>1525</v>
      </c>
      <c r="O35" s="225">
        <v>1617</v>
      </c>
      <c r="P35" s="225">
        <v>1686</v>
      </c>
      <c r="Q35" s="225">
        <v>1722</v>
      </c>
      <c r="R35" s="224">
        <v>2.1352313167259718E-2</v>
      </c>
      <c r="S35" s="224">
        <v>0.12622629169391764</v>
      </c>
      <c r="T35" s="223" t="s">
        <v>344</v>
      </c>
      <c r="U35" s="224">
        <f>Q35/$Y$2</f>
        <v>1.5051658129818367E-2</v>
      </c>
      <c r="V35" s="225"/>
      <c r="W35" s="225">
        <v>-19</v>
      </c>
      <c r="X35" s="225">
        <v>-4</v>
      </c>
      <c r="Y35" s="225">
        <v>18</v>
      </c>
      <c r="Z35" s="225">
        <v>36</v>
      </c>
      <c r="AA35" s="225">
        <v>13</v>
      </c>
      <c r="AB35" s="225">
        <v>21</v>
      </c>
      <c r="AC35" s="225">
        <v>42</v>
      </c>
      <c r="AD35" s="225">
        <v>-14</v>
      </c>
      <c r="AE35" s="225">
        <v>12</v>
      </c>
      <c r="AF35" s="225">
        <v>9</v>
      </c>
      <c r="AG35" s="225">
        <v>-4</v>
      </c>
      <c r="AH35" s="225">
        <v>11</v>
      </c>
      <c r="AI35" s="225">
        <v>-2</v>
      </c>
      <c r="AJ35" s="225">
        <v>24</v>
      </c>
      <c r="AK35" s="225">
        <v>45</v>
      </c>
      <c r="AL35" s="225">
        <v>36</v>
      </c>
      <c r="AM35" s="224">
        <f t="shared" si="1"/>
        <v>2.6690391459074734E-2</v>
      </c>
    </row>
    <row r="36" spans="1:39" ht="15" customHeight="1" x14ac:dyDescent="0.2">
      <c r="A36" s="34" t="s">
        <v>93</v>
      </c>
      <c r="B36" s="225">
        <v>4165</v>
      </c>
      <c r="C36" s="225">
        <v>4528</v>
      </c>
      <c r="D36" s="225">
        <v>4862</v>
      </c>
      <c r="E36" s="225">
        <v>5312</v>
      </c>
      <c r="F36" s="225">
        <v>5680</v>
      </c>
      <c r="G36" s="225">
        <v>6127</v>
      </c>
      <c r="H36" s="225">
        <v>6666</v>
      </c>
      <c r="I36" s="225">
        <v>7358</v>
      </c>
      <c r="J36" s="225">
        <v>8337</v>
      </c>
      <c r="K36" s="225">
        <v>9412</v>
      </c>
      <c r="L36" s="225">
        <v>10319</v>
      </c>
      <c r="M36" s="225">
        <v>11175</v>
      </c>
      <c r="N36" s="225">
        <v>12069</v>
      </c>
      <c r="O36" s="225">
        <v>13329</v>
      </c>
      <c r="P36" s="225">
        <v>14257</v>
      </c>
      <c r="Q36" s="225">
        <v>14953</v>
      </c>
      <c r="R36" s="224">
        <v>4.881812443010447E-2</v>
      </c>
      <c r="S36" s="224">
        <v>0.44907452272507031</v>
      </c>
      <c r="T36" s="223" t="s">
        <v>345</v>
      </c>
      <c r="U36" s="224">
        <f>Q36/$Y$1</f>
        <v>2.9927667631365108E-2</v>
      </c>
      <c r="V36" s="225"/>
      <c r="W36" s="225">
        <v>52</v>
      </c>
      <c r="X36" s="225">
        <v>128</v>
      </c>
      <c r="Y36" s="225">
        <v>110</v>
      </c>
      <c r="Z36" s="225">
        <v>132</v>
      </c>
      <c r="AA36" s="225">
        <v>87</v>
      </c>
      <c r="AB36" s="225">
        <v>119</v>
      </c>
      <c r="AC36" s="225">
        <v>96</v>
      </c>
      <c r="AD36" s="225">
        <v>153</v>
      </c>
      <c r="AE36" s="225">
        <v>185</v>
      </c>
      <c r="AF36" s="225">
        <v>260</v>
      </c>
      <c r="AG36" s="225">
        <v>301</v>
      </c>
      <c r="AH36" s="225">
        <v>301</v>
      </c>
      <c r="AI36" s="225">
        <v>231</v>
      </c>
      <c r="AJ36" s="225">
        <v>252</v>
      </c>
      <c r="AK36" s="225">
        <v>382</v>
      </c>
      <c r="AL36" s="225">
        <v>438</v>
      </c>
      <c r="AM36" s="224">
        <f t="shared" si="1"/>
        <v>2.6793855649856212E-2</v>
      </c>
    </row>
    <row r="37" spans="1:39" ht="15" customHeight="1" x14ac:dyDescent="0.2">
      <c r="A37" s="34" t="s">
        <v>94</v>
      </c>
      <c r="B37" s="225">
        <v>491</v>
      </c>
      <c r="C37" s="225">
        <v>505</v>
      </c>
      <c r="D37" s="225">
        <v>525</v>
      </c>
      <c r="E37" s="225">
        <v>563</v>
      </c>
      <c r="F37" s="225">
        <v>586</v>
      </c>
      <c r="G37" s="225">
        <v>612</v>
      </c>
      <c r="H37" s="225">
        <v>674</v>
      </c>
      <c r="I37" s="225">
        <v>669</v>
      </c>
      <c r="J37" s="225">
        <v>709</v>
      </c>
      <c r="K37" s="225">
        <v>708</v>
      </c>
      <c r="L37" s="225">
        <v>731</v>
      </c>
      <c r="M37" s="225">
        <v>755</v>
      </c>
      <c r="N37" s="225">
        <v>754</v>
      </c>
      <c r="O37" s="225">
        <v>754</v>
      </c>
      <c r="P37" s="225">
        <v>758</v>
      </c>
      <c r="Q37" s="225">
        <v>735</v>
      </c>
      <c r="R37" s="224">
        <v>-3.0343007915567322E-2</v>
      </c>
      <c r="S37" s="224">
        <v>5.4719562243501496E-3</v>
      </c>
      <c r="T37" s="223" t="s">
        <v>344</v>
      </c>
      <c r="U37" s="224">
        <f>Q37/$Y$2</f>
        <v>6.4244882261419852E-3</v>
      </c>
      <c r="V37" s="225"/>
      <c r="W37" s="225">
        <v>-8</v>
      </c>
      <c r="X37" s="225">
        <v>14</v>
      </c>
      <c r="Y37" s="225">
        <v>1</v>
      </c>
      <c r="Z37" s="225">
        <v>-4</v>
      </c>
      <c r="AA37" s="225">
        <v>18</v>
      </c>
      <c r="AB37" s="225">
        <v>1</v>
      </c>
      <c r="AC37" s="225">
        <v>-8</v>
      </c>
      <c r="AD37" s="225">
        <v>19</v>
      </c>
      <c r="AE37" s="225">
        <v>-3</v>
      </c>
      <c r="AF37" s="225">
        <v>14</v>
      </c>
      <c r="AG37" s="225">
        <v>-1</v>
      </c>
      <c r="AH37" s="225">
        <v>7</v>
      </c>
      <c r="AI37" s="225">
        <v>6</v>
      </c>
      <c r="AJ37" s="225">
        <v>-11</v>
      </c>
      <c r="AK37" s="225">
        <v>-1</v>
      </c>
      <c r="AL37" s="225">
        <v>20</v>
      </c>
      <c r="AM37" s="224">
        <f t="shared" si="1"/>
        <v>-1.3192612137203166E-3</v>
      </c>
    </row>
    <row r="38" spans="1:39" ht="15" customHeight="1" x14ac:dyDescent="0.2">
      <c r="A38" s="34" t="s">
        <v>95</v>
      </c>
      <c r="B38" s="225">
        <v>8392</v>
      </c>
      <c r="C38" s="225">
        <v>8433</v>
      </c>
      <c r="D38" s="225">
        <v>8472</v>
      </c>
      <c r="E38" s="225">
        <v>8766</v>
      </c>
      <c r="F38" s="225">
        <v>9099</v>
      </c>
      <c r="G38" s="225">
        <v>9646</v>
      </c>
      <c r="H38" s="225">
        <v>9965</v>
      </c>
      <c r="I38" s="225">
        <v>10396</v>
      </c>
      <c r="J38" s="225">
        <v>11250</v>
      </c>
      <c r="K38" s="225">
        <v>11957</v>
      </c>
      <c r="L38" s="225">
        <v>12342</v>
      </c>
      <c r="M38" s="225">
        <v>12730</v>
      </c>
      <c r="N38" s="225">
        <v>13219</v>
      </c>
      <c r="O38" s="225">
        <v>13730</v>
      </c>
      <c r="P38" s="225">
        <v>14171</v>
      </c>
      <c r="Q38" s="225">
        <v>14669</v>
      </c>
      <c r="R38" s="224">
        <v>3.514219180015532E-2</v>
      </c>
      <c r="S38" s="224">
        <v>0.18854318586938912</v>
      </c>
      <c r="T38" s="223" t="s">
        <v>345</v>
      </c>
      <c r="U38" s="224">
        <f t="shared" ref="U38:U39" si="9">Q38/$Y$1</f>
        <v>2.9359256101417427E-2</v>
      </c>
      <c r="V38" s="225"/>
      <c r="W38" s="225">
        <v>35</v>
      </c>
      <c r="X38" s="225">
        <v>83</v>
      </c>
      <c r="Y38" s="225">
        <v>31</v>
      </c>
      <c r="Z38" s="225">
        <v>79</v>
      </c>
      <c r="AA38" s="225">
        <v>68</v>
      </c>
      <c r="AB38" s="225">
        <v>58</v>
      </c>
      <c r="AC38" s="225">
        <v>180</v>
      </c>
      <c r="AD38" s="225">
        <v>111</v>
      </c>
      <c r="AE38" s="225">
        <v>85</v>
      </c>
      <c r="AF38" s="225">
        <v>235</v>
      </c>
      <c r="AG38" s="225">
        <v>230</v>
      </c>
      <c r="AH38" s="225">
        <v>73</v>
      </c>
      <c r="AI38" s="225">
        <v>81</v>
      </c>
      <c r="AJ38" s="225">
        <v>92</v>
      </c>
      <c r="AK38" s="225">
        <v>149</v>
      </c>
      <c r="AL38" s="225">
        <v>197</v>
      </c>
      <c r="AM38" s="224">
        <f t="shared" si="1"/>
        <v>1.0514430879966128E-2</v>
      </c>
    </row>
    <row r="39" spans="1:39" ht="15" customHeight="1" x14ac:dyDescent="0.2">
      <c r="A39" s="34" t="s">
        <v>96</v>
      </c>
      <c r="B39" s="225">
        <v>5250</v>
      </c>
      <c r="C39" s="225">
        <v>5493</v>
      </c>
      <c r="D39" s="225">
        <v>5595</v>
      </c>
      <c r="E39" s="225">
        <v>5905</v>
      </c>
      <c r="F39" s="225">
        <v>6123</v>
      </c>
      <c r="G39" s="225">
        <v>6433</v>
      </c>
      <c r="H39" s="225">
        <v>6604</v>
      </c>
      <c r="I39" s="225">
        <v>6932</v>
      </c>
      <c r="J39" s="225">
        <v>7578</v>
      </c>
      <c r="K39" s="225">
        <v>7933</v>
      </c>
      <c r="L39" s="225">
        <v>8277</v>
      </c>
      <c r="M39" s="225">
        <v>8565</v>
      </c>
      <c r="N39" s="225">
        <v>9257</v>
      </c>
      <c r="O39" s="225">
        <v>9938</v>
      </c>
      <c r="P39" s="225">
        <v>10532</v>
      </c>
      <c r="Q39" s="225">
        <v>10899</v>
      </c>
      <c r="R39" s="224">
        <v>3.4846183061147062E-2</v>
      </c>
      <c r="S39" s="224">
        <v>0.31678144255164908</v>
      </c>
      <c r="T39" s="223" t="s">
        <v>345</v>
      </c>
      <c r="U39" s="224">
        <f t="shared" si="9"/>
        <v>2.1813793186266858E-2</v>
      </c>
      <c r="V39" s="225"/>
      <c r="W39" s="225">
        <v>68</v>
      </c>
      <c r="X39" s="225">
        <v>90</v>
      </c>
      <c r="Y39" s="225">
        <v>80</v>
      </c>
      <c r="Z39" s="225">
        <v>50</v>
      </c>
      <c r="AA39" s="225">
        <v>59</v>
      </c>
      <c r="AB39" s="225">
        <v>36</v>
      </c>
      <c r="AC39" s="225">
        <v>86</v>
      </c>
      <c r="AD39" s="225">
        <v>81</v>
      </c>
      <c r="AE39" s="225">
        <v>79</v>
      </c>
      <c r="AF39" s="225">
        <v>140</v>
      </c>
      <c r="AG39" s="225">
        <v>114</v>
      </c>
      <c r="AH39" s="225">
        <v>117</v>
      </c>
      <c r="AI39" s="225">
        <v>96</v>
      </c>
      <c r="AJ39" s="225">
        <v>196</v>
      </c>
      <c r="AK39" s="225">
        <v>188</v>
      </c>
      <c r="AL39" s="225">
        <v>208</v>
      </c>
      <c r="AM39" s="224">
        <f t="shared" si="1"/>
        <v>1.7850360805165211E-2</v>
      </c>
    </row>
    <row r="40" spans="1:39" ht="15" customHeight="1" x14ac:dyDescent="0.2">
      <c r="A40" s="34" t="s">
        <v>97</v>
      </c>
      <c r="B40" s="225">
        <v>3673</v>
      </c>
      <c r="C40" s="225">
        <v>3734</v>
      </c>
      <c r="D40" s="225">
        <v>3950</v>
      </c>
      <c r="E40" s="225">
        <v>4214</v>
      </c>
      <c r="F40" s="225">
        <v>4510</v>
      </c>
      <c r="G40" s="225">
        <v>4778</v>
      </c>
      <c r="H40" s="225">
        <v>5024</v>
      </c>
      <c r="I40" s="225">
        <v>5247</v>
      </c>
      <c r="J40" s="225">
        <v>5468</v>
      </c>
      <c r="K40" s="225">
        <v>5631</v>
      </c>
      <c r="L40" s="225">
        <v>5795</v>
      </c>
      <c r="M40" s="225">
        <v>5926</v>
      </c>
      <c r="N40" s="225">
        <v>6107</v>
      </c>
      <c r="O40" s="225">
        <v>6291</v>
      </c>
      <c r="P40" s="225">
        <v>6311</v>
      </c>
      <c r="Q40" s="225">
        <v>6170</v>
      </c>
      <c r="R40" s="224">
        <v>-2.2341942639835244E-2</v>
      </c>
      <c r="S40" s="224">
        <v>6.4710957722174278E-2</v>
      </c>
      <c r="T40" s="223" t="s">
        <v>344</v>
      </c>
      <c r="U40" s="224">
        <f t="shared" ref="U40:U42" si="10">Q40/$Y$2</f>
        <v>5.3930737898361975E-2</v>
      </c>
      <c r="V40" s="225"/>
      <c r="W40" s="225">
        <v>52</v>
      </c>
      <c r="X40" s="225">
        <v>60</v>
      </c>
      <c r="Y40" s="225">
        <v>72</v>
      </c>
      <c r="Z40" s="225">
        <v>50</v>
      </c>
      <c r="AA40" s="225">
        <v>57</v>
      </c>
      <c r="AB40" s="225">
        <v>61</v>
      </c>
      <c r="AC40" s="225">
        <v>52</v>
      </c>
      <c r="AD40" s="225">
        <v>48</v>
      </c>
      <c r="AE40" s="225">
        <v>90</v>
      </c>
      <c r="AF40" s="225">
        <v>21</v>
      </c>
      <c r="AG40" s="225">
        <v>73</v>
      </c>
      <c r="AH40" s="225">
        <v>4</v>
      </c>
      <c r="AI40" s="225">
        <v>73</v>
      </c>
      <c r="AJ40" s="225">
        <v>64</v>
      </c>
      <c r="AK40" s="225">
        <v>67</v>
      </c>
      <c r="AL40" s="225">
        <v>19</v>
      </c>
      <c r="AM40" s="224">
        <f t="shared" si="1"/>
        <v>1.0616384091269212E-2</v>
      </c>
    </row>
    <row r="41" spans="1:39" ht="15" customHeight="1" x14ac:dyDescent="0.2">
      <c r="A41" s="34" t="s">
        <v>98</v>
      </c>
      <c r="B41" s="225">
        <v>98</v>
      </c>
      <c r="C41" s="225">
        <v>111</v>
      </c>
      <c r="D41" s="225">
        <v>111</v>
      </c>
      <c r="E41" s="225">
        <v>123</v>
      </c>
      <c r="F41" s="225">
        <v>118</v>
      </c>
      <c r="G41" s="225">
        <v>132</v>
      </c>
      <c r="H41" s="225">
        <v>145</v>
      </c>
      <c r="I41" s="225">
        <v>146</v>
      </c>
      <c r="J41" s="225">
        <v>164</v>
      </c>
      <c r="K41" s="225">
        <v>170</v>
      </c>
      <c r="L41" s="225">
        <v>168</v>
      </c>
      <c r="M41" s="225">
        <v>177</v>
      </c>
      <c r="N41" s="225">
        <v>185</v>
      </c>
      <c r="O41" s="225">
        <v>193</v>
      </c>
      <c r="P41" s="225">
        <v>196</v>
      </c>
      <c r="Q41" s="225">
        <v>190</v>
      </c>
      <c r="R41" s="224">
        <v>-3.0612244897959218E-2</v>
      </c>
      <c r="S41" s="224">
        <v>0.13095238095238093</v>
      </c>
      <c r="T41" s="223" t="s">
        <v>344</v>
      </c>
      <c r="U41" s="224">
        <f t="shared" si="10"/>
        <v>1.6607520584584724E-3</v>
      </c>
      <c r="V41" s="225"/>
      <c r="W41" s="225">
        <v>4</v>
      </c>
      <c r="X41" s="225">
        <v>0</v>
      </c>
      <c r="Y41" s="225">
        <v>7</v>
      </c>
      <c r="Z41" s="225">
        <v>-3</v>
      </c>
      <c r="AA41" s="225">
        <v>4</v>
      </c>
      <c r="AB41" s="225">
        <v>-5</v>
      </c>
      <c r="AC41" s="225">
        <v>7</v>
      </c>
      <c r="AD41" s="225">
        <v>3</v>
      </c>
      <c r="AE41" s="225">
        <v>-2</v>
      </c>
      <c r="AF41" s="225">
        <v>6</v>
      </c>
      <c r="AG41" s="225">
        <v>-4</v>
      </c>
      <c r="AH41" s="225">
        <v>7</v>
      </c>
      <c r="AI41" s="225">
        <v>4</v>
      </c>
      <c r="AJ41" s="225">
        <v>-2</v>
      </c>
      <c r="AK41" s="225">
        <v>1</v>
      </c>
      <c r="AL41" s="225">
        <v>-1</v>
      </c>
      <c r="AM41" s="224">
        <f t="shared" si="1"/>
        <v>5.1020408163265302E-3</v>
      </c>
    </row>
    <row r="42" spans="1:39" ht="15" customHeight="1" x14ac:dyDescent="0.2">
      <c r="A42" s="34" t="s">
        <v>99</v>
      </c>
      <c r="B42" s="225">
        <v>1102</v>
      </c>
      <c r="C42" s="225">
        <v>1215</v>
      </c>
      <c r="D42" s="225">
        <v>1257</v>
      </c>
      <c r="E42" s="225">
        <v>1315</v>
      </c>
      <c r="F42" s="225">
        <v>1402</v>
      </c>
      <c r="G42" s="225">
        <v>1461</v>
      </c>
      <c r="H42" s="225">
        <v>1484</v>
      </c>
      <c r="I42" s="225">
        <v>1519</v>
      </c>
      <c r="J42" s="225">
        <v>1619</v>
      </c>
      <c r="K42" s="225">
        <v>1690</v>
      </c>
      <c r="L42" s="225">
        <v>1759</v>
      </c>
      <c r="M42" s="225">
        <v>1853</v>
      </c>
      <c r="N42" s="225">
        <v>1904</v>
      </c>
      <c r="O42" s="225">
        <v>1938</v>
      </c>
      <c r="P42" s="225">
        <v>1948</v>
      </c>
      <c r="Q42" s="225">
        <v>1908</v>
      </c>
      <c r="R42" s="224">
        <v>-2.0533880903490731E-2</v>
      </c>
      <c r="S42" s="224">
        <v>8.4707220011370099E-2</v>
      </c>
      <c r="T42" s="223" t="s">
        <v>344</v>
      </c>
      <c r="U42" s="224">
        <f t="shared" si="10"/>
        <v>1.6677446987046134E-2</v>
      </c>
      <c r="V42" s="225"/>
      <c r="W42" s="225">
        <v>19</v>
      </c>
      <c r="X42" s="225">
        <v>41</v>
      </c>
      <c r="Y42" s="225">
        <v>35</v>
      </c>
      <c r="Z42" s="225">
        <v>17</v>
      </c>
      <c r="AA42" s="225">
        <v>-2</v>
      </c>
      <c r="AB42" s="225">
        <v>0</v>
      </c>
      <c r="AC42" s="225">
        <v>-17</v>
      </c>
      <c r="AD42" s="225">
        <v>16</v>
      </c>
      <c r="AE42" s="225">
        <v>-1</v>
      </c>
      <c r="AF42" s="225">
        <v>24</v>
      </c>
      <c r="AG42" s="225">
        <v>29</v>
      </c>
      <c r="AH42" s="225">
        <v>19</v>
      </c>
      <c r="AI42" s="225">
        <v>30</v>
      </c>
      <c r="AJ42" s="225">
        <v>36</v>
      </c>
      <c r="AK42" s="225">
        <v>26</v>
      </c>
      <c r="AL42" s="225">
        <v>11</v>
      </c>
      <c r="AM42" s="224">
        <f t="shared" si="1"/>
        <v>1.3347022587268994E-2</v>
      </c>
    </row>
    <row r="43" spans="1:39" ht="15" customHeight="1" x14ac:dyDescent="0.2">
      <c r="A43" s="34" t="s">
        <v>100</v>
      </c>
      <c r="B43" s="225">
        <v>4165</v>
      </c>
      <c r="C43" s="225">
        <v>4246</v>
      </c>
      <c r="D43" s="225">
        <v>4237</v>
      </c>
      <c r="E43" s="225">
        <v>4380</v>
      </c>
      <c r="F43" s="225">
        <v>4542</v>
      </c>
      <c r="G43" s="225">
        <v>4807</v>
      </c>
      <c r="H43" s="225">
        <v>4989</v>
      </c>
      <c r="I43" s="225">
        <v>5193</v>
      </c>
      <c r="J43" s="225">
        <v>5655</v>
      </c>
      <c r="K43" s="225">
        <v>6052</v>
      </c>
      <c r="L43" s="225">
        <v>6177</v>
      </c>
      <c r="M43" s="225">
        <v>6448</v>
      </c>
      <c r="N43" s="225">
        <v>6896</v>
      </c>
      <c r="O43" s="225">
        <v>7656</v>
      </c>
      <c r="P43" s="225">
        <v>8000</v>
      </c>
      <c r="Q43" s="225">
        <v>8371</v>
      </c>
      <c r="R43" s="224">
        <v>4.6375000000000055E-2</v>
      </c>
      <c r="S43" s="224">
        <v>0.35518860288165777</v>
      </c>
      <c r="T43" s="223" t="s">
        <v>345</v>
      </c>
      <c r="U43" s="224">
        <f>Q43/$Y$1</f>
        <v>1.6754129990112842E-2</v>
      </c>
      <c r="V43" s="225"/>
      <c r="W43" s="225">
        <v>26</v>
      </c>
      <c r="X43" s="225">
        <v>41</v>
      </c>
      <c r="Y43" s="225">
        <v>35</v>
      </c>
      <c r="Z43" s="225">
        <v>43</v>
      </c>
      <c r="AA43" s="225">
        <v>3</v>
      </c>
      <c r="AB43" s="225">
        <v>8</v>
      </c>
      <c r="AC43" s="225">
        <v>75</v>
      </c>
      <c r="AD43" s="225">
        <v>69</v>
      </c>
      <c r="AE43" s="225">
        <v>45</v>
      </c>
      <c r="AF43" s="225">
        <v>124</v>
      </c>
      <c r="AG43" s="225">
        <v>174</v>
      </c>
      <c r="AH43" s="225">
        <v>53</v>
      </c>
      <c r="AI43" s="225">
        <v>35</v>
      </c>
      <c r="AJ43" s="225">
        <v>44</v>
      </c>
      <c r="AK43" s="225">
        <v>241</v>
      </c>
      <c r="AL43" s="225">
        <v>140</v>
      </c>
      <c r="AM43" s="224">
        <f t="shared" si="1"/>
        <v>3.0124999999999999E-2</v>
      </c>
    </row>
    <row r="44" spans="1:39" ht="15" customHeight="1" x14ac:dyDescent="0.2">
      <c r="A44" s="34" t="s">
        <v>101</v>
      </c>
      <c r="B44" s="225">
        <v>248</v>
      </c>
      <c r="C44" s="225">
        <v>275</v>
      </c>
      <c r="D44" s="225">
        <v>268</v>
      </c>
      <c r="E44" s="225">
        <v>295</v>
      </c>
      <c r="F44" s="225">
        <v>299</v>
      </c>
      <c r="G44" s="225">
        <v>304</v>
      </c>
      <c r="H44" s="225">
        <v>313</v>
      </c>
      <c r="I44" s="225">
        <v>308</v>
      </c>
      <c r="J44" s="225">
        <v>331</v>
      </c>
      <c r="K44" s="225">
        <v>331</v>
      </c>
      <c r="L44" s="225">
        <v>345</v>
      </c>
      <c r="M44" s="225">
        <v>371</v>
      </c>
      <c r="N44" s="225">
        <v>383</v>
      </c>
      <c r="O44" s="225">
        <v>402</v>
      </c>
      <c r="P44" s="225">
        <v>404</v>
      </c>
      <c r="Q44" s="225">
        <v>421</v>
      </c>
      <c r="R44" s="224">
        <v>4.2079207920792117E-2</v>
      </c>
      <c r="S44" s="224">
        <v>0.22028985507246368</v>
      </c>
      <c r="T44" s="223" t="s">
        <v>344</v>
      </c>
      <c r="U44" s="224">
        <f>Q44/$Y$2</f>
        <v>3.6798769295316681E-3</v>
      </c>
      <c r="V44" s="225"/>
      <c r="W44" s="225">
        <v>7</v>
      </c>
      <c r="X44" s="225">
        <v>2</v>
      </c>
      <c r="Y44" s="225">
        <v>6</v>
      </c>
      <c r="Z44" s="225">
        <v>-5</v>
      </c>
      <c r="AA44" s="225">
        <v>6</v>
      </c>
      <c r="AB44" s="225">
        <v>-6</v>
      </c>
      <c r="AC44" s="225">
        <v>3</v>
      </c>
      <c r="AD44" s="225">
        <v>-2</v>
      </c>
      <c r="AE44" s="225">
        <v>-3</v>
      </c>
      <c r="AF44" s="225">
        <v>8</v>
      </c>
      <c r="AG44" s="225">
        <v>1</v>
      </c>
      <c r="AH44" s="225">
        <v>1</v>
      </c>
      <c r="AI44" s="225">
        <v>5</v>
      </c>
      <c r="AJ44" s="225">
        <v>-4</v>
      </c>
      <c r="AK44" s="225">
        <v>11</v>
      </c>
      <c r="AL44" s="225">
        <v>-5</v>
      </c>
      <c r="AM44" s="224">
        <f t="shared" si="1"/>
        <v>2.7227722772277228E-2</v>
      </c>
    </row>
    <row r="45" spans="1:39" ht="15" customHeight="1" x14ac:dyDescent="0.2">
      <c r="A45" s="34" t="s">
        <v>102</v>
      </c>
      <c r="B45" s="225">
        <v>5613</v>
      </c>
      <c r="C45" s="225">
        <v>5727</v>
      </c>
      <c r="D45" s="225">
        <v>5923</v>
      </c>
      <c r="E45" s="225">
        <v>6395</v>
      </c>
      <c r="F45" s="225">
        <v>6867</v>
      </c>
      <c r="G45" s="225">
        <v>7448</v>
      </c>
      <c r="H45" s="225">
        <v>7909</v>
      </c>
      <c r="I45" s="225">
        <v>8517</v>
      </c>
      <c r="J45" s="225">
        <v>9235</v>
      </c>
      <c r="K45" s="225">
        <v>10119</v>
      </c>
      <c r="L45" s="225">
        <v>10782</v>
      </c>
      <c r="M45" s="225">
        <v>11447</v>
      </c>
      <c r="N45" s="225">
        <v>12074</v>
      </c>
      <c r="O45" s="225">
        <v>12746</v>
      </c>
      <c r="P45" s="225">
        <v>13034</v>
      </c>
      <c r="Q45" s="225">
        <v>13149</v>
      </c>
      <c r="R45" s="224">
        <v>8.8230781034217554E-3</v>
      </c>
      <c r="S45" s="224">
        <v>0.21953255425709517</v>
      </c>
      <c r="T45" s="223" t="s">
        <v>345</v>
      </c>
      <c r="U45" s="224">
        <f t="shared" ref="U45:U48" si="11">Q45/$Y$1</f>
        <v>2.631705354676786E-2</v>
      </c>
      <c r="V45" s="225"/>
      <c r="W45" s="225">
        <v>-12</v>
      </c>
      <c r="X45" s="225">
        <v>63</v>
      </c>
      <c r="Y45" s="225">
        <v>53</v>
      </c>
      <c r="Z45" s="225">
        <v>24</v>
      </c>
      <c r="AA45" s="225">
        <v>83</v>
      </c>
      <c r="AB45" s="225">
        <v>109</v>
      </c>
      <c r="AC45" s="225">
        <v>165</v>
      </c>
      <c r="AD45" s="225">
        <v>109</v>
      </c>
      <c r="AE45" s="225">
        <v>121</v>
      </c>
      <c r="AF45" s="225">
        <v>160</v>
      </c>
      <c r="AG45" s="225">
        <v>210</v>
      </c>
      <c r="AH45" s="225">
        <v>194</v>
      </c>
      <c r="AI45" s="225">
        <v>144</v>
      </c>
      <c r="AJ45" s="225">
        <v>131</v>
      </c>
      <c r="AK45" s="225">
        <v>233</v>
      </c>
      <c r="AL45" s="225">
        <v>188</v>
      </c>
      <c r="AM45" s="224">
        <f t="shared" si="1"/>
        <v>1.7876323461715513E-2</v>
      </c>
    </row>
    <row r="46" spans="1:39" ht="15" customHeight="1" x14ac:dyDescent="0.2">
      <c r="A46" s="34" t="s">
        <v>103</v>
      </c>
      <c r="B46" s="225">
        <v>5165</v>
      </c>
      <c r="C46" s="225">
        <v>5392</v>
      </c>
      <c r="D46" s="225">
        <v>5517</v>
      </c>
      <c r="E46" s="225">
        <v>5731</v>
      </c>
      <c r="F46" s="225">
        <v>5805</v>
      </c>
      <c r="G46" s="225">
        <v>6057</v>
      </c>
      <c r="H46" s="225">
        <v>6218</v>
      </c>
      <c r="I46" s="225">
        <v>6584</v>
      </c>
      <c r="J46" s="225">
        <v>7027</v>
      </c>
      <c r="K46" s="225">
        <v>7297</v>
      </c>
      <c r="L46" s="225">
        <v>7641</v>
      </c>
      <c r="M46" s="225">
        <v>7981</v>
      </c>
      <c r="N46" s="225">
        <v>8418</v>
      </c>
      <c r="O46" s="225">
        <v>8954</v>
      </c>
      <c r="P46" s="225">
        <v>9168</v>
      </c>
      <c r="Q46" s="225">
        <v>9253</v>
      </c>
      <c r="R46" s="224">
        <v>9.2713787085514365E-3</v>
      </c>
      <c r="S46" s="224">
        <v>0.21096715089647944</v>
      </c>
      <c r="T46" s="223" t="s">
        <v>345</v>
      </c>
      <c r="U46" s="224">
        <f t="shared" si="11"/>
        <v>1.8519408051429233E-2</v>
      </c>
      <c r="V46" s="225"/>
      <c r="W46" s="225">
        <v>71</v>
      </c>
      <c r="X46" s="225">
        <v>87</v>
      </c>
      <c r="Y46" s="225">
        <v>44</v>
      </c>
      <c r="Z46" s="225">
        <v>48</v>
      </c>
      <c r="AA46" s="225">
        <v>-3</v>
      </c>
      <c r="AB46" s="225">
        <v>13</v>
      </c>
      <c r="AC46" s="225">
        <v>80</v>
      </c>
      <c r="AD46" s="225">
        <v>50</v>
      </c>
      <c r="AE46" s="225">
        <v>119</v>
      </c>
      <c r="AF46" s="225">
        <v>197</v>
      </c>
      <c r="AG46" s="225">
        <v>94</v>
      </c>
      <c r="AH46" s="225">
        <v>85</v>
      </c>
      <c r="AI46" s="225">
        <v>57</v>
      </c>
      <c r="AJ46" s="225">
        <v>122</v>
      </c>
      <c r="AK46" s="225">
        <v>185</v>
      </c>
      <c r="AL46" s="225">
        <v>141</v>
      </c>
      <c r="AM46" s="224">
        <f t="shared" si="1"/>
        <v>2.017888307155323E-2</v>
      </c>
    </row>
    <row r="47" spans="1:39" ht="15" customHeight="1" x14ac:dyDescent="0.2">
      <c r="A47" s="34" t="s">
        <v>15</v>
      </c>
      <c r="B47" s="225">
        <v>13616</v>
      </c>
      <c r="C47" s="225">
        <v>15626</v>
      </c>
      <c r="D47" s="225">
        <v>18446</v>
      </c>
      <c r="E47" s="225">
        <v>20748</v>
      </c>
      <c r="F47" s="225">
        <v>22244</v>
      </c>
      <c r="G47" s="225">
        <v>23614</v>
      </c>
      <c r="H47" s="225">
        <v>25375</v>
      </c>
      <c r="I47" s="225">
        <v>27055</v>
      </c>
      <c r="J47" s="225">
        <v>29672</v>
      </c>
      <c r="K47" s="225">
        <v>32973</v>
      </c>
      <c r="L47" s="225">
        <v>36236</v>
      </c>
      <c r="M47" s="225">
        <v>40384</v>
      </c>
      <c r="N47" s="225">
        <v>44099</v>
      </c>
      <c r="O47" s="225">
        <v>47958</v>
      </c>
      <c r="P47" s="225">
        <v>51656</v>
      </c>
      <c r="Q47" s="225">
        <v>53518</v>
      </c>
      <c r="R47" s="224">
        <v>3.6046151463527965E-2</v>
      </c>
      <c r="S47" s="224">
        <v>0.47692902086322997</v>
      </c>
      <c r="T47" s="223" t="s">
        <v>345</v>
      </c>
      <c r="U47" s="224">
        <f t="shared" si="11"/>
        <v>0.10711355021035229</v>
      </c>
      <c r="V47" s="225"/>
      <c r="W47" s="225">
        <v>212</v>
      </c>
      <c r="X47" s="225">
        <v>185</v>
      </c>
      <c r="Y47" s="225">
        <v>403</v>
      </c>
      <c r="Z47" s="225">
        <v>446</v>
      </c>
      <c r="AA47" s="225">
        <v>432</v>
      </c>
      <c r="AB47" s="225">
        <v>69</v>
      </c>
      <c r="AC47" s="225">
        <v>290</v>
      </c>
      <c r="AD47" s="225">
        <v>578</v>
      </c>
      <c r="AE47" s="225">
        <v>423</v>
      </c>
      <c r="AF47" s="225">
        <v>495</v>
      </c>
      <c r="AG47" s="225">
        <v>595</v>
      </c>
      <c r="AH47" s="225">
        <v>495</v>
      </c>
      <c r="AI47" s="225">
        <v>869</v>
      </c>
      <c r="AJ47" s="225">
        <v>669</v>
      </c>
      <c r="AK47" s="225">
        <v>1340</v>
      </c>
      <c r="AL47" s="225">
        <v>1129</v>
      </c>
      <c r="AM47" s="224">
        <f t="shared" si="1"/>
        <v>2.5940839399101748E-2</v>
      </c>
    </row>
    <row r="48" spans="1:39" ht="15" customHeight="1" x14ac:dyDescent="0.2">
      <c r="A48" s="34" t="s">
        <v>11</v>
      </c>
      <c r="B48" s="225">
        <v>1956</v>
      </c>
      <c r="C48" s="225">
        <v>2257</v>
      </c>
      <c r="D48" s="225">
        <v>2683</v>
      </c>
      <c r="E48" s="225">
        <v>3183</v>
      </c>
      <c r="F48" s="225">
        <v>3898</v>
      </c>
      <c r="G48" s="225">
        <v>4649</v>
      </c>
      <c r="H48" s="225">
        <v>5638</v>
      </c>
      <c r="I48" s="225">
        <v>6624</v>
      </c>
      <c r="J48" s="225">
        <v>7488</v>
      </c>
      <c r="K48" s="225">
        <v>8385</v>
      </c>
      <c r="L48" s="225">
        <v>9145</v>
      </c>
      <c r="M48" s="225">
        <v>9652</v>
      </c>
      <c r="N48" s="225">
        <v>10311</v>
      </c>
      <c r="O48" s="225">
        <v>11211</v>
      </c>
      <c r="P48" s="225">
        <v>12281</v>
      </c>
      <c r="Q48" s="225">
        <v>13143</v>
      </c>
      <c r="R48" s="224">
        <v>7.0189723963846484E-2</v>
      </c>
      <c r="S48" s="224">
        <v>0.43717878622197914</v>
      </c>
      <c r="T48" s="223" t="s">
        <v>345</v>
      </c>
      <c r="U48" s="224">
        <f t="shared" si="11"/>
        <v>2.6305044852473189E-2</v>
      </c>
      <c r="V48" s="225"/>
      <c r="W48" s="225">
        <v>37</v>
      </c>
      <c r="X48" s="225">
        <v>116</v>
      </c>
      <c r="Y48" s="225">
        <v>97</v>
      </c>
      <c r="Z48" s="225">
        <v>130</v>
      </c>
      <c r="AA48" s="225">
        <v>129</v>
      </c>
      <c r="AB48" s="225">
        <v>124</v>
      </c>
      <c r="AC48" s="225">
        <v>117</v>
      </c>
      <c r="AD48" s="225">
        <v>286</v>
      </c>
      <c r="AE48" s="225">
        <v>246</v>
      </c>
      <c r="AF48" s="225">
        <v>332</v>
      </c>
      <c r="AG48" s="225">
        <v>324</v>
      </c>
      <c r="AH48" s="225">
        <v>154</v>
      </c>
      <c r="AI48" s="225">
        <v>121</v>
      </c>
      <c r="AJ48" s="225">
        <v>195</v>
      </c>
      <c r="AK48" s="225">
        <v>210</v>
      </c>
      <c r="AL48" s="225">
        <v>363</v>
      </c>
      <c r="AM48" s="224">
        <f t="shared" si="1"/>
        <v>1.7099584724370981E-2</v>
      </c>
    </row>
    <row r="49" spans="1:39" ht="15" customHeight="1" x14ac:dyDescent="0.2">
      <c r="A49" s="34" t="s">
        <v>2</v>
      </c>
      <c r="B49" s="225">
        <v>2658</v>
      </c>
      <c r="C49" s="225">
        <v>2754</v>
      </c>
      <c r="D49" s="225">
        <v>2862</v>
      </c>
      <c r="E49" s="225">
        <v>3093</v>
      </c>
      <c r="F49" s="225">
        <v>3393</v>
      </c>
      <c r="G49" s="225">
        <v>3778</v>
      </c>
      <c r="H49" s="225">
        <v>3933</v>
      </c>
      <c r="I49" s="225">
        <v>4130</v>
      </c>
      <c r="J49" s="225">
        <v>4400</v>
      </c>
      <c r="K49" s="225">
        <v>4578</v>
      </c>
      <c r="L49" s="225">
        <v>4582</v>
      </c>
      <c r="M49" s="225">
        <v>4735</v>
      </c>
      <c r="N49" s="225">
        <v>4766</v>
      </c>
      <c r="O49" s="225">
        <v>4913</v>
      </c>
      <c r="P49" s="225">
        <v>4984</v>
      </c>
      <c r="Q49" s="225">
        <v>4834</v>
      </c>
      <c r="R49" s="224">
        <v>-3.0096308186195797E-2</v>
      </c>
      <c r="S49" s="224">
        <v>5.4997817546922789E-2</v>
      </c>
      <c r="T49" s="223" t="s">
        <v>344</v>
      </c>
      <c r="U49" s="224">
        <f t="shared" ref="U49:U51" si="12">Q49/$Y$2</f>
        <v>4.2253028687306612E-2</v>
      </c>
      <c r="V49" s="225"/>
      <c r="W49" s="225">
        <v>26</v>
      </c>
      <c r="X49" s="225">
        <v>45</v>
      </c>
      <c r="Y49" s="225">
        <v>15</v>
      </c>
      <c r="Z49" s="225">
        <v>25</v>
      </c>
      <c r="AA49" s="225">
        <v>97</v>
      </c>
      <c r="AB49" s="225">
        <v>85</v>
      </c>
      <c r="AC49" s="225">
        <v>119</v>
      </c>
      <c r="AD49" s="225">
        <v>43</v>
      </c>
      <c r="AE49" s="225">
        <v>64</v>
      </c>
      <c r="AF49" s="225">
        <v>77</v>
      </c>
      <c r="AG49" s="225">
        <v>106</v>
      </c>
      <c r="AH49" s="225">
        <v>31</v>
      </c>
      <c r="AI49" s="225">
        <v>59</v>
      </c>
      <c r="AJ49" s="225">
        <v>73</v>
      </c>
      <c r="AK49" s="225">
        <v>54</v>
      </c>
      <c r="AL49" s="225">
        <v>31</v>
      </c>
      <c r="AM49" s="224">
        <f t="shared" si="1"/>
        <v>1.0834670947030497E-2</v>
      </c>
    </row>
    <row r="50" spans="1:39" ht="15" customHeight="1" x14ac:dyDescent="0.2">
      <c r="A50" s="34" t="s">
        <v>104</v>
      </c>
      <c r="B50" s="225">
        <v>1023</v>
      </c>
      <c r="C50" s="225">
        <v>1152</v>
      </c>
      <c r="D50" s="225">
        <v>1221</v>
      </c>
      <c r="E50" s="225">
        <v>1322</v>
      </c>
      <c r="F50" s="225">
        <v>1405</v>
      </c>
      <c r="G50" s="225">
        <v>1513</v>
      </c>
      <c r="H50" s="225">
        <v>1521</v>
      </c>
      <c r="I50" s="225">
        <v>1591</v>
      </c>
      <c r="J50" s="225">
        <v>1784</v>
      </c>
      <c r="K50" s="225">
        <v>1915</v>
      </c>
      <c r="L50" s="225">
        <v>2075</v>
      </c>
      <c r="M50" s="225">
        <v>2277</v>
      </c>
      <c r="N50" s="225">
        <v>2402</v>
      </c>
      <c r="O50" s="225">
        <v>2533</v>
      </c>
      <c r="P50" s="225">
        <v>2585</v>
      </c>
      <c r="Q50" s="225">
        <v>2573</v>
      </c>
      <c r="R50" s="224">
        <v>-4.6421663442940408E-3</v>
      </c>
      <c r="S50" s="224">
        <v>0.24</v>
      </c>
      <c r="T50" s="223" t="s">
        <v>344</v>
      </c>
      <c r="U50" s="224">
        <f t="shared" si="12"/>
        <v>2.2490079191650789E-2</v>
      </c>
      <c r="V50" s="225"/>
      <c r="W50" s="225">
        <v>7</v>
      </c>
      <c r="X50" s="225">
        <v>20</v>
      </c>
      <c r="Y50" s="225">
        <v>38</v>
      </c>
      <c r="Z50" s="225">
        <v>26</v>
      </c>
      <c r="AA50" s="225">
        <v>21</v>
      </c>
      <c r="AB50" s="225">
        <v>0</v>
      </c>
      <c r="AC50" s="225">
        <v>58</v>
      </c>
      <c r="AD50" s="225">
        <v>3</v>
      </c>
      <c r="AE50" s="225">
        <v>11</v>
      </c>
      <c r="AF50" s="225">
        <v>67</v>
      </c>
      <c r="AG50" s="225">
        <v>42</v>
      </c>
      <c r="AH50" s="225">
        <v>34</v>
      </c>
      <c r="AI50" s="225">
        <v>91</v>
      </c>
      <c r="AJ50" s="225">
        <v>64</v>
      </c>
      <c r="AK50" s="225">
        <v>57</v>
      </c>
      <c r="AL50" s="225">
        <v>25</v>
      </c>
      <c r="AM50" s="224">
        <f t="shared" si="1"/>
        <v>2.2050290135396517E-2</v>
      </c>
    </row>
    <row r="51" spans="1:39" ht="15" customHeight="1" x14ac:dyDescent="0.2">
      <c r="A51" s="34" t="s">
        <v>105</v>
      </c>
      <c r="B51" s="225">
        <v>1005</v>
      </c>
      <c r="C51" s="225">
        <v>1007</v>
      </c>
      <c r="D51" s="225">
        <v>1082</v>
      </c>
      <c r="E51" s="225">
        <v>1145</v>
      </c>
      <c r="F51" s="225">
        <v>1280</v>
      </c>
      <c r="G51" s="225">
        <v>1425</v>
      </c>
      <c r="H51" s="225">
        <v>1546</v>
      </c>
      <c r="I51" s="225">
        <v>1559</v>
      </c>
      <c r="J51" s="225">
        <v>1686</v>
      </c>
      <c r="K51" s="225">
        <v>1693</v>
      </c>
      <c r="L51" s="225">
        <v>1779</v>
      </c>
      <c r="M51" s="225">
        <v>1825</v>
      </c>
      <c r="N51" s="225">
        <v>1873</v>
      </c>
      <c r="O51" s="225">
        <v>1936</v>
      </c>
      <c r="P51" s="225">
        <v>1948</v>
      </c>
      <c r="Q51" s="225">
        <v>1871</v>
      </c>
      <c r="R51" s="224">
        <v>-3.9527720739219729E-2</v>
      </c>
      <c r="S51" s="224">
        <v>5.1714446318156249E-2</v>
      </c>
      <c r="T51" s="223" t="s">
        <v>344</v>
      </c>
      <c r="U51" s="224">
        <f t="shared" si="12"/>
        <v>1.6354037375662114E-2</v>
      </c>
      <c r="V51" s="225"/>
      <c r="W51" s="225">
        <v>18</v>
      </c>
      <c r="X51" s="225">
        <v>3</v>
      </c>
      <c r="Y51" s="225">
        <v>-4</v>
      </c>
      <c r="Z51" s="225">
        <v>27</v>
      </c>
      <c r="AA51" s="225">
        <v>2</v>
      </c>
      <c r="AB51" s="225">
        <v>38</v>
      </c>
      <c r="AC51" s="225">
        <v>69</v>
      </c>
      <c r="AD51" s="225">
        <v>54</v>
      </c>
      <c r="AE51" s="225">
        <v>11</v>
      </c>
      <c r="AF51" s="225">
        <v>12</v>
      </c>
      <c r="AG51" s="225">
        <v>-16</v>
      </c>
      <c r="AH51" s="225">
        <v>5</v>
      </c>
      <c r="AI51" s="225">
        <v>16</v>
      </c>
      <c r="AJ51" s="225">
        <v>24</v>
      </c>
      <c r="AK51" s="225">
        <v>14</v>
      </c>
      <c r="AL51" s="225">
        <v>25</v>
      </c>
      <c r="AM51" s="224">
        <f t="shared" si="1"/>
        <v>7.1868583162217657E-3</v>
      </c>
    </row>
    <row r="52" spans="1:39" ht="15" customHeight="1" x14ac:dyDescent="0.2">
      <c r="A52" s="34" t="s">
        <v>106</v>
      </c>
      <c r="B52" s="225">
        <v>9559</v>
      </c>
      <c r="C52" s="225">
        <v>9843</v>
      </c>
      <c r="D52" s="225">
        <v>9919</v>
      </c>
      <c r="E52" s="225">
        <v>10495</v>
      </c>
      <c r="F52" s="225">
        <v>11010</v>
      </c>
      <c r="G52" s="225">
        <v>11656</v>
      </c>
      <c r="H52" s="225">
        <v>12180</v>
      </c>
      <c r="I52" s="225">
        <v>12705</v>
      </c>
      <c r="J52" s="225">
        <v>13484</v>
      </c>
      <c r="K52" s="225">
        <v>14004</v>
      </c>
      <c r="L52" s="225">
        <v>14516</v>
      </c>
      <c r="M52" s="225">
        <v>15080</v>
      </c>
      <c r="N52" s="225">
        <v>15879</v>
      </c>
      <c r="O52" s="225">
        <v>16672</v>
      </c>
      <c r="P52" s="225">
        <v>17156</v>
      </c>
      <c r="Q52" s="225">
        <v>17504</v>
      </c>
      <c r="R52" s="224">
        <v>2.0284448589414694E-2</v>
      </c>
      <c r="S52" s="224">
        <v>0.20584182970515297</v>
      </c>
      <c r="T52" s="223" t="s">
        <v>345</v>
      </c>
      <c r="U52" s="224">
        <f t="shared" ref="U52:U53" si="13">Q52/$Y$1</f>
        <v>3.5033364155648693E-2</v>
      </c>
      <c r="V52" s="225"/>
      <c r="W52" s="225">
        <v>33</v>
      </c>
      <c r="X52" s="225">
        <v>87</v>
      </c>
      <c r="Y52" s="225">
        <v>84</v>
      </c>
      <c r="Z52" s="225">
        <v>21</v>
      </c>
      <c r="AA52" s="225">
        <v>77</v>
      </c>
      <c r="AB52" s="225">
        <v>-19</v>
      </c>
      <c r="AC52" s="225">
        <v>215</v>
      </c>
      <c r="AD52" s="225">
        <v>62</v>
      </c>
      <c r="AE52" s="225">
        <v>103</v>
      </c>
      <c r="AF52" s="225">
        <v>209</v>
      </c>
      <c r="AG52" s="225">
        <v>125</v>
      </c>
      <c r="AH52" s="225">
        <v>174</v>
      </c>
      <c r="AI52" s="225">
        <v>69</v>
      </c>
      <c r="AJ52" s="225">
        <v>114</v>
      </c>
      <c r="AK52" s="225">
        <v>211</v>
      </c>
      <c r="AL52" s="225">
        <v>201</v>
      </c>
      <c r="AM52" s="224">
        <f t="shared" si="1"/>
        <v>1.2298904173467009E-2</v>
      </c>
    </row>
    <row r="53" spans="1:39" ht="15" customHeight="1" x14ac:dyDescent="0.2">
      <c r="A53" s="34" t="s">
        <v>107</v>
      </c>
      <c r="B53" s="225">
        <v>7266</v>
      </c>
      <c r="C53" s="225">
        <v>7330</v>
      </c>
      <c r="D53" s="225">
        <v>7456</v>
      </c>
      <c r="E53" s="225">
        <v>7887</v>
      </c>
      <c r="F53" s="225">
        <v>8196</v>
      </c>
      <c r="G53" s="225">
        <v>8593</v>
      </c>
      <c r="H53" s="225">
        <v>8604</v>
      </c>
      <c r="I53" s="225">
        <v>9029</v>
      </c>
      <c r="J53" s="225">
        <v>9626</v>
      </c>
      <c r="K53" s="225">
        <v>10305</v>
      </c>
      <c r="L53" s="225">
        <v>10617</v>
      </c>
      <c r="M53" s="225">
        <v>11057</v>
      </c>
      <c r="N53" s="225">
        <v>11694</v>
      </c>
      <c r="O53" s="225">
        <v>12245</v>
      </c>
      <c r="P53" s="225">
        <v>12827</v>
      </c>
      <c r="Q53" s="225">
        <v>13345</v>
      </c>
      <c r="R53" s="224">
        <v>4.0383565915646624E-2</v>
      </c>
      <c r="S53" s="224">
        <v>0.25694640670622593</v>
      </c>
      <c r="T53" s="223" t="s">
        <v>345</v>
      </c>
      <c r="U53" s="224">
        <f t="shared" si="13"/>
        <v>2.6709337560393724E-2</v>
      </c>
      <c r="V53" s="225"/>
      <c r="W53" s="225">
        <v>44</v>
      </c>
      <c r="X53" s="225">
        <v>56</v>
      </c>
      <c r="Y53" s="225">
        <v>76</v>
      </c>
      <c r="Z53" s="225">
        <v>39</v>
      </c>
      <c r="AA53" s="225">
        <v>86</v>
      </c>
      <c r="AB53" s="225">
        <v>33</v>
      </c>
      <c r="AC53" s="225">
        <v>169</v>
      </c>
      <c r="AD53" s="225">
        <v>-8</v>
      </c>
      <c r="AE53" s="225">
        <v>153</v>
      </c>
      <c r="AF53" s="225">
        <v>99</v>
      </c>
      <c r="AG53" s="225">
        <v>303</v>
      </c>
      <c r="AH53" s="225">
        <v>52</v>
      </c>
      <c r="AI53" s="225">
        <v>34</v>
      </c>
      <c r="AJ53" s="225">
        <v>180</v>
      </c>
      <c r="AK53" s="225">
        <v>166</v>
      </c>
      <c r="AL53" s="225">
        <v>365</v>
      </c>
      <c r="AM53" s="224">
        <f t="shared" si="1"/>
        <v>1.2941451625477508E-2</v>
      </c>
    </row>
    <row r="54" spans="1:39" ht="15" customHeight="1" x14ac:dyDescent="0.2">
      <c r="A54" s="34" t="s">
        <v>108</v>
      </c>
      <c r="B54" s="225">
        <v>668</v>
      </c>
      <c r="C54" s="225">
        <v>712</v>
      </c>
      <c r="D54" s="225">
        <v>747</v>
      </c>
      <c r="E54" s="225">
        <v>806</v>
      </c>
      <c r="F54" s="225">
        <v>867</v>
      </c>
      <c r="G54" s="225">
        <v>914</v>
      </c>
      <c r="H54" s="225">
        <v>946</v>
      </c>
      <c r="I54" s="225">
        <v>1052</v>
      </c>
      <c r="J54" s="225">
        <v>1222</v>
      </c>
      <c r="K54" s="225">
        <v>1389</v>
      </c>
      <c r="L54" s="225">
        <v>1483</v>
      </c>
      <c r="M54" s="225">
        <v>1497</v>
      </c>
      <c r="N54" s="225">
        <v>1545</v>
      </c>
      <c r="O54" s="225">
        <v>1591</v>
      </c>
      <c r="P54" s="225">
        <v>1617</v>
      </c>
      <c r="Q54" s="225">
        <v>1691</v>
      </c>
      <c r="R54" s="224">
        <v>4.5763760049474245E-2</v>
      </c>
      <c r="S54" s="224">
        <v>0.14025623735670933</v>
      </c>
      <c r="T54" s="223" t="s">
        <v>344</v>
      </c>
      <c r="U54" s="224">
        <f>Q54/$Y$2</f>
        <v>1.4780693320280406E-2</v>
      </c>
      <c r="V54" s="225"/>
      <c r="W54" s="225">
        <v>14</v>
      </c>
      <c r="X54" s="225">
        <v>0</v>
      </c>
      <c r="Y54" s="225">
        <v>11</v>
      </c>
      <c r="Z54" s="225">
        <v>-11</v>
      </c>
      <c r="AA54" s="225">
        <v>8</v>
      </c>
      <c r="AB54" s="225">
        <v>12</v>
      </c>
      <c r="AC54" s="225">
        <v>17</v>
      </c>
      <c r="AD54" s="225">
        <v>7</v>
      </c>
      <c r="AE54" s="225">
        <v>29</v>
      </c>
      <c r="AF54" s="225">
        <v>53</v>
      </c>
      <c r="AG54" s="225">
        <v>43</v>
      </c>
      <c r="AH54" s="225">
        <v>28</v>
      </c>
      <c r="AI54" s="225">
        <v>4</v>
      </c>
      <c r="AJ54" s="225">
        <v>24</v>
      </c>
      <c r="AK54" s="225">
        <v>16</v>
      </c>
      <c r="AL54" s="225">
        <v>23</v>
      </c>
      <c r="AM54" s="224">
        <f t="shared" si="1"/>
        <v>9.8948670377241813E-3</v>
      </c>
    </row>
    <row r="55" spans="1:39" ht="15" customHeight="1" x14ac:dyDescent="0.2">
      <c r="A55" s="34" t="s">
        <v>109</v>
      </c>
      <c r="B55" s="225">
        <v>11252</v>
      </c>
      <c r="C55" s="225">
        <v>11456</v>
      </c>
      <c r="D55" s="225">
        <v>11973</v>
      </c>
      <c r="E55" s="225">
        <v>12653</v>
      </c>
      <c r="F55" s="225">
        <v>13227</v>
      </c>
      <c r="G55" s="225">
        <v>14094</v>
      </c>
      <c r="H55" s="225">
        <v>14824</v>
      </c>
      <c r="I55" s="225">
        <v>15852</v>
      </c>
      <c r="J55" s="225">
        <v>17428</v>
      </c>
      <c r="K55" s="225">
        <v>18611</v>
      </c>
      <c r="L55" s="225">
        <v>19706</v>
      </c>
      <c r="M55" s="225">
        <v>20855</v>
      </c>
      <c r="N55" s="225">
        <v>21812</v>
      </c>
      <c r="O55" s="225">
        <v>23540</v>
      </c>
      <c r="P55" s="225">
        <v>24693</v>
      </c>
      <c r="Q55" s="225">
        <v>25467</v>
      </c>
      <c r="R55" s="224">
        <v>3.1344915563115139E-2</v>
      </c>
      <c r="S55" s="224">
        <v>0.29234750837308443</v>
      </c>
      <c r="T55" s="223" t="s">
        <v>345</v>
      </c>
      <c r="U55" s="224">
        <f t="shared" ref="U55:U56" si="14">Q55/$Y$1</f>
        <v>5.0970902933724013E-2</v>
      </c>
      <c r="V55" s="225"/>
      <c r="W55" s="225">
        <v>-22</v>
      </c>
      <c r="X55" s="225">
        <v>78</v>
      </c>
      <c r="Y55" s="225">
        <v>62</v>
      </c>
      <c r="Z55" s="225">
        <v>91</v>
      </c>
      <c r="AA55" s="225">
        <v>162</v>
      </c>
      <c r="AB55" s="225">
        <v>81</v>
      </c>
      <c r="AC55" s="225">
        <v>219</v>
      </c>
      <c r="AD55" s="225">
        <v>218</v>
      </c>
      <c r="AE55" s="225">
        <v>246</v>
      </c>
      <c r="AF55" s="225">
        <v>401</v>
      </c>
      <c r="AG55" s="225">
        <v>327</v>
      </c>
      <c r="AH55" s="225">
        <v>297</v>
      </c>
      <c r="AI55" s="225">
        <v>399</v>
      </c>
      <c r="AJ55" s="225">
        <v>170</v>
      </c>
      <c r="AK55" s="225">
        <v>555</v>
      </c>
      <c r="AL55" s="225">
        <v>590</v>
      </c>
      <c r="AM55" s="224">
        <f t="shared" si="1"/>
        <v>2.2476005345644513E-2</v>
      </c>
    </row>
    <row r="56" spans="1:39" ht="15" customHeight="1" x14ac:dyDescent="0.2">
      <c r="A56" s="34" t="s">
        <v>131</v>
      </c>
      <c r="B56" s="225">
        <v>6344</v>
      </c>
      <c r="C56" s="225">
        <v>6580</v>
      </c>
      <c r="D56" s="225">
        <v>6824</v>
      </c>
      <c r="E56" s="225">
        <v>7218</v>
      </c>
      <c r="F56" s="225">
        <v>7672</v>
      </c>
      <c r="G56" s="225">
        <v>8298</v>
      </c>
      <c r="H56" s="225">
        <v>8719</v>
      </c>
      <c r="I56" s="225">
        <v>8919</v>
      </c>
      <c r="J56" s="225">
        <v>9539</v>
      </c>
      <c r="K56" s="225">
        <v>10137</v>
      </c>
      <c r="L56" s="225">
        <v>10448</v>
      </c>
      <c r="M56" s="225">
        <v>10752</v>
      </c>
      <c r="N56" s="225">
        <v>10883</v>
      </c>
      <c r="O56" s="225">
        <v>11116</v>
      </c>
      <c r="P56" s="225">
        <v>11096</v>
      </c>
      <c r="Q56" s="225">
        <v>10978</v>
      </c>
      <c r="R56" s="224">
        <v>-1.0634462869502537E-2</v>
      </c>
      <c r="S56" s="224">
        <v>5.0727411944869738E-2</v>
      </c>
      <c r="T56" s="223" t="s">
        <v>345</v>
      </c>
      <c r="U56" s="224">
        <f t="shared" si="14"/>
        <v>2.1971907661146671E-2</v>
      </c>
      <c r="V56" s="225"/>
      <c r="W56" s="225">
        <v>46</v>
      </c>
      <c r="X56" s="225">
        <v>170</v>
      </c>
      <c r="Y56" s="225">
        <v>54</v>
      </c>
      <c r="Z56" s="225">
        <v>86</v>
      </c>
      <c r="AA56" s="225">
        <v>106</v>
      </c>
      <c r="AB56" s="225">
        <v>119</v>
      </c>
      <c r="AC56" s="225">
        <v>193</v>
      </c>
      <c r="AD56" s="225">
        <v>161</v>
      </c>
      <c r="AE56" s="225">
        <v>75</v>
      </c>
      <c r="AF56" s="225">
        <v>225</v>
      </c>
      <c r="AG56" s="225">
        <v>183</v>
      </c>
      <c r="AH56" s="225">
        <v>158</v>
      </c>
      <c r="AI56" s="225">
        <v>126</v>
      </c>
      <c r="AJ56" s="225">
        <v>115</v>
      </c>
      <c r="AK56" s="225">
        <v>160</v>
      </c>
      <c r="AL56" s="225">
        <v>99</v>
      </c>
      <c r="AM56" s="224">
        <f t="shared" si="1"/>
        <v>1.4419610670511895E-2</v>
      </c>
    </row>
    <row r="57" spans="1:39" ht="15" customHeight="1" x14ac:dyDescent="0.2">
      <c r="A57" s="34" t="s">
        <v>110</v>
      </c>
      <c r="B57" s="225">
        <v>620</v>
      </c>
      <c r="C57" s="225">
        <v>671</v>
      </c>
      <c r="D57" s="225">
        <v>719</v>
      </c>
      <c r="E57" s="225">
        <v>771</v>
      </c>
      <c r="F57" s="225">
        <v>831</v>
      </c>
      <c r="G57" s="225">
        <v>835</v>
      </c>
      <c r="H57" s="225">
        <v>821</v>
      </c>
      <c r="I57" s="225">
        <v>806</v>
      </c>
      <c r="J57" s="225">
        <v>849</v>
      </c>
      <c r="K57" s="225">
        <v>859</v>
      </c>
      <c r="L57" s="225">
        <v>883</v>
      </c>
      <c r="M57" s="225">
        <v>912</v>
      </c>
      <c r="N57" s="225">
        <v>949</v>
      </c>
      <c r="O57" s="225">
        <v>926</v>
      </c>
      <c r="P57" s="225">
        <v>931</v>
      </c>
      <c r="Q57" s="225">
        <v>888</v>
      </c>
      <c r="R57" s="224">
        <v>-4.6186895810955919E-2</v>
      </c>
      <c r="S57" s="224">
        <v>5.6625141562853809E-3</v>
      </c>
      <c r="T57" s="223" t="s">
        <v>344</v>
      </c>
      <c r="U57" s="224">
        <f t="shared" ref="U57:U59" si="15">Q57/$Y$2</f>
        <v>7.76183067321644E-3</v>
      </c>
      <c r="V57" s="225"/>
      <c r="W57" s="225">
        <v>4</v>
      </c>
      <c r="X57" s="225">
        <v>-8</v>
      </c>
      <c r="Y57" s="225">
        <v>29</v>
      </c>
      <c r="Z57" s="225">
        <v>11</v>
      </c>
      <c r="AA57" s="225">
        <v>-3</v>
      </c>
      <c r="AB57" s="225">
        <v>-1</v>
      </c>
      <c r="AC57" s="225">
        <v>-9</v>
      </c>
      <c r="AD57" s="225">
        <v>5</v>
      </c>
      <c r="AE57" s="225">
        <v>4</v>
      </c>
      <c r="AF57" s="225">
        <v>16</v>
      </c>
      <c r="AG57" s="225">
        <v>19</v>
      </c>
      <c r="AH57" s="225">
        <v>-2</v>
      </c>
      <c r="AI57" s="225">
        <v>7</v>
      </c>
      <c r="AJ57" s="225">
        <v>19</v>
      </c>
      <c r="AK57" s="225">
        <v>15</v>
      </c>
      <c r="AL57" s="225">
        <v>4</v>
      </c>
      <c r="AM57" s="224">
        <f t="shared" si="1"/>
        <v>1.611170784103115E-2</v>
      </c>
    </row>
    <row r="58" spans="1:39" ht="15" customHeight="1" x14ac:dyDescent="0.2">
      <c r="A58" s="34" t="s">
        <v>111</v>
      </c>
      <c r="B58" s="225">
        <v>350</v>
      </c>
      <c r="C58" s="225">
        <v>384</v>
      </c>
      <c r="D58" s="225">
        <v>416</v>
      </c>
      <c r="E58" s="225">
        <v>461</v>
      </c>
      <c r="F58" s="225">
        <v>467</v>
      </c>
      <c r="G58" s="225">
        <v>497</v>
      </c>
      <c r="H58" s="225">
        <v>518</v>
      </c>
      <c r="I58" s="225">
        <v>537</v>
      </c>
      <c r="J58" s="225">
        <v>581</v>
      </c>
      <c r="K58" s="225">
        <v>615</v>
      </c>
      <c r="L58" s="225">
        <v>631</v>
      </c>
      <c r="M58" s="225">
        <v>649</v>
      </c>
      <c r="N58" s="225">
        <v>653</v>
      </c>
      <c r="O58" s="225">
        <v>652</v>
      </c>
      <c r="P58" s="225">
        <v>659</v>
      </c>
      <c r="Q58" s="225">
        <v>658</v>
      </c>
      <c r="R58" s="224">
        <v>-1.5174506828528056E-3</v>
      </c>
      <c r="S58" s="224">
        <v>4.2789223454833492E-2</v>
      </c>
      <c r="T58" s="223" t="s">
        <v>344</v>
      </c>
      <c r="U58" s="224">
        <f t="shared" si="15"/>
        <v>5.7514466024509202E-3</v>
      </c>
      <c r="V58" s="225"/>
      <c r="W58" s="225">
        <v>17</v>
      </c>
      <c r="X58" s="225">
        <v>10</v>
      </c>
      <c r="Y58" s="225">
        <v>9</v>
      </c>
      <c r="Z58" s="225">
        <v>21</v>
      </c>
      <c r="AA58" s="225">
        <v>14</v>
      </c>
      <c r="AB58" s="225">
        <v>4</v>
      </c>
      <c r="AC58" s="225">
        <v>15</v>
      </c>
      <c r="AD58" s="225">
        <v>17</v>
      </c>
      <c r="AE58" s="225">
        <v>2</v>
      </c>
      <c r="AF58" s="225">
        <v>-1</v>
      </c>
      <c r="AG58" s="225">
        <v>19</v>
      </c>
      <c r="AH58" s="225">
        <v>4</v>
      </c>
      <c r="AI58" s="225">
        <v>6</v>
      </c>
      <c r="AJ58" s="225">
        <v>-8</v>
      </c>
      <c r="AK58" s="225">
        <v>13</v>
      </c>
      <c r="AL58" s="225">
        <v>18</v>
      </c>
      <c r="AM58" s="224">
        <f t="shared" si="1"/>
        <v>1.9726858877086494E-2</v>
      </c>
    </row>
    <row r="59" spans="1:39" ht="15" customHeight="1" x14ac:dyDescent="0.2">
      <c r="A59" s="34" t="s">
        <v>112</v>
      </c>
      <c r="B59" s="225">
        <v>407</v>
      </c>
      <c r="C59" s="225">
        <v>450</v>
      </c>
      <c r="D59" s="225">
        <v>452</v>
      </c>
      <c r="E59" s="225">
        <v>485</v>
      </c>
      <c r="F59" s="225">
        <v>508</v>
      </c>
      <c r="G59" s="225">
        <v>516</v>
      </c>
      <c r="H59" s="225">
        <v>500</v>
      </c>
      <c r="I59" s="225">
        <v>542</v>
      </c>
      <c r="J59" s="225">
        <v>562</v>
      </c>
      <c r="K59" s="225">
        <v>593</v>
      </c>
      <c r="L59" s="225">
        <v>633</v>
      </c>
      <c r="M59" s="225">
        <v>657</v>
      </c>
      <c r="N59" s="225">
        <v>647</v>
      </c>
      <c r="O59" s="225">
        <v>639</v>
      </c>
      <c r="P59" s="225">
        <v>645</v>
      </c>
      <c r="Q59" s="225">
        <v>635</v>
      </c>
      <c r="R59" s="224">
        <v>-1.5503875968992276E-2</v>
      </c>
      <c r="S59" s="224">
        <v>3.1595576619274368E-3</v>
      </c>
      <c r="T59" s="223" t="s">
        <v>344</v>
      </c>
      <c r="U59" s="224">
        <f t="shared" si="15"/>
        <v>5.5504081953743683E-3</v>
      </c>
      <c r="V59" s="225"/>
      <c r="W59" s="225">
        <v>19</v>
      </c>
      <c r="X59" s="225">
        <v>2</v>
      </c>
      <c r="Y59" s="225">
        <v>24</v>
      </c>
      <c r="Z59" s="225">
        <v>-8</v>
      </c>
      <c r="AA59" s="225">
        <v>7</v>
      </c>
      <c r="AB59" s="225">
        <v>9</v>
      </c>
      <c r="AC59" s="225">
        <v>20</v>
      </c>
      <c r="AD59" s="225">
        <v>-4</v>
      </c>
      <c r="AE59" s="225">
        <v>3</v>
      </c>
      <c r="AF59" s="225">
        <v>13</v>
      </c>
      <c r="AG59" s="225">
        <v>16</v>
      </c>
      <c r="AH59" s="225">
        <v>19</v>
      </c>
      <c r="AI59" s="225">
        <v>14</v>
      </c>
      <c r="AJ59" s="225">
        <v>19</v>
      </c>
      <c r="AK59" s="225">
        <v>8</v>
      </c>
      <c r="AL59" s="225">
        <v>15</v>
      </c>
      <c r="AM59" s="224">
        <f t="shared" si="1"/>
        <v>1.2403100775193798E-2</v>
      </c>
    </row>
    <row r="60" spans="1:39" ht="15" customHeight="1" x14ac:dyDescent="0.2">
      <c r="A60" s="34" t="s">
        <v>113</v>
      </c>
      <c r="B60" s="225">
        <v>1064</v>
      </c>
      <c r="C60" s="225">
        <v>1023</v>
      </c>
      <c r="D60" s="225">
        <v>1037</v>
      </c>
      <c r="E60" s="225">
        <v>1138</v>
      </c>
      <c r="F60" s="225">
        <v>1242</v>
      </c>
      <c r="G60" s="225">
        <v>1339</v>
      </c>
      <c r="H60" s="225">
        <v>1489</v>
      </c>
      <c r="I60" s="225">
        <v>1669</v>
      </c>
      <c r="J60" s="225">
        <v>2077</v>
      </c>
      <c r="K60" s="225">
        <v>2391</v>
      </c>
      <c r="L60" s="225">
        <v>2625</v>
      </c>
      <c r="M60" s="225">
        <v>2820</v>
      </c>
      <c r="N60" s="225">
        <v>3053</v>
      </c>
      <c r="O60" s="225">
        <v>3129</v>
      </c>
      <c r="P60" s="225">
        <v>3233</v>
      </c>
      <c r="Q60" s="225">
        <v>3364</v>
      </c>
      <c r="R60" s="224">
        <v>4.0519641200123635E-2</v>
      </c>
      <c r="S60" s="224">
        <v>0.28152380952380951</v>
      </c>
      <c r="T60" s="223" t="s">
        <v>345</v>
      </c>
      <c r="U60" s="224">
        <f>Q60/$Y$1</f>
        <v>6.7328746012112767E-3</v>
      </c>
      <c r="V60" s="225"/>
      <c r="W60" s="225">
        <v>15</v>
      </c>
      <c r="X60" s="225">
        <v>3</v>
      </c>
      <c r="Y60" s="225">
        <v>-6</v>
      </c>
      <c r="Z60" s="225">
        <v>-11</v>
      </c>
      <c r="AA60" s="225">
        <v>7</v>
      </c>
      <c r="AB60" s="225">
        <v>23</v>
      </c>
      <c r="AC60" s="225">
        <v>27</v>
      </c>
      <c r="AD60" s="225">
        <v>33</v>
      </c>
      <c r="AE60" s="225">
        <v>47</v>
      </c>
      <c r="AF60" s="225">
        <v>83</v>
      </c>
      <c r="AG60" s="225">
        <v>81</v>
      </c>
      <c r="AH60" s="225">
        <v>60</v>
      </c>
      <c r="AI60" s="225">
        <v>47</v>
      </c>
      <c r="AJ60" s="225">
        <v>39</v>
      </c>
      <c r="AK60" s="225">
        <v>56</v>
      </c>
      <c r="AL60" s="225">
        <v>31</v>
      </c>
      <c r="AM60" s="224">
        <f t="shared" si="1"/>
        <v>1.7321373337457469E-2</v>
      </c>
    </row>
    <row r="61" spans="1:39" ht="15" customHeight="1" x14ac:dyDescent="0.2">
      <c r="A61" s="34" t="s">
        <v>114</v>
      </c>
      <c r="B61" s="225">
        <v>437</v>
      </c>
      <c r="C61" s="225">
        <v>439</v>
      </c>
      <c r="D61" s="225">
        <v>449</v>
      </c>
      <c r="E61" s="225">
        <v>495</v>
      </c>
      <c r="F61" s="225">
        <v>554</v>
      </c>
      <c r="G61" s="225">
        <v>609</v>
      </c>
      <c r="H61" s="225">
        <v>635</v>
      </c>
      <c r="I61" s="225">
        <v>637</v>
      </c>
      <c r="J61" s="225">
        <v>645</v>
      </c>
      <c r="K61" s="225">
        <v>660</v>
      </c>
      <c r="L61" s="225">
        <v>658</v>
      </c>
      <c r="M61" s="225">
        <v>660</v>
      </c>
      <c r="N61" s="225">
        <v>665</v>
      </c>
      <c r="O61" s="225">
        <v>686</v>
      </c>
      <c r="P61" s="225">
        <v>705</v>
      </c>
      <c r="Q61" s="225">
        <v>722</v>
      </c>
      <c r="R61" s="224">
        <v>2.4113475177304888E-2</v>
      </c>
      <c r="S61" s="224">
        <v>9.7264437689969618E-2</v>
      </c>
      <c r="T61" s="223" t="s">
        <v>344</v>
      </c>
      <c r="U61" s="224">
        <f>Q61/$Y$2</f>
        <v>6.310857822142195E-3</v>
      </c>
      <c r="V61" s="225"/>
      <c r="W61" s="225">
        <v>-2</v>
      </c>
      <c r="X61" s="225">
        <v>-4</v>
      </c>
      <c r="Y61" s="225">
        <v>10</v>
      </c>
      <c r="Z61" s="225">
        <v>24</v>
      </c>
      <c r="AA61" s="225">
        <v>12</v>
      </c>
      <c r="AB61" s="225">
        <v>17</v>
      </c>
      <c r="AC61" s="225">
        <v>8</v>
      </c>
      <c r="AD61" s="225">
        <v>-3</v>
      </c>
      <c r="AE61" s="225">
        <v>5</v>
      </c>
      <c r="AF61" s="225">
        <v>8</v>
      </c>
      <c r="AG61" s="225">
        <v>8</v>
      </c>
      <c r="AH61" s="225">
        <v>4</v>
      </c>
      <c r="AI61" s="225">
        <v>-3</v>
      </c>
      <c r="AJ61" s="225">
        <v>5</v>
      </c>
      <c r="AK61" s="225">
        <v>4</v>
      </c>
      <c r="AL61" s="225">
        <v>-4</v>
      </c>
      <c r="AM61" s="224">
        <f t="shared" si="1"/>
        <v>5.6737588652482273E-3</v>
      </c>
    </row>
    <row r="62" spans="1:39" ht="15" customHeight="1" x14ac:dyDescent="0.2">
      <c r="A62" s="34" t="s">
        <v>115</v>
      </c>
      <c r="B62" s="225">
        <v>17509</v>
      </c>
      <c r="C62" s="225">
        <v>18056</v>
      </c>
      <c r="D62" s="225">
        <v>17872</v>
      </c>
      <c r="E62" s="225">
        <v>18644</v>
      </c>
      <c r="F62" s="225">
        <v>18902</v>
      </c>
      <c r="G62" s="225">
        <v>19476</v>
      </c>
      <c r="H62" s="225">
        <v>19067</v>
      </c>
      <c r="I62" s="225">
        <v>19007</v>
      </c>
      <c r="J62" s="225">
        <v>19466</v>
      </c>
      <c r="K62" s="225">
        <v>20183</v>
      </c>
      <c r="L62" s="225">
        <v>20903</v>
      </c>
      <c r="M62" s="225">
        <v>21074</v>
      </c>
      <c r="N62" s="225">
        <v>21528</v>
      </c>
      <c r="O62" s="225">
        <v>21849</v>
      </c>
      <c r="P62" s="225">
        <v>21929</v>
      </c>
      <c r="Q62" s="225">
        <v>21725</v>
      </c>
      <c r="R62" s="224">
        <v>-9.3027497833918504E-3</v>
      </c>
      <c r="S62" s="224">
        <v>3.9324498875759506E-2</v>
      </c>
      <c r="T62" s="223" t="s">
        <v>345</v>
      </c>
      <c r="U62" s="224">
        <f>Q62/$Y$1</f>
        <v>4.3481480591948569E-2</v>
      </c>
      <c r="V62" s="225"/>
      <c r="W62" s="225">
        <v>144</v>
      </c>
      <c r="X62" s="225">
        <v>128</v>
      </c>
      <c r="Y62" s="225">
        <v>236</v>
      </c>
      <c r="Z62" s="225">
        <v>76</v>
      </c>
      <c r="AA62" s="225">
        <v>203</v>
      </c>
      <c r="AB62" s="225">
        <v>-8</v>
      </c>
      <c r="AC62" s="225">
        <v>375</v>
      </c>
      <c r="AD62" s="225">
        <v>-132</v>
      </c>
      <c r="AE62" s="225">
        <v>96</v>
      </c>
      <c r="AF62" s="225">
        <v>142</v>
      </c>
      <c r="AG62" s="225">
        <v>240</v>
      </c>
      <c r="AH62" s="225">
        <v>291</v>
      </c>
      <c r="AI62" s="225">
        <v>87</v>
      </c>
      <c r="AJ62" s="225">
        <v>86</v>
      </c>
      <c r="AK62" s="225">
        <v>198</v>
      </c>
      <c r="AL62" s="225">
        <v>144</v>
      </c>
      <c r="AM62" s="224">
        <f t="shared" si="1"/>
        <v>9.0291394956450357E-3</v>
      </c>
    </row>
    <row r="63" spans="1:39" ht="15" customHeight="1" x14ac:dyDescent="0.2">
      <c r="A63" s="34" t="s">
        <v>116</v>
      </c>
      <c r="B63" s="225">
        <v>86</v>
      </c>
      <c r="C63" s="225">
        <v>95</v>
      </c>
      <c r="D63" s="225">
        <v>112</v>
      </c>
      <c r="E63" s="225">
        <v>120</v>
      </c>
      <c r="F63" s="225">
        <v>117</v>
      </c>
      <c r="G63" s="225">
        <v>122</v>
      </c>
      <c r="H63" s="225">
        <v>133</v>
      </c>
      <c r="I63" s="225">
        <v>146</v>
      </c>
      <c r="J63" s="225">
        <v>175</v>
      </c>
      <c r="K63" s="225">
        <v>184</v>
      </c>
      <c r="L63" s="225">
        <v>198</v>
      </c>
      <c r="M63" s="225">
        <v>203</v>
      </c>
      <c r="N63" s="225">
        <v>203</v>
      </c>
      <c r="O63" s="225">
        <v>203</v>
      </c>
      <c r="P63" s="225">
        <v>199</v>
      </c>
      <c r="Q63" s="225">
        <v>214</v>
      </c>
      <c r="R63" s="224">
        <v>7.5376884422110546E-2</v>
      </c>
      <c r="S63" s="224">
        <v>8.0808080808080884E-2</v>
      </c>
      <c r="T63" s="223" t="s">
        <v>344</v>
      </c>
      <c r="U63" s="224">
        <f t="shared" ref="U63:U66" si="16">Q63/$Y$2</f>
        <v>1.8705312658427006E-3</v>
      </c>
      <c r="V63" s="225"/>
      <c r="W63" s="225">
        <v>4</v>
      </c>
      <c r="X63" s="225">
        <v>4</v>
      </c>
      <c r="Y63" s="225">
        <v>1</v>
      </c>
      <c r="Z63" s="225">
        <v>7</v>
      </c>
      <c r="AA63" s="225">
        <v>3</v>
      </c>
      <c r="AB63" s="225">
        <v>3</v>
      </c>
      <c r="AC63" s="225">
        <v>-2</v>
      </c>
      <c r="AD63" s="225">
        <v>4</v>
      </c>
      <c r="AE63" s="225">
        <v>-2</v>
      </c>
      <c r="AF63" s="225">
        <v>7</v>
      </c>
      <c r="AG63" s="225">
        <v>4</v>
      </c>
      <c r="AH63" s="225">
        <v>-1</v>
      </c>
      <c r="AI63" s="225">
        <v>0</v>
      </c>
      <c r="AJ63" s="225">
        <v>0</v>
      </c>
      <c r="AK63" s="225">
        <v>6</v>
      </c>
      <c r="AL63" s="225">
        <v>-5</v>
      </c>
      <c r="AM63" s="224">
        <f t="shared" si="1"/>
        <v>3.015075376884422E-2</v>
      </c>
    </row>
    <row r="64" spans="1:39" ht="15" customHeight="1" x14ac:dyDescent="0.2">
      <c r="A64" s="34" t="s">
        <v>117</v>
      </c>
      <c r="B64" s="225">
        <v>170</v>
      </c>
      <c r="C64" s="225">
        <v>171</v>
      </c>
      <c r="D64" s="225">
        <v>179</v>
      </c>
      <c r="E64" s="225">
        <v>184</v>
      </c>
      <c r="F64" s="225">
        <v>167</v>
      </c>
      <c r="G64" s="225">
        <v>133</v>
      </c>
      <c r="H64" s="225">
        <v>123</v>
      </c>
      <c r="I64" s="225">
        <v>112</v>
      </c>
      <c r="J64" s="225">
        <v>116</v>
      </c>
      <c r="K64" s="225">
        <v>125</v>
      </c>
      <c r="L64" s="225">
        <v>114</v>
      </c>
      <c r="M64" s="225">
        <v>107</v>
      </c>
      <c r="N64" s="225">
        <v>108</v>
      </c>
      <c r="O64" s="225">
        <v>116</v>
      </c>
      <c r="P64" s="225">
        <v>115</v>
      </c>
      <c r="Q64" s="225">
        <v>113</v>
      </c>
      <c r="R64" s="224">
        <v>-1.7391304347826098E-2</v>
      </c>
      <c r="S64" s="224">
        <v>-8.7719298245614308E-3</v>
      </c>
      <c r="T64" s="223" t="s">
        <v>344</v>
      </c>
      <c r="U64" s="224">
        <f t="shared" si="16"/>
        <v>9.8771043476740734E-4</v>
      </c>
      <c r="V64" s="225"/>
      <c r="W64" s="225">
        <v>0</v>
      </c>
      <c r="X64" s="225">
        <v>-3</v>
      </c>
      <c r="Y64" s="225">
        <v>-11</v>
      </c>
      <c r="Z64" s="225">
        <v>0</v>
      </c>
      <c r="AA64" s="225">
        <v>5</v>
      </c>
      <c r="AB64" s="225">
        <v>1</v>
      </c>
      <c r="AC64" s="225">
        <v>-6</v>
      </c>
      <c r="AD64" s="225">
        <v>1</v>
      </c>
      <c r="AE64" s="225">
        <v>-6</v>
      </c>
      <c r="AF64" s="225">
        <v>0</v>
      </c>
      <c r="AG64" s="225">
        <v>5</v>
      </c>
      <c r="AH64" s="225">
        <v>-2</v>
      </c>
      <c r="AI64" s="225">
        <v>3</v>
      </c>
      <c r="AJ64" s="225">
        <v>-1</v>
      </c>
      <c r="AK64" s="225">
        <v>2</v>
      </c>
      <c r="AL64" s="225">
        <v>-1</v>
      </c>
      <c r="AM64" s="224">
        <f t="shared" si="1"/>
        <v>1.7391304347826087E-2</v>
      </c>
    </row>
    <row r="65" spans="1:39" ht="15" customHeight="1" x14ac:dyDescent="0.2">
      <c r="A65" s="34" t="s">
        <v>118</v>
      </c>
      <c r="B65" s="225">
        <v>707</v>
      </c>
      <c r="C65" s="225">
        <v>748</v>
      </c>
      <c r="D65" s="225">
        <v>788</v>
      </c>
      <c r="E65" s="225">
        <v>864</v>
      </c>
      <c r="F65" s="225">
        <v>935</v>
      </c>
      <c r="G65" s="225">
        <v>1002</v>
      </c>
      <c r="H65" s="225">
        <v>1066</v>
      </c>
      <c r="I65" s="225">
        <v>1099</v>
      </c>
      <c r="J65" s="225">
        <v>1182</v>
      </c>
      <c r="K65" s="225">
        <v>1247</v>
      </c>
      <c r="L65" s="225">
        <v>1306</v>
      </c>
      <c r="M65" s="225">
        <v>1347</v>
      </c>
      <c r="N65" s="225">
        <v>1392</v>
      </c>
      <c r="O65" s="225">
        <v>1398</v>
      </c>
      <c r="P65" s="225">
        <v>1370</v>
      </c>
      <c r="Q65" s="225">
        <v>1314</v>
      </c>
      <c r="R65" s="224">
        <v>-4.0875912408759096E-2</v>
      </c>
      <c r="S65" s="224">
        <v>6.1255742725880857E-3</v>
      </c>
      <c r="T65" s="223" t="s">
        <v>344</v>
      </c>
      <c r="U65" s="224">
        <f t="shared" si="16"/>
        <v>1.1485411604286488E-2</v>
      </c>
      <c r="V65" s="225"/>
      <c r="W65" s="225">
        <v>2</v>
      </c>
      <c r="X65" s="225">
        <v>1</v>
      </c>
      <c r="Y65" s="225">
        <v>6</v>
      </c>
      <c r="Z65" s="225">
        <v>19</v>
      </c>
      <c r="AA65" s="225">
        <v>6</v>
      </c>
      <c r="AB65" s="225">
        <v>12</v>
      </c>
      <c r="AC65" s="225">
        <v>23</v>
      </c>
      <c r="AD65" s="225">
        <v>20</v>
      </c>
      <c r="AE65" s="225">
        <v>42</v>
      </c>
      <c r="AF65" s="225">
        <v>42</v>
      </c>
      <c r="AG65" s="225">
        <v>1</v>
      </c>
      <c r="AH65" s="225">
        <v>7</v>
      </c>
      <c r="AI65" s="225">
        <v>26</v>
      </c>
      <c r="AJ65" s="225">
        <v>5</v>
      </c>
      <c r="AK65" s="225">
        <v>4</v>
      </c>
      <c r="AL65" s="225">
        <v>-1</v>
      </c>
      <c r="AM65" s="224">
        <f t="shared" si="1"/>
        <v>2.9197080291970801E-3</v>
      </c>
    </row>
    <row r="66" spans="1:39" ht="15" customHeight="1" x14ac:dyDescent="0.2">
      <c r="A66" s="34" t="s">
        <v>119</v>
      </c>
      <c r="B66" s="225">
        <v>511</v>
      </c>
      <c r="C66" s="225">
        <v>586</v>
      </c>
      <c r="D66" s="225">
        <v>663</v>
      </c>
      <c r="E66" s="225">
        <v>611</v>
      </c>
      <c r="F66" s="225">
        <v>672</v>
      </c>
      <c r="G66" s="225">
        <v>711</v>
      </c>
      <c r="H66" s="225">
        <v>720</v>
      </c>
      <c r="I66" s="225">
        <v>778</v>
      </c>
      <c r="J66" s="225">
        <v>828</v>
      </c>
      <c r="K66" s="225">
        <v>837</v>
      </c>
      <c r="L66" s="225">
        <v>875</v>
      </c>
      <c r="M66" s="225">
        <v>915</v>
      </c>
      <c r="N66" s="225">
        <v>909</v>
      </c>
      <c r="O66" s="225">
        <v>964</v>
      </c>
      <c r="P66" s="225">
        <v>957</v>
      </c>
      <c r="Q66" s="225">
        <v>911</v>
      </c>
      <c r="R66" s="224">
        <v>-4.8066875653082541E-2</v>
      </c>
      <c r="S66" s="224">
        <v>4.1142857142857148E-2</v>
      </c>
      <c r="T66" s="223" t="s">
        <v>344</v>
      </c>
      <c r="U66" s="224">
        <f t="shared" si="16"/>
        <v>7.9628690802929919E-3</v>
      </c>
      <c r="V66" s="225"/>
      <c r="W66" s="225">
        <v>7</v>
      </c>
      <c r="X66" s="225">
        <v>3</v>
      </c>
      <c r="Y66" s="225">
        <v>24</v>
      </c>
      <c r="Z66" s="225">
        <v>1</v>
      </c>
      <c r="AA66" s="225">
        <v>6</v>
      </c>
      <c r="AB66" s="225">
        <v>-4</v>
      </c>
      <c r="AC66" s="225">
        <v>11</v>
      </c>
      <c r="AD66" s="225">
        <v>11</v>
      </c>
      <c r="AE66" s="225">
        <v>33</v>
      </c>
      <c r="AF66" s="225">
        <v>13</v>
      </c>
      <c r="AG66" s="225">
        <v>9</v>
      </c>
      <c r="AH66" s="225">
        <v>13</v>
      </c>
      <c r="AI66" s="225">
        <v>14</v>
      </c>
      <c r="AJ66" s="225">
        <v>-2</v>
      </c>
      <c r="AK66" s="225">
        <v>6</v>
      </c>
      <c r="AL66" s="225">
        <v>-16</v>
      </c>
      <c r="AM66" s="224">
        <f t="shared" si="1"/>
        <v>6.269592476489028E-3</v>
      </c>
    </row>
    <row r="67" spans="1:39" ht="15" customHeight="1" x14ac:dyDescent="0.2">
      <c r="A67" s="34" t="s">
        <v>120</v>
      </c>
      <c r="B67" s="225">
        <v>12889</v>
      </c>
      <c r="C67" s="225">
        <v>12908</v>
      </c>
      <c r="D67" s="225">
        <v>12674</v>
      </c>
      <c r="E67" s="225">
        <v>13342</v>
      </c>
      <c r="F67" s="225">
        <v>14281</v>
      </c>
      <c r="G67" s="225">
        <v>15202</v>
      </c>
      <c r="H67" s="225">
        <v>15816</v>
      </c>
      <c r="I67" s="225">
        <v>16452</v>
      </c>
      <c r="J67" s="225">
        <v>17736</v>
      </c>
      <c r="K67" s="225">
        <v>18873</v>
      </c>
      <c r="L67" s="225">
        <v>20056</v>
      </c>
      <c r="M67" s="225">
        <v>20802</v>
      </c>
      <c r="N67" s="225">
        <v>22010</v>
      </c>
      <c r="O67" s="225">
        <v>22744</v>
      </c>
      <c r="P67" s="225">
        <v>23100</v>
      </c>
      <c r="Q67" s="225">
        <v>23254</v>
      </c>
      <c r="R67" s="224">
        <v>6.6666666666665986E-3</v>
      </c>
      <c r="S67" s="224">
        <v>0.15945353011567609</v>
      </c>
      <c r="T67" s="223" t="s">
        <v>345</v>
      </c>
      <c r="U67" s="224">
        <f>Q67/$Y$1</f>
        <v>4.6541696188040139E-2</v>
      </c>
      <c r="V67" s="225"/>
      <c r="W67" s="225">
        <v>-45</v>
      </c>
      <c r="X67" s="225">
        <v>62</v>
      </c>
      <c r="Y67" s="225">
        <v>-19</v>
      </c>
      <c r="Z67" s="225">
        <v>28</v>
      </c>
      <c r="AA67" s="225">
        <v>81</v>
      </c>
      <c r="AB67" s="225">
        <v>3</v>
      </c>
      <c r="AC67" s="225">
        <v>204</v>
      </c>
      <c r="AD67" s="225">
        <v>174</v>
      </c>
      <c r="AE67" s="225">
        <v>244</v>
      </c>
      <c r="AF67" s="225">
        <v>283</v>
      </c>
      <c r="AG67" s="225">
        <v>334</v>
      </c>
      <c r="AH67" s="225">
        <v>383</v>
      </c>
      <c r="AI67" s="225">
        <v>130</v>
      </c>
      <c r="AJ67" s="225">
        <v>283</v>
      </c>
      <c r="AK67" s="225">
        <v>240</v>
      </c>
      <c r="AL67" s="225">
        <v>256</v>
      </c>
      <c r="AM67" s="224">
        <f t="shared" si="1"/>
        <v>1.038961038961039E-2</v>
      </c>
    </row>
    <row r="68" spans="1:39" ht="15" customHeight="1" x14ac:dyDescent="0.2">
      <c r="A68" s="34" t="s">
        <v>121</v>
      </c>
      <c r="B68" s="225">
        <v>276</v>
      </c>
      <c r="C68" s="225">
        <v>305</v>
      </c>
      <c r="D68" s="225">
        <v>317</v>
      </c>
      <c r="E68" s="225">
        <v>321</v>
      </c>
      <c r="F68" s="225">
        <v>360</v>
      </c>
      <c r="G68" s="225">
        <v>390</v>
      </c>
      <c r="H68" s="225">
        <v>392</v>
      </c>
      <c r="I68" s="225">
        <v>422</v>
      </c>
      <c r="J68" s="225">
        <v>465</v>
      </c>
      <c r="K68" s="225">
        <v>484</v>
      </c>
      <c r="L68" s="225">
        <v>515</v>
      </c>
      <c r="M68" s="225">
        <v>498</v>
      </c>
      <c r="N68" s="225">
        <v>518</v>
      </c>
      <c r="O68" s="225">
        <v>519</v>
      </c>
      <c r="P68" s="225">
        <v>549</v>
      </c>
      <c r="Q68" s="225">
        <v>578</v>
      </c>
      <c r="R68" s="224">
        <v>5.2823315118396996E-2</v>
      </c>
      <c r="S68" s="224">
        <v>0.12233009708737863</v>
      </c>
      <c r="T68" s="223" t="s">
        <v>344</v>
      </c>
      <c r="U68" s="224">
        <f t="shared" ref="U68:U75" si="17">Q68/$Y$2</f>
        <v>5.0521825778368267E-3</v>
      </c>
      <c r="V68" s="225"/>
      <c r="W68" s="225">
        <v>-1</v>
      </c>
      <c r="X68" s="225">
        <v>0</v>
      </c>
      <c r="Y68" s="225">
        <v>9</v>
      </c>
      <c r="Z68" s="225">
        <v>0</v>
      </c>
      <c r="AA68" s="225">
        <v>6</v>
      </c>
      <c r="AB68" s="225">
        <v>14</v>
      </c>
      <c r="AC68" s="225">
        <v>6</v>
      </c>
      <c r="AD68" s="225">
        <v>0</v>
      </c>
      <c r="AE68" s="225">
        <v>15</v>
      </c>
      <c r="AF68" s="225">
        <v>8</v>
      </c>
      <c r="AG68" s="225">
        <v>13</v>
      </c>
      <c r="AH68" s="225">
        <v>7</v>
      </c>
      <c r="AI68" s="225">
        <v>-8</v>
      </c>
      <c r="AJ68" s="225">
        <v>15</v>
      </c>
      <c r="AK68" s="225">
        <v>4</v>
      </c>
      <c r="AL68" s="225">
        <v>-3</v>
      </c>
      <c r="AM68" s="224">
        <f t="shared" si="1"/>
        <v>7.2859744990892532E-3</v>
      </c>
    </row>
    <row r="69" spans="1:39" ht="15" customHeight="1" x14ac:dyDescent="0.2">
      <c r="A69" s="34" t="s">
        <v>122</v>
      </c>
      <c r="B69" s="225">
        <v>1055</v>
      </c>
      <c r="C69" s="225">
        <v>1117</v>
      </c>
      <c r="D69" s="225">
        <v>1171</v>
      </c>
      <c r="E69" s="225">
        <v>1224</v>
      </c>
      <c r="F69" s="225">
        <v>1326</v>
      </c>
      <c r="G69" s="225">
        <v>1449</v>
      </c>
      <c r="H69" s="225">
        <v>1567</v>
      </c>
      <c r="I69" s="225">
        <v>1648</v>
      </c>
      <c r="J69" s="225">
        <v>1783</v>
      </c>
      <c r="K69" s="225">
        <v>1875</v>
      </c>
      <c r="L69" s="225">
        <v>1967</v>
      </c>
      <c r="M69" s="225">
        <v>2031</v>
      </c>
      <c r="N69" s="225">
        <v>2115</v>
      </c>
      <c r="O69" s="225">
        <v>2192</v>
      </c>
      <c r="P69" s="225">
        <v>2304</v>
      </c>
      <c r="Q69" s="225">
        <v>2395</v>
      </c>
      <c r="R69" s="224">
        <v>3.9496527777777679E-2</v>
      </c>
      <c r="S69" s="224">
        <v>0.21759023894255214</v>
      </c>
      <c r="T69" s="223" t="s">
        <v>344</v>
      </c>
      <c r="U69" s="224">
        <f t="shared" si="17"/>
        <v>2.093421673688443E-2</v>
      </c>
      <c r="V69" s="225"/>
      <c r="W69" s="225">
        <v>28</v>
      </c>
      <c r="X69" s="225">
        <v>17</v>
      </c>
      <c r="Y69" s="225">
        <v>-8</v>
      </c>
      <c r="Z69" s="225">
        <v>29</v>
      </c>
      <c r="AA69" s="225">
        <v>30</v>
      </c>
      <c r="AB69" s="225">
        <v>23</v>
      </c>
      <c r="AC69" s="225">
        <v>33</v>
      </c>
      <c r="AD69" s="225">
        <v>52</v>
      </c>
      <c r="AE69" s="225">
        <v>38</v>
      </c>
      <c r="AF69" s="225">
        <v>56</v>
      </c>
      <c r="AG69" s="225">
        <v>38</v>
      </c>
      <c r="AH69" s="225">
        <v>48</v>
      </c>
      <c r="AI69" s="225">
        <v>52</v>
      </c>
      <c r="AJ69" s="225">
        <v>41</v>
      </c>
      <c r="AK69" s="225">
        <v>20</v>
      </c>
      <c r="AL69" s="225">
        <v>56</v>
      </c>
      <c r="AM69" s="224">
        <f t="shared" ref="AM69:AM83" si="18">AK69/P69</f>
        <v>8.6805555555555559E-3</v>
      </c>
    </row>
    <row r="70" spans="1:39" ht="15" customHeight="1" x14ac:dyDescent="0.2">
      <c r="A70" s="34" t="s">
        <v>3</v>
      </c>
      <c r="B70" s="225">
        <v>925</v>
      </c>
      <c r="C70" s="225">
        <v>930</v>
      </c>
      <c r="D70" s="225">
        <v>987</v>
      </c>
      <c r="E70" s="225">
        <v>1052</v>
      </c>
      <c r="F70" s="225">
        <v>1117</v>
      </c>
      <c r="G70" s="225">
        <v>1175</v>
      </c>
      <c r="H70" s="225">
        <v>1179</v>
      </c>
      <c r="I70" s="225">
        <v>1227</v>
      </c>
      <c r="J70" s="225">
        <v>1322</v>
      </c>
      <c r="K70" s="225">
        <v>1337</v>
      </c>
      <c r="L70" s="225">
        <v>1329</v>
      </c>
      <c r="M70" s="225">
        <v>1328</v>
      </c>
      <c r="N70" s="225">
        <v>1337</v>
      </c>
      <c r="O70" s="225">
        <v>1329</v>
      </c>
      <c r="P70" s="225">
        <v>1290</v>
      </c>
      <c r="Q70" s="225">
        <v>1298</v>
      </c>
      <c r="R70" s="224">
        <v>6.2015503875969546E-3</v>
      </c>
      <c r="S70" s="224">
        <v>-2.3325808878856269E-2</v>
      </c>
      <c r="T70" s="223" t="s">
        <v>344</v>
      </c>
      <c r="U70" s="224">
        <f t="shared" si="17"/>
        <v>1.1345558799363669E-2</v>
      </c>
      <c r="V70" s="225"/>
      <c r="W70" s="225">
        <v>-11</v>
      </c>
      <c r="X70" s="225">
        <v>19</v>
      </c>
      <c r="Y70" s="225">
        <v>-4</v>
      </c>
      <c r="Z70" s="225">
        <v>33</v>
      </c>
      <c r="AA70" s="225">
        <v>11</v>
      </c>
      <c r="AB70" s="225">
        <v>39</v>
      </c>
      <c r="AC70" s="225">
        <v>7</v>
      </c>
      <c r="AD70" s="225">
        <v>10</v>
      </c>
      <c r="AE70" s="225">
        <v>17</v>
      </c>
      <c r="AF70" s="225">
        <v>20</v>
      </c>
      <c r="AG70" s="225">
        <v>28</v>
      </c>
      <c r="AH70" s="225">
        <v>-9</v>
      </c>
      <c r="AI70" s="225">
        <v>2</v>
      </c>
      <c r="AJ70" s="225">
        <v>6</v>
      </c>
      <c r="AK70" s="225">
        <v>7</v>
      </c>
      <c r="AL70" s="225">
        <v>7</v>
      </c>
      <c r="AM70" s="224">
        <f t="shared" si="18"/>
        <v>5.4263565891472867E-3</v>
      </c>
    </row>
    <row r="71" spans="1:39" ht="15" customHeight="1" x14ac:dyDescent="0.2">
      <c r="A71" s="34" t="s">
        <v>123</v>
      </c>
      <c r="B71" s="225">
        <v>102</v>
      </c>
      <c r="C71" s="225">
        <v>128</v>
      </c>
      <c r="D71" s="225">
        <v>130</v>
      </c>
      <c r="E71" s="225">
        <v>140</v>
      </c>
      <c r="F71" s="225">
        <v>156</v>
      </c>
      <c r="G71" s="225">
        <v>188</v>
      </c>
      <c r="H71" s="225">
        <v>207</v>
      </c>
      <c r="I71" s="225">
        <v>225</v>
      </c>
      <c r="J71" s="225">
        <v>245</v>
      </c>
      <c r="K71" s="225">
        <v>253</v>
      </c>
      <c r="L71" s="225">
        <v>270</v>
      </c>
      <c r="M71" s="225">
        <v>263</v>
      </c>
      <c r="N71" s="225">
        <v>268</v>
      </c>
      <c r="O71" s="225">
        <v>267</v>
      </c>
      <c r="P71" s="225">
        <v>260</v>
      </c>
      <c r="Q71" s="225">
        <v>264</v>
      </c>
      <c r="R71" s="224">
        <v>1.538461538461533E-2</v>
      </c>
      <c r="S71" s="224">
        <v>-2.2222222222222254E-2</v>
      </c>
      <c r="T71" s="223" t="s">
        <v>344</v>
      </c>
      <c r="U71" s="224">
        <f t="shared" si="17"/>
        <v>2.3075712812265091E-3</v>
      </c>
      <c r="V71" s="225"/>
      <c r="W71" s="225">
        <v>2</v>
      </c>
      <c r="X71" s="225">
        <v>-5</v>
      </c>
      <c r="Y71" s="225">
        <v>8</v>
      </c>
      <c r="Z71" s="225">
        <v>2</v>
      </c>
      <c r="AA71" s="225">
        <v>1</v>
      </c>
      <c r="AB71" s="225">
        <v>-2</v>
      </c>
      <c r="AC71" s="225">
        <v>3</v>
      </c>
      <c r="AD71" s="225">
        <v>8</v>
      </c>
      <c r="AE71" s="225">
        <v>2</v>
      </c>
      <c r="AF71" s="225">
        <v>8</v>
      </c>
      <c r="AG71" s="225">
        <v>1</v>
      </c>
      <c r="AH71" s="225">
        <v>4</v>
      </c>
      <c r="AI71" s="225">
        <v>2</v>
      </c>
      <c r="AJ71" s="225">
        <v>5</v>
      </c>
      <c r="AK71" s="225">
        <v>5</v>
      </c>
      <c r="AL71" s="225">
        <v>-2</v>
      </c>
      <c r="AM71" s="224">
        <f t="shared" si="18"/>
        <v>1.9230769230769232E-2</v>
      </c>
    </row>
    <row r="72" spans="1:39" ht="15" customHeight="1" x14ac:dyDescent="0.2">
      <c r="A72" s="34" t="s">
        <v>4</v>
      </c>
      <c r="B72" s="225">
        <v>1201</v>
      </c>
      <c r="C72" s="225">
        <v>1214</v>
      </c>
      <c r="D72" s="225">
        <v>1268</v>
      </c>
      <c r="E72" s="225">
        <v>1319</v>
      </c>
      <c r="F72" s="225">
        <v>1340</v>
      </c>
      <c r="G72" s="225">
        <v>1413</v>
      </c>
      <c r="H72" s="225">
        <v>1484</v>
      </c>
      <c r="I72" s="225">
        <v>1568</v>
      </c>
      <c r="J72" s="225">
        <v>1655</v>
      </c>
      <c r="K72" s="225">
        <v>1712</v>
      </c>
      <c r="L72" s="225">
        <v>1800</v>
      </c>
      <c r="M72" s="225">
        <v>1884</v>
      </c>
      <c r="N72" s="225">
        <v>1971</v>
      </c>
      <c r="O72" s="225">
        <v>1997</v>
      </c>
      <c r="P72" s="225">
        <v>2002</v>
      </c>
      <c r="Q72" s="225">
        <v>1999</v>
      </c>
      <c r="R72" s="224">
        <v>-1.4985014985015033E-3</v>
      </c>
      <c r="S72" s="224">
        <v>0.11055555555555552</v>
      </c>
      <c r="T72" s="223" t="s">
        <v>344</v>
      </c>
      <c r="U72" s="224">
        <f t="shared" si="17"/>
        <v>1.7472859815044664E-2</v>
      </c>
      <c r="V72" s="225"/>
      <c r="W72" s="225">
        <v>-20</v>
      </c>
      <c r="X72" s="225">
        <v>35</v>
      </c>
      <c r="Y72" s="225">
        <v>7</v>
      </c>
      <c r="Z72" s="225">
        <v>37</v>
      </c>
      <c r="AA72" s="225">
        <v>-6</v>
      </c>
      <c r="AB72" s="225">
        <v>-13</v>
      </c>
      <c r="AC72" s="225">
        <v>42</v>
      </c>
      <c r="AD72" s="225">
        <v>13</v>
      </c>
      <c r="AE72" s="225">
        <v>16</v>
      </c>
      <c r="AF72" s="225">
        <v>33</v>
      </c>
      <c r="AG72" s="225">
        <v>34</v>
      </c>
      <c r="AH72" s="225">
        <v>33</v>
      </c>
      <c r="AI72" s="225">
        <v>19</v>
      </c>
      <c r="AJ72" s="225">
        <v>31</v>
      </c>
      <c r="AK72" s="225">
        <v>0</v>
      </c>
      <c r="AL72" s="225">
        <v>5</v>
      </c>
      <c r="AM72" s="224">
        <f t="shared" si="18"/>
        <v>0</v>
      </c>
    </row>
    <row r="73" spans="1:39" ht="15" customHeight="1" x14ac:dyDescent="0.2">
      <c r="A73" s="34" t="s">
        <v>5</v>
      </c>
      <c r="B73" s="225">
        <v>2077</v>
      </c>
      <c r="C73" s="225">
        <v>2162</v>
      </c>
      <c r="D73" s="225">
        <v>2209</v>
      </c>
      <c r="E73" s="225">
        <v>2307</v>
      </c>
      <c r="F73" s="225">
        <v>2402</v>
      </c>
      <c r="G73" s="225">
        <v>2547</v>
      </c>
      <c r="H73" s="225">
        <v>2579</v>
      </c>
      <c r="I73" s="225">
        <v>2691</v>
      </c>
      <c r="J73" s="225">
        <v>2885</v>
      </c>
      <c r="K73" s="225">
        <v>3014</v>
      </c>
      <c r="L73" s="225">
        <v>3137</v>
      </c>
      <c r="M73" s="225">
        <v>3223</v>
      </c>
      <c r="N73" s="225">
        <v>3274</v>
      </c>
      <c r="O73" s="225">
        <v>3332</v>
      </c>
      <c r="P73" s="225">
        <v>3296</v>
      </c>
      <c r="Q73" s="225">
        <v>3217</v>
      </c>
      <c r="R73" s="224">
        <v>-2.3968446601941751E-2</v>
      </c>
      <c r="S73" s="224">
        <v>2.5502072043353419E-2</v>
      </c>
      <c r="T73" s="223" t="s">
        <v>344</v>
      </c>
      <c r="U73" s="224">
        <f t="shared" si="17"/>
        <v>2.8119154589794242E-2</v>
      </c>
      <c r="V73" s="225"/>
      <c r="W73" s="225">
        <v>42</v>
      </c>
      <c r="X73" s="225">
        <v>38</v>
      </c>
      <c r="Y73" s="225">
        <v>33</v>
      </c>
      <c r="Z73" s="225">
        <v>-2</v>
      </c>
      <c r="AA73" s="225">
        <v>47</v>
      </c>
      <c r="AB73" s="225">
        <v>7</v>
      </c>
      <c r="AC73" s="225">
        <v>32</v>
      </c>
      <c r="AD73" s="225">
        <v>36</v>
      </c>
      <c r="AE73" s="225">
        <v>8</v>
      </c>
      <c r="AF73" s="225">
        <v>59</v>
      </c>
      <c r="AG73" s="225">
        <v>25</v>
      </c>
      <c r="AH73" s="225">
        <v>7</v>
      </c>
      <c r="AI73" s="225">
        <v>28</v>
      </c>
      <c r="AJ73" s="225">
        <v>24</v>
      </c>
      <c r="AK73" s="225">
        <v>58</v>
      </c>
      <c r="AL73" s="225">
        <v>22</v>
      </c>
      <c r="AM73" s="224">
        <f t="shared" si="18"/>
        <v>1.7597087378640776E-2</v>
      </c>
    </row>
    <row r="74" spans="1:39" ht="15" customHeight="1" x14ac:dyDescent="0.2">
      <c r="A74" s="34" t="s">
        <v>124</v>
      </c>
      <c r="B74" s="225">
        <v>1581</v>
      </c>
      <c r="C74" s="225">
        <v>1639</v>
      </c>
      <c r="D74" s="225">
        <v>1732</v>
      </c>
      <c r="E74" s="225">
        <v>1834</v>
      </c>
      <c r="F74" s="225">
        <v>1937</v>
      </c>
      <c r="G74" s="225">
        <v>2100</v>
      </c>
      <c r="H74" s="225">
        <v>2167</v>
      </c>
      <c r="I74" s="225">
        <v>2290</v>
      </c>
      <c r="J74" s="225">
        <v>2409</v>
      </c>
      <c r="K74" s="225">
        <v>2543</v>
      </c>
      <c r="L74" s="225">
        <v>2630</v>
      </c>
      <c r="M74" s="225">
        <v>2797</v>
      </c>
      <c r="N74" s="225">
        <v>2814</v>
      </c>
      <c r="O74" s="225">
        <v>2820</v>
      </c>
      <c r="P74" s="225">
        <v>2897</v>
      </c>
      <c r="Q74" s="225">
        <v>2928</v>
      </c>
      <c r="R74" s="224">
        <v>1.0700724887815038E-2</v>
      </c>
      <c r="S74" s="224">
        <v>0.11330798479087445</v>
      </c>
      <c r="T74" s="223" t="s">
        <v>344</v>
      </c>
      <c r="U74" s="224">
        <f t="shared" si="17"/>
        <v>2.5593063300875827E-2</v>
      </c>
      <c r="V74" s="225"/>
      <c r="W74" s="225">
        <v>-46</v>
      </c>
      <c r="X74" s="225">
        <v>-8</v>
      </c>
      <c r="Y74" s="225">
        <v>25</v>
      </c>
      <c r="Z74" s="225">
        <v>32</v>
      </c>
      <c r="AA74" s="225">
        <v>16</v>
      </c>
      <c r="AB74" s="225">
        <v>29</v>
      </c>
      <c r="AC74" s="225">
        <v>70</v>
      </c>
      <c r="AD74" s="225">
        <v>-7</v>
      </c>
      <c r="AE74" s="225">
        <v>30</v>
      </c>
      <c r="AF74" s="225">
        <v>60</v>
      </c>
      <c r="AG74" s="225">
        <v>12</v>
      </c>
      <c r="AH74" s="225">
        <v>-3</v>
      </c>
      <c r="AI74" s="225">
        <v>45</v>
      </c>
      <c r="AJ74" s="225">
        <v>21</v>
      </c>
      <c r="AK74" s="225">
        <v>-15</v>
      </c>
      <c r="AL74" s="225">
        <v>16</v>
      </c>
      <c r="AM74" s="224">
        <f t="shared" si="18"/>
        <v>-5.1777701070072485E-3</v>
      </c>
    </row>
    <row r="75" spans="1:39" ht="15" customHeight="1" x14ac:dyDescent="0.2">
      <c r="A75" s="34" t="s">
        <v>125</v>
      </c>
      <c r="B75" s="225">
        <v>48</v>
      </c>
      <c r="C75" s="225">
        <v>52</v>
      </c>
      <c r="D75" s="225">
        <v>56</v>
      </c>
      <c r="E75" s="225">
        <v>69</v>
      </c>
      <c r="F75" s="225">
        <v>74</v>
      </c>
      <c r="G75" s="225">
        <v>71</v>
      </c>
      <c r="H75" s="225">
        <v>70</v>
      </c>
      <c r="I75" s="225">
        <v>74</v>
      </c>
      <c r="J75" s="225">
        <v>74</v>
      </c>
      <c r="K75" s="225">
        <v>73</v>
      </c>
      <c r="L75" s="225">
        <v>72</v>
      </c>
      <c r="M75" s="225">
        <v>75</v>
      </c>
      <c r="N75" s="225">
        <v>75</v>
      </c>
      <c r="O75" s="225">
        <v>85</v>
      </c>
      <c r="P75" s="225">
        <v>95</v>
      </c>
      <c r="Q75" s="225">
        <v>87</v>
      </c>
      <c r="R75" s="224">
        <v>-8.4210526315789513E-2</v>
      </c>
      <c r="S75" s="224">
        <v>0.20833333333333326</v>
      </c>
      <c r="T75" s="223" t="s">
        <v>344</v>
      </c>
      <c r="U75" s="224">
        <f t="shared" si="17"/>
        <v>7.6044962676782683E-4</v>
      </c>
      <c r="V75" s="225"/>
      <c r="W75" s="225">
        <v>5</v>
      </c>
      <c r="X75" s="225">
        <v>-2</v>
      </c>
      <c r="Y75" s="225">
        <v>3</v>
      </c>
      <c r="Z75" s="225">
        <v>-1</v>
      </c>
      <c r="AA75" s="225">
        <v>1</v>
      </c>
      <c r="AB75" s="225">
        <v>-2</v>
      </c>
      <c r="AC75" s="225">
        <v>1</v>
      </c>
      <c r="AD75" s="225">
        <v>0</v>
      </c>
      <c r="AE75" s="225">
        <v>-1</v>
      </c>
      <c r="AF75" s="225">
        <v>4</v>
      </c>
      <c r="AG75" s="225">
        <v>-1</v>
      </c>
      <c r="AH75" s="225">
        <v>-1</v>
      </c>
      <c r="AI75" s="225">
        <v>5</v>
      </c>
      <c r="AJ75" s="225">
        <v>-3</v>
      </c>
      <c r="AK75" s="225">
        <v>4</v>
      </c>
      <c r="AL75" s="225">
        <v>10</v>
      </c>
      <c r="AM75" s="224">
        <f t="shared" si="18"/>
        <v>4.2105263157894736E-2</v>
      </c>
    </row>
    <row r="76" spans="1:39" ht="15" customHeight="1" x14ac:dyDescent="0.2">
      <c r="A76" s="34" t="s">
        <v>126</v>
      </c>
      <c r="B76" s="225">
        <v>8068</v>
      </c>
      <c r="C76" s="225">
        <v>8045</v>
      </c>
      <c r="D76" s="225">
        <v>8134</v>
      </c>
      <c r="E76" s="225">
        <v>8594</v>
      </c>
      <c r="F76" s="225">
        <v>9041</v>
      </c>
      <c r="G76" s="225">
        <v>9884</v>
      </c>
      <c r="H76" s="225">
        <v>10411</v>
      </c>
      <c r="I76" s="225">
        <v>11157</v>
      </c>
      <c r="J76" s="225">
        <v>12017</v>
      </c>
      <c r="K76" s="225">
        <v>12661</v>
      </c>
      <c r="L76" s="225">
        <v>13304</v>
      </c>
      <c r="M76" s="225">
        <v>13849</v>
      </c>
      <c r="N76" s="225">
        <v>14695</v>
      </c>
      <c r="O76" s="225">
        <v>15815</v>
      </c>
      <c r="P76" s="225">
        <v>16987</v>
      </c>
      <c r="Q76" s="225">
        <v>17440</v>
      </c>
      <c r="R76" s="224">
        <v>2.6667451580620449E-2</v>
      </c>
      <c r="S76" s="224">
        <v>0.31088394467829228</v>
      </c>
      <c r="T76" s="223" t="s">
        <v>345</v>
      </c>
      <c r="U76" s="224">
        <f t="shared" ref="U76:U77" si="19">Q76/$Y$1</f>
        <v>3.4905271416505547E-2</v>
      </c>
      <c r="V76" s="225"/>
      <c r="W76" s="225">
        <v>40</v>
      </c>
      <c r="X76" s="225">
        <v>-7</v>
      </c>
      <c r="Y76" s="225">
        <v>-27</v>
      </c>
      <c r="Z76" s="225">
        <v>76</v>
      </c>
      <c r="AA76" s="225">
        <v>79</v>
      </c>
      <c r="AB76" s="225">
        <v>84</v>
      </c>
      <c r="AC76" s="225">
        <v>112</v>
      </c>
      <c r="AD76" s="225">
        <v>157</v>
      </c>
      <c r="AE76" s="225">
        <v>175</v>
      </c>
      <c r="AF76" s="225">
        <v>261</v>
      </c>
      <c r="AG76" s="225">
        <v>126</v>
      </c>
      <c r="AH76" s="225">
        <v>121</v>
      </c>
      <c r="AI76" s="225">
        <v>192</v>
      </c>
      <c r="AJ76" s="225">
        <v>158</v>
      </c>
      <c r="AK76" s="225">
        <v>301</v>
      </c>
      <c r="AL76" s="225">
        <v>283</v>
      </c>
      <c r="AM76" s="224">
        <f t="shared" si="18"/>
        <v>1.7719432507211398E-2</v>
      </c>
    </row>
    <row r="77" spans="1:39" ht="15" customHeight="1" x14ac:dyDescent="0.2">
      <c r="A77" s="34" t="s">
        <v>8</v>
      </c>
      <c r="B77" s="225">
        <v>4772</v>
      </c>
      <c r="C77" s="225">
        <v>4873</v>
      </c>
      <c r="D77" s="225">
        <v>5028</v>
      </c>
      <c r="E77" s="225">
        <v>5363</v>
      </c>
      <c r="F77" s="225">
        <v>5688</v>
      </c>
      <c r="G77" s="225">
        <v>6104</v>
      </c>
      <c r="H77" s="225">
        <v>6401</v>
      </c>
      <c r="I77" s="225">
        <v>7119</v>
      </c>
      <c r="J77" s="225">
        <v>8062</v>
      </c>
      <c r="K77" s="225">
        <v>9062</v>
      </c>
      <c r="L77" s="225">
        <v>9858</v>
      </c>
      <c r="M77" s="225">
        <v>10616</v>
      </c>
      <c r="N77" s="225">
        <v>11527</v>
      </c>
      <c r="O77" s="225">
        <v>12584</v>
      </c>
      <c r="P77" s="225">
        <v>13234</v>
      </c>
      <c r="Q77" s="225">
        <v>13597</v>
      </c>
      <c r="R77" s="224">
        <v>2.7429348647423302E-2</v>
      </c>
      <c r="S77" s="224">
        <v>0.37928585920064917</v>
      </c>
      <c r="T77" s="223" t="s">
        <v>345</v>
      </c>
      <c r="U77" s="224">
        <f t="shared" si="19"/>
        <v>2.7213702720769839E-2</v>
      </c>
      <c r="V77" s="225"/>
      <c r="W77" s="225">
        <v>88</v>
      </c>
      <c r="X77" s="225">
        <v>80</v>
      </c>
      <c r="Y77" s="225">
        <v>53</v>
      </c>
      <c r="Z77" s="225">
        <v>68</v>
      </c>
      <c r="AA77" s="225">
        <v>17</v>
      </c>
      <c r="AB77" s="225">
        <v>66</v>
      </c>
      <c r="AC77" s="225">
        <v>161</v>
      </c>
      <c r="AD77" s="225">
        <v>55</v>
      </c>
      <c r="AE77" s="225">
        <v>204</v>
      </c>
      <c r="AF77" s="225">
        <v>265</v>
      </c>
      <c r="AG77" s="225">
        <v>350</v>
      </c>
      <c r="AH77" s="225">
        <v>288</v>
      </c>
      <c r="AI77" s="225">
        <v>247</v>
      </c>
      <c r="AJ77" s="225">
        <v>270</v>
      </c>
      <c r="AK77" s="225">
        <v>303</v>
      </c>
      <c r="AL77" s="225">
        <v>300</v>
      </c>
      <c r="AM77" s="224">
        <f t="shared" si="18"/>
        <v>2.2895572011485569E-2</v>
      </c>
    </row>
    <row r="78" spans="1:39" ht="15" customHeight="1" x14ac:dyDescent="0.2">
      <c r="A78" s="34" t="s">
        <v>6</v>
      </c>
      <c r="B78" s="225">
        <v>2171</v>
      </c>
      <c r="C78" s="225">
        <v>2302</v>
      </c>
      <c r="D78" s="225">
        <v>2320</v>
      </c>
      <c r="E78" s="225">
        <v>2463</v>
      </c>
      <c r="F78" s="225">
        <v>2658</v>
      </c>
      <c r="G78" s="225">
        <v>2809</v>
      </c>
      <c r="H78" s="225">
        <v>2933</v>
      </c>
      <c r="I78" s="225">
        <v>3134</v>
      </c>
      <c r="J78" s="225">
        <v>3389</v>
      </c>
      <c r="K78" s="225">
        <v>3578</v>
      </c>
      <c r="L78" s="225">
        <v>3732</v>
      </c>
      <c r="M78" s="225">
        <v>3919</v>
      </c>
      <c r="N78" s="225">
        <v>3998</v>
      </c>
      <c r="O78" s="225">
        <v>4125</v>
      </c>
      <c r="P78" s="225">
        <v>4119</v>
      </c>
      <c r="Q78" s="225">
        <v>4084</v>
      </c>
      <c r="R78" s="224">
        <v>-8.4972080602088162E-3</v>
      </c>
      <c r="S78" s="224">
        <v>9.4319399785637748E-2</v>
      </c>
      <c r="T78" s="223" t="s">
        <v>344</v>
      </c>
      <c r="U78" s="224">
        <f>Q78/$Y$2</f>
        <v>3.5697428456549482E-2</v>
      </c>
      <c r="V78" s="225"/>
      <c r="W78" s="225">
        <v>-12</v>
      </c>
      <c r="X78" s="225">
        <v>53</v>
      </c>
      <c r="Y78" s="225">
        <v>7</v>
      </c>
      <c r="Z78" s="225">
        <v>25</v>
      </c>
      <c r="AA78" s="225">
        <v>1</v>
      </c>
      <c r="AB78" s="225">
        <v>-5</v>
      </c>
      <c r="AC78" s="225">
        <v>85</v>
      </c>
      <c r="AD78" s="225">
        <v>42</v>
      </c>
      <c r="AE78" s="225">
        <v>61</v>
      </c>
      <c r="AF78" s="225">
        <v>80</v>
      </c>
      <c r="AG78" s="225">
        <v>77</v>
      </c>
      <c r="AH78" s="225">
        <v>56</v>
      </c>
      <c r="AI78" s="225">
        <v>73</v>
      </c>
      <c r="AJ78" s="225">
        <v>12</v>
      </c>
      <c r="AK78" s="225">
        <v>64</v>
      </c>
      <c r="AL78" s="225">
        <v>39</v>
      </c>
      <c r="AM78" s="224">
        <f t="shared" si="18"/>
        <v>1.5537751881524642E-2</v>
      </c>
    </row>
    <row r="79" spans="1:39" ht="15" customHeight="1" x14ac:dyDescent="0.2">
      <c r="A79" s="34" t="s">
        <v>127</v>
      </c>
      <c r="B79" s="225">
        <v>4181</v>
      </c>
      <c r="C79" s="225">
        <v>4778</v>
      </c>
      <c r="D79" s="225">
        <v>5334</v>
      </c>
      <c r="E79" s="225">
        <v>6222</v>
      </c>
      <c r="F79" s="225">
        <v>7147</v>
      </c>
      <c r="G79" s="225">
        <v>8395</v>
      </c>
      <c r="H79" s="225">
        <v>9870</v>
      </c>
      <c r="I79" s="225">
        <v>11255</v>
      </c>
      <c r="J79" s="225">
        <v>13590</v>
      </c>
      <c r="K79" s="225">
        <v>14944</v>
      </c>
      <c r="L79" s="225">
        <v>15925</v>
      </c>
      <c r="M79" s="225">
        <v>16798</v>
      </c>
      <c r="N79" s="225">
        <v>17758</v>
      </c>
      <c r="O79" s="225">
        <v>19560</v>
      </c>
      <c r="P79" s="225">
        <v>21350</v>
      </c>
      <c r="Q79" s="225">
        <v>23162</v>
      </c>
      <c r="R79" s="224">
        <v>8.4871194379391168E-2</v>
      </c>
      <c r="S79" s="224">
        <v>0.45444270015698596</v>
      </c>
      <c r="T79" s="223" t="s">
        <v>345</v>
      </c>
      <c r="U79" s="224">
        <f t="shared" ref="U79:U81" si="20">Q79/$Y$1</f>
        <v>4.6357562875521875E-2</v>
      </c>
      <c r="V79" s="225"/>
      <c r="W79" s="225">
        <v>71</v>
      </c>
      <c r="X79" s="225">
        <v>95</v>
      </c>
      <c r="Y79" s="225">
        <v>145</v>
      </c>
      <c r="Z79" s="225">
        <v>126</v>
      </c>
      <c r="AA79" s="225">
        <v>189</v>
      </c>
      <c r="AB79" s="225">
        <v>258</v>
      </c>
      <c r="AC79" s="225">
        <v>367</v>
      </c>
      <c r="AD79" s="225">
        <v>361</v>
      </c>
      <c r="AE79" s="225">
        <v>414</v>
      </c>
      <c r="AF79" s="225">
        <v>593</v>
      </c>
      <c r="AG79" s="225">
        <v>464</v>
      </c>
      <c r="AH79" s="225">
        <v>255</v>
      </c>
      <c r="AI79" s="225">
        <v>155</v>
      </c>
      <c r="AJ79" s="225">
        <v>233</v>
      </c>
      <c r="AK79" s="225">
        <v>469</v>
      </c>
      <c r="AL79" s="225">
        <v>572</v>
      </c>
      <c r="AM79" s="224">
        <f t="shared" si="18"/>
        <v>2.1967213114754098E-2</v>
      </c>
    </row>
    <row r="80" spans="1:39" ht="15" customHeight="1" x14ac:dyDescent="0.2">
      <c r="A80" s="34" t="s">
        <v>128</v>
      </c>
      <c r="B80" s="225">
        <v>9161</v>
      </c>
      <c r="C80" s="225">
        <v>9431</v>
      </c>
      <c r="D80" s="225">
        <v>9891</v>
      </c>
      <c r="E80" s="225">
        <v>10276</v>
      </c>
      <c r="F80" s="225">
        <v>10799</v>
      </c>
      <c r="G80" s="225">
        <v>11161</v>
      </c>
      <c r="H80" s="225">
        <v>11412</v>
      </c>
      <c r="I80" s="225">
        <v>11617</v>
      </c>
      <c r="J80" s="225">
        <v>12516</v>
      </c>
      <c r="K80" s="225">
        <v>13274</v>
      </c>
      <c r="L80" s="225">
        <v>14408</v>
      </c>
      <c r="M80" s="225">
        <v>15407</v>
      </c>
      <c r="N80" s="225">
        <v>16739</v>
      </c>
      <c r="O80" s="225">
        <v>17482</v>
      </c>
      <c r="P80" s="225">
        <v>17711</v>
      </c>
      <c r="Q80" s="225">
        <v>18081</v>
      </c>
      <c r="R80" s="224">
        <v>2.0890971712494988E-2</v>
      </c>
      <c r="S80" s="224">
        <v>0.25492781787895624</v>
      </c>
      <c r="T80" s="223" t="s">
        <v>345</v>
      </c>
      <c r="U80" s="224">
        <f t="shared" si="20"/>
        <v>3.6188200256986061E-2</v>
      </c>
      <c r="V80" s="225"/>
      <c r="W80" s="225">
        <v>-13</v>
      </c>
      <c r="X80" s="225">
        <v>43</v>
      </c>
      <c r="Y80" s="225">
        <v>57</v>
      </c>
      <c r="Z80" s="225">
        <v>79</v>
      </c>
      <c r="AA80" s="225">
        <v>110</v>
      </c>
      <c r="AB80" s="225">
        <v>39</v>
      </c>
      <c r="AC80" s="225">
        <v>148</v>
      </c>
      <c r="AD80" s="225">
        <v>29</v>
      </c>
      <c r="AE80" s="225">
        <v>91</v>
      </c>
      <c r="AF80" s="225">
        <v>103</v>
      </c>
      <c r="AG80" s="225">
        <v>297</v>
      </c>
      <c r="AH80" s="225">
        <v>244</v>
      </c>
      <c r="AI80" s="225">
        <v>440</v>
      </c>
      <c r="AJ80" s="225">
        <v>333</v>
      </c>
      <c r="AK80" s="225">
        <v>263</v>
      </c>
      <c r="AL80" s="225">
        <v>190</v>
      </c>
      <c r="AM80" s="224">
        <f t="shared" si="18"/>
        <v>1.4849528541584327E-2</v>
      </c>
    </row>
    <row r="81" spans="1:39" ht="15" customHeight="1" x14ac:dyDescent="0.2">
      <c r="A81" s="34" t="s">
        <v>9</v>
      </c>
      <c r="B81" s="225">
        <v>4252</v>
      </c>
      <c r="C81" s="225">
        <v>4359</v>
      </c>
      <c r="D81" s="225">
        <v>4431</v>
      </c>
      <c r="E81" s="225">
        <v>4642</v>
      </c>
      <c r="F81" s="225">
        <v>4886</v>
      </c>
      <c r="G81" s="225">
        <v>5157</v>
      </c>
      <c r="H81" s="225">
        <v>5274</v>
      </c>
      <c r="I81" s="225">
        <v>5556</v>
      </c>
      <c r="J81" s="225">
        <v>5830</v>
      </c>
      <c r="K81" s="225">
        <v>6018</v>
      </c>
      <c r="L81" s="225">
        <v>6165</v>
      </c>
      <c r="M81" s="225">
        <v>6331</v>
      </c>
      <c r="N81" s="225">
        <v>6430</v>
      </c>
      <c r="O81" s="225">
        <v>6681</v>
      </c>
      <c r="P81" s="225">
        <v>6753</v>
      </c>
      <c r="Q81" s="225">
        <v>6796</v>
      </c>
      <c r="R81" s="224">
        <v>6.3675403524359186E-3</v>
      </c>
      <c r="S81" s="224">
        <v>0.10235198702351989</v>
      </c>
      <c r="T81" s="223" t="s">
        <v>345</v>
      </c>
      <c r="U81" s="224">
        <f t="shared" si="20"/>
        <v>1.360184773776214E-2</v>
      </c>
      <c r="V81" s="225"/>
      <c r="W81" s="225">
        <v>43</v>
      </c>
      <c r="X81" s="225">
        <v>49</v>
      </c>
      <c r="Y81" s="225">
        <v>78</v>
      </c>
      <c r="Z81" s="225">
        <v>65</v>
      </c>
      <c r="AA81" s="225">
        <v>22</v>
      </c>
      <c r="AB81" s="225">
        <v>79</v>
      </c>
      <c r="AC81" s="225">
        <v>43</v>
      </c>
      <c r="AD81" s="225">
        <v>30</v>
      </c>
      <c r="AE81" s="225">
        <v>74</v>
      </c>
      <c r="AF81" s="225">
        <v>62</v>
      </c>
      <c r="AG81" s="225">
        <v>84</v>
      </c>
      <c r="AH81" s="225">
        <v>59</v>
      </c>
      <c r="AI81" s="225">
        <v>42</v>
      </c>
      <c r="AJ81" s="225">
        <v>44</v>
      </c>
      <c r="AK81" s="225">
        <v>108</v>
      </c>
      <c r="AL81" s="225">
        <v>84</v>
      </c>
      <c r="AM81" s="224">
        <f t="shared" si="18"/>
        <v>1.5992892047978675E-2</v>
      </c>
    </row>
    <row r="82" spans="1:39" ht="15" customHeight="1" x14ac:dyDescent="0.2">
      <c r="A82" s="34" t="s">
        <v>129</v>
      </c>
      <c r="B82" s="225">
        <v>101</v>
      </c>
      <c r="C82" s="225">
        <v>116</v>
      </c>
      <c r="D82" s="225">
        <v>131</v>
      </c>
      <c r="E82" s="225">
        <v>152</v>
      </c>
      <c r="F82" s="225">
        <v>191</v>
      </c>
      <c r="G82" s="225">
        <v>193</v>
      </c>
      <c r="H82" s="225">
        <v>213</v>
      </c>
      <c r="I82" s="225">
        <v>223</v>
      </c>
      <c r="J82" s="225">
        <v>236</v>
      </c>
      <c r="K82" s="225">
        <v>227</v>
      </c>
      <c r="L82" s="225">
        <v>228</v>
      </c>
      <c r="M82" s="225">
        <v>247</v>
      </c>
      <c r="N82" s="225">
        <v>243</v>
      </c>
      <c r="O82" s="225">
        <v>251</v>
      </c>
      <c r="P82" s="225">
        <v>249</v>
      </c>
      <c r="Q82" s="225">
        <v>242</v>
      </c>
      <c r="R82" s="224">
        <v>-2.8112449799196804E-2</v>
      </c>
      <c r="S82" s="224">
        <v>6.1403508771929793E-2</v>
      </c>
      <c r="T82" s="223" t="s">
        <v>344</v>
      </c>
      <c r="U82" s="224">
        <f>Q82/$Y$2</f>
        <v>2.1152736744576334E-3</v>
      </c>
      <c r="V82" s="225"/>
      <c r="W82" s="225">
        <v>-1</v>
      </c>
      <c r="X82" s="225">
        <v>6</v>
      </c>
      <c r="Y82" s="225">
        <v>1</v>
      </c>
      <c r="Z82" s="225">
        <v>5</v>
      </c>
      <c r="AA82" s="225">
        <v>4</v>
      </c>
      <c r="AB82" s="225">
        <v>8</v>
      </c>
      <c r="AC82" s="225">
        <v>7</v>
      </c>
      <c r="AD82" s="225">
        <v>6</v>
      </c>
      <c r="AE82" s="225">
        <v>4</v>
      </c>
      <c r="AF82" s="225">
        <v>1</v>
      </c>
      <c r="AG82" s="225">
        <v>0</v>
      </c>
      <c r="AH82" s="225">
        <v>13</v>
      </c>
      <c r="AI82" s="225">
        <v>4</v>
      </c>
      <c r="AJ82" s="225">
        <v>-4</v>
      </c>
      <c r="AK82" s="225">
        <v>-3</v>
      </c>
      <c r="AL82" s="225">
        <v>-6</v>
      </c>
      <c r="AM82" s="224">
        <f t="shared" si="18"/>
        <v>-1.2048192771084338E-2</v>
      </c>
    </row>
    <row r="83" spans="1:39" ht="20.25" customHeight="1" x14ac:dyDescent="0.2">
      <c r="A83" s="193" t="s">
        <v>37</v>
      </c>
      <c r="B83" s="225">
        <v>284637</v>
      </c>
      <c r="C83" s="225">
        <v>295677</v>
      </c>
      <c r="D83" s="225">
        <v>307250</v>
      </c>
      <c r="E83" s="225">
        <v>327676</v>
      </c>
      <c r="F83" s="225">
        <v>347780</v>
      </c>
      <c r="G83" s="225">
        <v>371000</v>
      </c>
      <c r="H83" s="225">
        <v>389941</v>
      </c>
      <c r="I83" s="225">
        <v>412539</v>
      </c>
      <c r="J83" s="225">
        <v>445241</v>
      </c>
      <c r="K83" s="225">
        <v>474002</v>
      </c>
      <c r="L83" s="225">
        <v>499468</v>
      </c>
      <c r="M83" s="225">
        <v>523785</v>
      </c>
      <c r="N83" s="225">
        <v>549663</v>
      </c>
      <c r="O83" s="225">
        <v>579684</v>
      </c>
      <c r="P83" s="225">
        <v>601153</v>
      </c>
      <c r="Q83" s="225">
        <v>614044</v>
      </c>
      <c r="R83" s="224">
        <v>2.1443792179361987E-2</v>
      </c>
      <c r="S83" s="224">
        <v>0.22939607742638168</v>
      </c>
      <c r="T83" s="226"/>
      <c r="U83" s="274">
        <f>SUM(U4:U82)</f>
        <v>1.9999999999999993</v>
      </c>
      <c r="V83" s="225"/>
      <c r="W83" s="225">
        <v>1453</v>
      </c>
      <c r="X83" s="225">
        <v>2992</v>
      </c>
      <c r="Y83" s="225">
        <v>3335</v>
      </c>
      <c r="Z83" s="225">
        <v>3359</v>
      </c>
      <c r="AA83" s="225">
        <v>4081</v>
      </c>
      <c r="AB83" s="225">
        <v>3135</v>
      </c>
      <c r="AC83" s="225">
        <v>6359</v>
      </c>
      <c r="AD83" s="225">
        <v>5215</v>
      </c>
      <c r="AE83" s="225">
        <v>6325</v>
      </c>
      <c r="AF83" s="225">
        <v>8586</v>
      </c>
      <c r="AG83" s="225">
        <v>8383</v>
      </c>
      <c r="AH83" s="225">
        <v>6914</v>
      </c>
      <c r="AI83" s="225">
        <v>6643</v>
      </c>
      <c r="AJ83" s="225">
        <v>6760</v>
      </c>
      <c r="AK83" s="225">
        <v>9898</v>
      </c>
      <c r="AL83" s="225">
        <v>9373</v>
      </c>
      <c r="AM83" s="224">
        <f t="shared" si="18"/>
        <v>1.6465026374317352E-2</v>
      </c>
    </row>
    <row r="84" spans="1:39" x14ac:dyDescent="0.2">
      <c r="S84" s="224"/>
      <c r="U84" s="126"/>
      <c r="V84" s="225"/>
    </row>
  </sheetData>
  <sortState ref="A88:T166">
    <sortCondition descending="1" ref="P88:P166"/>
    <sortCondition descending="1" ref="S88:S166"/>
  </sortState>
  <mergeCells count="1">
    <mergeCell ref="R2:S2"/>
  </mergeCells>
  <hyperlinks>
    <hyperlink ref="V1" location="Contents!A1" display="Contents pag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J85"/>
  <sheetViews>
    <sheetView zoomScale="110" zoomScaleNormal="110" workbookViewId="0">
      <pane xSplit="1" ySplit="2" topLeftCell="B3" activePane="bottomRight" state="frozen"/>
      <selection activeCell="B5" sqref="B5"/>
      <selection pane="topRight" activeCell="B5" sqref="B5"/>
      <selection pane="bottomLeft" activeCell="B5" sqref="B5"/>
      <selection pane="bottomRight" activeCell="B3" sqref="B3"/>
    </sheetView>
  </sheetViews>
  <sheetFormatPr defaultRowHeight="10" x14ac:dyDescent="0.2"/>
  <cols>
    <col min="2" max="4" width="10.8984375" style="32" customWidth="1"/>
    <col min="5" max="6" width="14.8984375" style="32" customWidth="1"/>
    <col min="10" max="10" width="9.3984375" bestFit="1" customWidth="1"/>
  </cols>
  <sheetData>
    <row r="1" spans="1:10" ht="18.75" customHeight="1" x14ac:dyDescent="0.3">
      <c r="B1" s="136" t="s">
        <v>425</v>
      </c>
      <c r="E1" s="137"/>
      <c r="I1" s="170" t="s">
        <v>366</v>
      </c>
      <c r="J1" s="155"/>
    </row>
    <row r="2" spans="1:10" ht="41.25" customHeight="1" x14ac:dyDescent="0.2">
      <c r="B2" s="123" t="s">
        <v>139</v>
      </c>
      <c r="C2" s="123" t="s">
        <v>367</v>
      </c>
      <c r="D2" s="123" t="s">
        <v>297</v>
      </c>
      <c r="E2" s="123" t="s">
        <v>352</v>
      </c>
      <c r="F2" s="123" t="s">
        <v>353</v>
      </c>
      <c r="G2" s="13"/>
    </row>
    <row r="3" spans="1:10" ht="12.5" x14ac:dyDescent="0.25">
      <c r="A3" s="12">
        <v>36678</v>
      </c>
      <c r="B3" s="122">
        <v>6.9881605728000729E-2</v>
      </c>
      <c r="C3" s="121">
        <v>4.4848822411045708E-2</v>
      </c>
      <c r="D3" s="121">
        <v>6.5670797307788353E-2</v>
      </c>
      <c r="E3" s="227"/>
      <c r="F3" s="120"/>
      <c r="G3" s="1"/>
    </row>
    <row r="4" spans="1:10" ht="12.5" x14ac:dyDescent="0.25">
      <c r="A4" s="12">
        <v>36770</v>
      </c>
      <c r="B4" s="122">
        <v>5.6550711700970036E-2</v>
      </c>
      <c r="C4" s="121">
        <v>4.6113443981681268E-2</v>
      </c>
      <c r="D4" s="121">
        <v>5.4815974735928918E-2</v>
      </c>
      <c r="E4" s="227"/>
      <c r="F4" s="120"/>
      <c r="G4" s="1"/>
    </row>
    <row r="5" spans="1:10" ht="12.5" x14ac:dyDescent="0.25">
      <c r="A5" s="12">
        <v>36861</v>
      </c>
      <c r="B5" s="122">
        <v>4.8371757163195195E-2</v>
      </c>
      <c r="C5" s="121">
        <v>5.5539366582326277E-2</v>
      </c>
      <c r="D5" s="121">
        <v>4.9561189149501361E-2</v>
      </c>
      <c r="E5" s="227"/>
      <c r="F5" s="227"/>
      <c r="G5" s="1"/>
    </row>
    <row r="6" spans="1:10" ht="12.5" x14ac:dyDescent="0.25">
      <c r="A6" s="12">
        <v>36951</v>
      </c>
      <c r="B6" s="122">
        <v>5.6612434618705798E-2</v>
      </c>
      <c r="C6" s="121">
        <v>4.1397353919898849E-2</v>
      </c>
      <c r="D6" s="121">
        <v>5.4093307096829468E-2</v>
      </c>
      <c r="E6" s="227"/>
      <c r="F6" s="227"/>
      <c r="G6" s="1"/>
    </row>
    <row r="7" spans="1:10" ht="12.5" x14ac:dyDescent="0.25">
      <c r="A7" s="12">
        <v>37043</v>
      </c>
      <c r="B7" s="122">
        <v>5.9913078669762143E-2</v>
      </c>
      <c r="C7" s="121">
        <v>3.3783157336136016E-2</v>
      </c>
      <c r="D7" s="121">
        <v>5.5603598987718605E-2</v>
      </c>
      <c r="E7" s="227"/>
      <c r="F7" s="227"/>
      <c r="G7" s="1"/>
    </row>
    <row r="8" spans="1:10" ht="12.5" x14ac:dyDescent="0.25">
      <c r="A8" s="12">
        <v>37135</v>
      </c>
      <c r="B8" s="122">
        <v>4.8617421379911097E-2</v>
      </c>
      <c r="C8" s="121">
        <v>5.9163313121722405E-2</v>
      </c>
      <c r="D8" s="121">
        <v>5.0355751291893736E-2</v>
      </c>
      <c r="E8" s="227"/>
      <c r="F8" s="227"/>
      <c r="G8" s="1"/>
    </row>
    <row r="9" spans="1:10" ht="12.5" x14ac:dyDescent="0.25">
      <c r="A9" s="12">
        <v>37226</v>
      </c>
      <c r="B9" s="122">
        <v>5.3434976595616135E-2</v>
      </c>
      <c r="C9" s="121">
        <v>4.1033318201503022E-2</v>
      </c>
      <c r="D9" s="121">
        <v>5.1365256013451432E-2</v>
      </c>
      <c r="E9" s="227"/>
      <c r="F9" s="227"/>
      <c r="G9" s="1"/>
    </row>
    <row r="10" spans="1:10" ht="12.5" x14ac:dyDescent="0.25">
      <c r="A10" s="12">
        <v>37316</v>
      </c>
      <c r="B10" s="122">
        <v>4.9615476152040872E-2</v>
      </c>
      <c r="C10" s="121">
        <v>6.5492066873022781E-2</v>
      </c>
      <c r="D10" s="121">
        <v>5.2212467817857711E-2</v>
      </c>
      <c r="E10" s="227">
        <f>E11</f>
        <v>3.0133472020376452E-2</v>
      </c>
      <c r="F10" s="227">
        <f>$F$63</f>
        <v>3.5529326034145547E-2</v>
      </c>
      <c r="G10" s="1"/>
    </row>
    <row r="11" spans="1:10" ht="12.5" x14ac:dyDescent="0.25">
      <c r="A11" s="12">
        <v>37408</v>
      </c>
      <c r="B11" s="122">
        <v>3.4330216973516459E-2</v>
      </c>
      <c r="C11" s="121">
        <v>7.8430056145836646E-2</v>
      </c>
      <c r="D11" s="121">
        <v>4.145304290095253E-2</v>
      </c>
      <c r="E11" s="227">
        <f t="shared" ref="E11:E74" si="0">E12</f>
        <v>3.0133472020376452E-2</v>
      </c>
      <c r="F11" s="227">
        <f t="shared" ref="F11:F56" si="1">$F$63</f>
        <v>3.5529326034145547E-2</v>
      </c>
      <c r="G11" s="1"/>
    </row>
    <row r="12" spans="1:10" ht="12.5" x14ac:dyDescent="0.25">
      <c r="A12" s="12">
        <v>37500</v>
      </c>
      <c r="B12" s="122">
        <v>3.561938706836254E-2</v>
      </c>
      <c r="C12" s="121">
        <v>6.7470443716323825E-2</v>
      </c>
      <c r="D12" s="121">
        <v>4.09135737431785E-2</v>
      </c>
      <c r="E12" s="227">
        <f t="shared" si="0"/>
        <v>3.0133472020376452E-2</v>
      </c>
      <c r="F12" s="227">
        <f t="shared" si="1"/>
        <v>3.5529326034145547E-2</v>
      </c>
      <c r="G12" s="1"/>
    </row>
    <row r="13" spans="1:10" ht="12.5" x14ac:dyDescent="0.25">
      <c r="A13" s="12">
        <v>37591</v>
      </c>
      <c r="B13" s="122">
        <v>2.7066996698996704E-2</v>
      </c>
      <c r="C13" s="121">
        <v>7.701758147636717E-2</v>
      </c>
      <c r="D13" s="121">
        <v>3.532135923251456E-2</v>
      </c>
      <c r="E13" s="227">
        <f t="shared" si="0"/>
        <v>3.0133472020376452E-2</v>
      </c>
      <c r="F13" s="227">
        <f t="shared" si="1"/>
        <v>3.5529326034145547E-2</v>
      </c>
      <c r="G13" s="1"/>
    </row>
    <row r="14" spans="1:10" ht="12.5" x14ac:dyDescent="0.25">
      <c r="A14" s="12">
        <v>37681</v>
      </c>
      <c r="B14" s="122">
        <v>2.0086275932033049E-2</v>
      </c>
      <c r="C14" s="121">
        <v>6.9879333216343653E-2</v>
      </c>
      <c r="D14" s="121">
        <v>2.8333900360046238E-2</v>
      </c>
      <c r="E14" s="227">
        <f t="shared" si="0"/>
        <v>3.0133472020376452E-2</v>
      </c>
      <c r="F14" s="227">
        <f t="shared" si="1"/>
        <v>3.5529326034145547E-2</v>
      </c>
      <c r="G14" s="1"/>
    </row>
    <row r="15" spans="1:10" ht="12.5" x14ac:dyDescent="0.25">
      <c r="A15" s="12">
        <v>37773</v>
      </c>
      <c r="B15" s="122">
        <v>2.375878778440077E-2</v>
      </c>
      <c r="C15" s="121">
        <v>6.6297655591047722E-2</v>
      </c>
      <c r="D15" s="121">
        <v>3.0873437815346572E-2</v>
      </c>
      <c r="E15" s="227">
        <f t="shared" si="0"/>
        <v>3.0133472020376452E-2</v>
      </c>
      <c r="F15" s="227">
        <f t="shared" si="1"/>
        <v>3.5529326034145547E-2</v>
      </c>
      <c r="G15" s="1"/>
    </row>
    <row r="16" spans="1:10" ht="12.5" x14ac:dyDescent="0.25">
      <c r="A16" s="12">
        <v>37865</v>
      </c>
      <c r="B16" s="122">
        <v>3.0285450677562276E-2</v>
      </c>
      <c r="C16" s="121">
        <v>5.5837907872440473E-2</v>
      </c>
      <c r="D16" s="121">
        <v>3.464106345077278E-2</v>
      </c>
      <c r="E16" s="227">
        <f t="shared" si="0"/>
        <v>3.0133472020376452E-2</v>
      </c>
      <c r="F16" s="227">
        <f t="shared" si="1"/>
        <v>3.5529326034145547E-2</v>
      </c>
      <c r="G16" s="1"/>
    </row>
    <row r="17" spans="1:7" ht="12.5" x14ac:dyDescent="0.25">
      <c r="A17" s="12">
        <v>37956</v>
      </c>
      <c r="B17" s="122">
        <v>2.6091383690589831E-2</v>
      </c>
      <c r="C17" s="121">
        <v>6.2411344645898481E-2</v>
      </c>
      <c r="D17" s="121">
        <v>3.2334996376676362E-2</v>
      </c>
      <c r="E17" s="227">
        <f t="shared" si="0"/>
        <v>3.0133472020376452E-2</v>
      </c>
      <c r="F17" s="227">
        <f t="shared" si="1"/>
        <v>3.5529326034145547E-2</v>
      </c>
      <c r="G17" s="1"/>
    </row>
    <row r="18" spans="1:7" ht="12.5" x14ac:dyDescent="0.25">
      <c r="A18" s="12">
        <v>38047</v>
      </c>
      <c r="B18" s="122">
        <v>3.2067511380602154E-2</v>
      </c>
      <c r="C18" s="121">
        <v>6.2801410707366223E-2</v>
      </c>
      <c r="D18" s="121">
        <v>3.7363882310077257E-2</v>
      </c>
      <c r="E18" s="227">
        <f t="shared" si="0"/>
        <v>3.0133472020376452E-2</v>
      </c>
      <c r="F18" s="227">
        <f t="shared" si="1"/>
        <v>3.5529326034145547E-2</v>
      </c>
      <c r="G18" s="1"/>
    </row>
    <row r="19" spans="1:7" ht="12.5" x14ac:dyDescent="0.25">
      <c r="A19" s="12">
        <v>38139</v>
      </c>
      <c r="B19" s="122">
        <v>2.6440565667402049E-2</v>
      </c>
      <c r="C19" s="121">
        <v>5.9751852368335356E-2</v>
      </c>
      <c r="D19" s="121">
        <v>3.2203346838398428E-2</v>
      </c>
      <c r="E19" s="227">
        <f t="shared" si="0"/>
        <v>3.0133472020376452E-2</v>
      </c>
      <c r="F19" s="227">
        <f t="shared" si="1"/>
        <v>3.5529326034145547E-2</v>
      </c>
      <c r="G19" s="1"/>
    </row>
    <row r="20" spans="1:7" ht="12.5" x14ac:dyDescent="0.25">
      <c r="A20" s="12">
        <v>38231</v>
      </c>
      <c r="B20" s="122">
        <v>2.4024776703365669E-2</v>
      </c>
      <c r="C20" s="121">
        <v>5.1622827585338982E-2</v>
      </c>
      <c r="D20" s="121">
        <v>2.8825454335225764E-2</v>
      </c>
      <c r="E20" s="227">
        <f t="shared" si="0"/>
        <v>3.0133472020376452E-2</v>
      </c>
      <c r="F20" s="227">
        <f t="shared" si="1"/>
        <v>3.5529326034145547E-2</v>
      </c>
      <c r="G20" s="1"/>
    </row>
    <row r="21" spans="1:7" ht="12.5" x14ac:dyDescent="0.25">
      <c r="A21" s="12">
        <v>38322</v>
      </c>
      <c r="B21" s="122">
        <v>3.1529861566266471E-2</v>
      </c>
      <c r="C21" s="121">
        <v>4.9141510276708988E-2</v>
      </c>
      <c r="D21" s="121">
        <v>3.4645611861955805E-2</v>
      </c>
      <c r="E21" s="227">
        <f t="shared" si="0"/>
        <v>3.0133472020376452E-2</v>
      </c>
      <c r="F21" s="227">
        <f t="shared" si="1"/>
        <v>3.5529326034145547E-2</v>
      </c>
      <c r="G21" s="1"/>
    </row>
    <row r="22" spans="1:7" ht="12.5" x14ac:dyDescent="0.25">
      <c r="A22" s="12">
        <v>38412</v>
      </c>
      <c r="B22" s="122">
        <v>2.9804612582625234E-2</v>
      </c>
      <c r="C22" s="121">
        <v>4.8305386131469952E-2</v>
      </c>
      <c r="D22" s="121">
        <v>3.3071029492452109E-2</v>
      </c>
      <c r="E22" s="227">
        <f t="shared" si="0"/>
        <v>3.0133472020376452E-2</v>
      </c>
      <c r="F22" s="227">
        <f t="shared" si="1"/>
        <v>3.5529326034145547E-2</v>
      </c>
      <c r="G22" s="1"/>
    </row>
    <row r="23" spans="1:7" ht="12.5" x14ac:dyDescent="0.25">
      <c r="A23" s="12">
        <v>38504</v>
      </c>
      <c r="B23" s="122">
        <v>3.4836252894292707E-2</v>
      </c>
      <c r="C23" s="121">
        <v>2.9911899141136233E-2</v>
      </c>
      <c r="D23" s="121">
        <v>3.396161379946383E-2</v>
      </c>
      <c r="E23" s="227">
        <f t="shared" si="0"/>
        <v>3.0133472020376452E-2</v>
      </c>
      <c r="F23" s="227">
        <f t="shared" si="1"/>
        <v>3.5529326034145547E-2</v>
      </c>
      <c r="G23" s="1"/>
    </row>
    <row r="24" spans="1:7" ht="12.5" x14ac:dyDescent="0.25">
      <c r="A24" s="12">
        <v>38596</v>
      </c>
      <c r="B24" s="122">
        <v>3.9990165684015366E-2</v>
      </c>
      <c r="C24" s="121">
        <v>3.364511814829152E-2</v>
      </c>
      <c r="D24" s="227">
        <v>3.8861988488038124E-2</v>
      </c>
      <c r="E24" s="227">
        <f t="shared" si="0"/>
        <v>3.0133472020376452E-2</v>
      </c>
      <c r="F24" s="227">
        <f t="shared" si="1"/>
        <v>3.5529326034145547E-2</v>
      </c>
      <c r="G24" s="36"/>
    </row>
    <row r="25" spans="1:7" ht="12.5" x14ac:dyDescent="0.25">
      <c r="A25" s="12">
        <v>38687</v>
      </c>
      <c r="B25" s="122">
        <v>4.5272347684011338E-2</v>
      </c>
      <c r="C25" s="121">
        <v>3.8643490735786434E-2</v>
      </c>
      <c r="D25" s="227">
        <v>4.4083178276313806E-2</v>
      </c>
      <c r="E25" s="227">
        <f t="shared" si="0"/>
        <v>3.0133472020376452E-2</v>
      </c>
      <c r="F25" s="227">
        <f t="shared" si="1"/>
        <v>3.5529326034145547E-2</v>
      </c>
      <c r="G25" s="36"/>
    </row>
    <row r="26" spans="1:7" ht="12.5" x14ac:dyDescent="0.25">
      <c r="A26" s="12">
        <v>38777</v>
      </c>
      <c r="B26" s="122">
        <v>3.9058275239960638E-2</v>
      </c>
      <c r="C26" s="121">
        <v>3.9251495669028857E-2</v>
      </c>
      <c r="D26" s="227">
        <v>3.9092892477203378E-2</v>
      </c>
      <c r="E26" s="227">
        <f t="shared" si="0"/>
        <v>3.0133472020376452E-2</v>
      </c>
      <c r="F26" s="227">
        <f t="shared" si="1"/>
        <v>3.5529326034145547E-2</v>
      </c>
      <c r="G26" s="36"/>
    </row>
    <row r="27" spans="1:7" ht="12.5" x14ac:dyDescent="0.25">
      <c r="A27" s="12">
        <v>38869</v>
      </c>
      <c r="B27" s="122">
        <v>5.4231466031968711E-2</v>
      </c>
      <c r="C27" s="121">
        <v>4.0366748894566928E-2</v>
      </c>
      <c r="D27" s="227">
        <v>5.1778529476523616E-2</v>
      </c>
      <c r="E27" s="227">
        <f t="shared" si="0"/>
        <v>3.0133472020376452E-2</v>
      </c>
      <c r="F27" s="227">
        <f t="shared" si="1"/>
        <v>3.5529326034145547E-2</v>
      </c>
      <c r="G27" s="36"/>
    </row>
    <row r="28" spans="1:7" ht="12.5" x14ac:dyDescent="0.25">
      <c r="A28" s="12">
        <v>38961</v>
      </c>
      <c r="B28" s="122">
        <v>5.5617584158937694E-2</v>
      </c>
      <c r="C28" s="121">
        <v>4.7287346391358343E-2</v>
      </c>
      <c r="D28" s="227">
        <v>5.4143869388245669E-2</v>
      </c>
      <c r="E28" s="227">
        <f t="shared" si="0"/>
        <v>3.0133472020376452E-2</v>
      </c>
      <c r="F28" s="227">
        <f t="shared" si="1"/>
        <v>3.5529326034145547E-2</v>
      </c>
      <c r="G28" s="36"/>
    </row>
    <row r="29" spans="1:7" ht="12.5" x14ac:dyDescent="0.25">
      <c r="A29" s="12">
        <v>39052</v>
      </c>
      <c r="B29" s="122">
        <v>7.3453186974942852E-2</v>
      </c>
      <c r="C29" s="121">
        <v>4.1673565601055396E-2</v>
      </c>
      <c r="D29" s="227">
        <v>6.7781853236039025E-2</v>
      </c>
      <c r="E29" s="227">
        <f t="shared" si="0"/>
        <v>3.0133472020376452E-2</v>
      </c>
      <c r="F29" s="227">
        <f t="shared" si="1"/>
        <v>3.5529326034145547E-2</v>
      </c>
      <c r="G29" s="36"/>
    </row>
    <row r="30" spans="1:7" ht="12.5" x14ac:dyDescent="0.25">
      <c r="A30" s="12">
        <v>39142</v>
      </c>
      <c r="B30" s="122">
        <v>9.886710479955596E-2</v>
      </c>
      <c r="C30" s="121">
        <v>4.5790693950926276E-2</v>
      </c>
      <c r="D30" s="227">
        <v>8.9356520630737846E-2</v>
      </c>
      <c r="E30" s="227">
        <f t="shared" si="0"/>
        <v>3.0133472020376452E-2</v>
      </c>
      <c r="F30" s="227">
        <f t="shared" si="1"/>
        <v>3.5529326034145547E-2</v>
      </c>
      <c r="G30" s="36"/>
    </row>
    <row r="31" spans="1:7" ht="12.5" x14ac:dyDescent="0.25">
      <c r="A31" s="12">
        <v>39234</v>
      </c>
      <c r="B31" s="122">
        <v>0.10796059158934246</v>
      </c>
      <c r="C31" s="121">
        <v>6.1633067694349508E-2</v>
      </c>
      <c r="D31" s="227">
        <v>9.9853285823505278E-2</v>
      </c>
      <c r="E31" s="227">
        <f t="shared" si="0"/>
        <v>3.0133472020376452E-2</v>
      </c>
      <c r="F31" s="227">
        <f t="shared" si="1"/>
        <v>3.5529326034145547E-2</v>
      </c>
      <c r="G31" s="36"/>
    </row>
    <row r="32" spans="1:7" ht="12.5" x14ac:dyDescent="0.25">
      <c r="A32" s="12">
        <v>39326</v>
      </c>
      <c r="B32" s="122">
        <v>0.1262494795039919</v>
      </c>
      <c r="C32" s="121">
        <v>6.080002619128555E-2</v>
      </c>
      <c r="D32" s="227">
        <v>0.11474603157149188</v>
      </c>
      <c r="E32" s="227">
        <f t="shared" si="0"/>
        <v>3.0133472020376452E-2</v>
      </c>
      <c r="F32" s="227">
        <f t="shared" si="1"/>
        <v>3.5529326034145547E-2</v>
      </c>
      <c r="G32" s="36"/>
    </row>
    <row r="33" spans="1:7" ht="12.5" x14ac:dyDescent="0.25">
      <c r="A33" s="12">
        <v>39417</v>
      </c>
      <c r="B33" s="122">
        <v>0.12405450115081851</v>
      </c>
      <c r="C33" s="121">
        <v>4.3874075349293884E-2</v>
      </c>
      <c r="D33" s="227">
        <v>0.110095512574228</v>
      </c>
      <c r="E33" s="227">
        <f t="shared" si="0"/>
        <v>3.0133472020376452E-2</v>
      </c>
      <c r="F33" s="227">
        <f t="shared" si="1"/>
        <v>3.5529326034145547E-2</v>
      </c>
      <c r="G33" s="36"/>
    </row>
    <row r="34" spans="1:7" ht="12.5" x14ac:dyDescent="0.25">
      <c r="A34" s="12">
        <v>39508</v>
      </c>
      <c r="B34" s="122">
        <v>0.12661124119477463</v>
      </c>
      <c r="C34" s="122">
        <v>4.6588078285266343E-2</v>
      </c>
      <c r="D34" s="227">
        <v>0.11284561111551206</v>
      </c>
      <c r="E34" s="227">
        <f t="shared" si="0"/>
        <v>3.0133472020376452E-2</v>
      </c>
      <c r="F34" s="227">
        <f t="shared" si="1"/>
        <v>3.5529326034145547E-2</v>
      </c>
      <c r="G34" s="36"/>
    </row>
    <row r="35" spans="1:7" ht="12.5" x14ac:dyDescent="0.25">
      <c r="A35" s="12">
        <v>39600</v>
      </c>
      <c r="B35" s="122">
        <v>0.13000620375091398</v>
      </c>
      <c r="C35" s="122">
        <v>5.2349780808929269E-2</v>
      </c>
      <c r="D35" s="227">
        <v>0.11688859942984364</v>
      </c>
      <c r="E35" s="227">
        <f t="shared" si="0"/>
        <v>3.0133472020376452E-2</v>
      </c>
      <c r="F35" s="227">
        <f t="shared" si="1"/>
        <v>3.5529326034145547E-2</v>
      </c>
      <c r="G35" s="36"/>
    </row>
    <row r="36" spans="1:7" ht="12.5" x14ac:dyDescent="0.25">
      <c r="A36" s="12">
        <v>39692</v>
      </c>
      <c r="B36" s="122">
        <v>0.12539256842337276</v>
      </c>
      <c r="C36" s="122">
        <v>5.6375619570549818E-2</v>
      </c>
      <c r="D36" s="227">
        <v>0.11384912575270056</v>
      </c>
      <c r="E36" s="227">
        <f t="shared" si="0"/>
        <v>3.0133472020376452E-2</v>
      </c>
      <c r="F36" s="227">
        <f t="shared" si="1"/>
        <v>3.5529326034145547E-2</v>
      </c>
      <c r="G36" s="36"/>
    </row>
    <row r="37" spans="1:7" ht="12.5" x14ac:dyDescent="0.25">
      <c r="A37" s="12">
        <v>39783</v>
      </c>
      <c r="B37" s="122">
        <v>0.10888170959552945</v>
      </c>
      <c r="C37" s="122">
        <v>7.3913117941470041E-2</v>
      </c>
      <c r="D37" s="227">
        <v>0.1031570258416814</v>
      </c>
      <c r="E37" s="227">
        <f t="shared" si="0"/>
        <v>3.0133472020376452E-2</v>
      </c>
      <c r="F37" s="227">
        <f t="shared" si="1"/>
        <v>3.5529326034145547E-2</v>
      </c>
      <c r="G37" s="36"/>
    </row>
    <row r="38" spans="1:7" ht="12.5" x14ac:dyDescent="0.25">
      <c r="A38" s="12">
        <v>39873</v>
      </c>
      <c r="B38" s="227">
        <v>8.9836682071028129E-2</v>
      </c>
      <c r="C38" s="227">
        <v>7.3580368946106534E-2</v>
      </c>
      <c r="D38" s="227">
        <v>7.591717039940904E-2</v>
      </c>
      <c r="E38" s="227">
        <f t="shared" si="0"/>
        <v>3.0133472020376452E-2</v>
      </c>
      <c r="F38" s="227">
        <f t="shared" si="1"/>
        <v>3.5529326034145547E-2</v>
      </c>
      <c r="G38" s="36"/>
    </row>
    <row r="39" spans="1:7" ht="12.5" x14ac:dyDescent="0.25">
      <c r="A39" s="12">
        <v>39965</v>
      </c>
      <c r="B39" s="227">
        <v>5.6573641291394416E-2</v>
      </c>
      <c r="C39" s="227">
        <v>5.7179220124213836E-2</v>
      </c>
      <c r="D39" s="227">
        <v>4.5699108483320705E-2</v>
      </c>
      <c r="E39" s="227">
        <f t="shared" si="0"/>
        <v>3.0133472020376452E-2</v>
      </c>
      <c r="F39" s="227">
        <f t="shared" si="1"/>
        <v>3.5529326034145547E-2</v>
      </c>
      <c r="G39" s="36"/>
    </row>
    <row r="40" spans="1:7" ht="12.5" x14ac:dyDescent="0.25">
      <c r="A40" s="12">
        <v>40057</v>
      </c>
      <c r="B40" s="227">
        <v>3.5837098143820745E-2</v>
      </c>
      <c r="C40" s="227">
        <v>4.6059047984755574E-2</v>
      </c>
      <c r="D40" s="227">
        <v>2.6684988238983465E-2</v>
      </c>
      <c r="E40" s="121">
        <f t="shared" si="0"/>
        <v>3.0133472020376452E-2</v>
      </c>
      <c r="F40" s="227">
        <f t="shared" si="1"/>
        <v>3.5529326034145547E-2</v>
      </c>
      <c r="G40" s="36"/>
    </row>
    <row r="41" spans="1:7" ht="12.5" x14ac:dyDescent="0.25">
      <c r="A41" s="12">
        <v>40148</v>
      </c>
      <c r="B41" s="227">
        <v>4.4512615752242413E-2</v>
      </c>
      <c r="C41" s="227">
        <v>5.604384880302038E-2</v>
      </c>
      <c r="D41" s="227">
        <v>3.5481699954253543E-2</v>
      </c>
      <c r="E41" s="121">
        <f t="shared" si="0"/>
        <v>3.0133472020376452E-2</v>
      </c>
      <c r="F41" s="227">
        <f t="shared" si="1"/>
        <v>3.5529326034145547E-2</v>
      </c>
      <c r="G41" s="36"/>
    </row>
    <row r="42" spans="1:7" ht="12.5" x14ac:dyDescent="0.25">
      <c r="A42" s="12">
        <v>40238</v>
      </c>
      <c r="B42" s="227">
        <v>4.3865069182502214E-2</v>
      </c>
      <c r="C42" s="227">
        <v>6.4929798916110837E-2</v>
      </c>
      <c r="D42" s="227">
        <v>4.7221927081614989E-2</v>
      </c>
      <c r="E42" s="121">
        <f t="shared" si="0"/>
        <v>3.0133472020376452E-2</v>
      </c>
      <c r="F42" s="227">
        <f t="shared" si="1"/>
        <v>3.5529326034145547E-2</v>
      </c>
      <c r="G42" s="36"/>
    </row>
    <row r="43" spans="1:7" ht="12.5" x14ac:dyDescent="0.25">
      <c r="A43" s="12">
        <v>40330</v>
      </c>
      <c r="B43" s="227">
        <v>5.1586283246486397E-2</v>
      </c>
      <c r="C43" s="227">
        <v>8.1467400923623368E-2</v>
      </c>
      <c r="D43" s="227">
        <v>5.6332703787978611E-2</v>
      </c>
      <c r="E43" s="121">
        <f t="shared" si="0"/>
        <v>3.0133472020376452E-2</v>
      </c>
      <c r="F43" s="227">
        <f t="shared" si="1"/>
        <v>3.5529326034145547E-2</v>
      </c>
      <c r="G43" s="36"/>
    </row>
    <row r="44" spans="1:7" ht="12.5" x14ac:dyDescent="0.25">
      <c r="A44" s="12">
        <v>40422</v>
      </c>
      <c r="B44" s="227">
        <v>5.631535938587251E-2</v>
      </c>
      <c r="C44" s="227">
        <v>7.0691123577423687E-2</v>
      </c>
      <c r="D44" s="227">
        <v>5.8608980190389737E-2</v>
      </c>
      <c r="E44" s="121">
        <f t="shared" si="0"/>
        <v>3.0133472020376452E-2</v>
      </c>
      <c r="F44" s="227">
        <f t="shared" si="1"/>
        <v>3.5529326034145547E-2</v>
      </c>
      <c r="G44" s="36"/>
    </row>
    <row r="45" spans="1:7" ht="12.5" x14ac:dyDescent="0.25">
      <c r="A45" s="12">
        <v>40513</v>
      </c>
      <c r="B45" s="227">
        <v>5.0490841374471129E-2</v>
      </c>
      <c r="C45" s="227">
        <v>6.744777302662186E-2</v>
      </c>
      <c r="D45" s="227">
        <v>5.3211612803375496E-2</v>
      </c>
      <c r="E45" s="121">
        <f t="shared" si="0"/>
        <v>3.0133472020376452E-2</v>
      </c>
      <c r="F45" s="227">
        <f t="shared" si="1"/>
        <v>3.5529326034145547E-2</v>
      </c>
      <c r="G45" s="36"/>
    </row>
    <row r="46" spans="1:7" ht="12.5" x14ac:dyDescent="0.25">
      <c r="A46" s="12">
        <v>40603</v>
      </c>
      <c r="B46" s="227">
        <v>3.9413101674235396E-2</v>
      </c>
      <c r="C46" s="227">
        <v>6.638279895471455E-2</v>
      </c>
      <c r="D46" s="227">
        <v>4.3783644602374938E-2</v>
      </c>
      <c r="E46" s="121">
        <f t="shared" si="0"/>
        <v>3.0133472020376452E-2</v>
      </c>
      <c r="F46" s="227">
        <f t="shared" si="1"/>
        <v>3.5529326034145547E-2</v>
      </c>
      <c r="G46" s="9"/>
    </row>
    <row r="47" spans="1:7" ht="12.5" x14ac:dyDescent="0.25">
      <c r="A47" s="12">
        <v>40695</v>
      </c>
      <c r="B47" s="227">
        <v>4.4114612319538393E-2</v>
      </c>
      <c r="C47" s="227">
        <v>4.6889910245269339E-2</v>
      </c>
      <c r="D47" s="227">
        <v>4.4364579517532921E-2</v>
      </c>
      <c r="E47" s="121">
        <f t="shared" si="0"/>
        <v>3.0133472020376452E-2</v>
      </c>
      <c r="F47" s="227">
        <f t="shared" si="1"/>
        <v>3.5529326034145547E-2</v>
      </c>
    </row>
    <row r="48" spans="1:7" ht="12.5" x14ac:dyDescent="0.25">
      <c r="A48" s="12">
        <v>40787</v>
      </c>
      <c r="B48" s="227">
        <v>4.1548719615180252E-2</v>
      </c>
      <c r="C48" s="227">
        <v>5.9933139339645169E-2</v>
      </c>
      <c r="D48" s="227">
        <v>4.4207097372252147E-2</v>
      </c>
      <c r="E48" s="121">
        <f t="shared" si="0"/>
        <v>3.0133472020376452E-2</v>
      </c>
      <c r="F48" s="227">
        <f t="shared" si="1"/>
        <v>3.5529326034145547E-2</v>
      </c>
    </row>
    <row r="49" spans="1:6" ht="12.5" x14ac:dyDescent="0.25">
      <c r="A49" s="12">
        <v>40878</v>
      </c>
      <c r="B49" s="227">
        <v>2.9313352821923155E-2</v>
      </c>
      <c r="C49" s="227">
        <v>5.0330347907008077E-2</v>
      </c>
      <c r="D49" s="227">
        <v>2.9356958282641843E-2</v>
      </c>
      <c r="E49" s="121">
        <f t="shared" si="0"/>
        <v>3.0133472020376452E-2</v>
      </c>
      <c r="F49" s="227">
        <f t="shared" si="1"/>
        <v>3.5529326034145547E-2</v>
      </c>
    </row>
    <row r="50" spans="1:6" ht="12.5" x14ac:dyDescent="0.25">
      <c r="A50" s="12">
        <v>40969</v>
      </c>
      <c r="B50" s="227">
        <v>3.0069544045423502E-2</v>
      </c>
      <c r="C50" s="227">
        <v>4.6268728796090564E-2</v>
      </c>
      <c r="D50" s="227">
        <v>3.0350277706469253E-2</v>
      </c>
      <c r="E50" s="121">
        <f t="shared" si="0"/>
        <v>3.0133472020376452E-2</v>
      </c>
      <c r="F50" s="227">
        <f t="shared" si="1"/>
        <v>3.5529326034145547E-2</v>
      </c>
    </row>
    <row r="51" spans="1:6" ht="12.5" x14ac:dyDescent="0.25">
      <c r="A51" s="12">
        <v>41061</v>
      </c>
      <c r="B51" s="227">
        <v>1.5949524769531154E-2</v>
      </c>
      <c r="C51" s="227">
        <v>2.8893088331897632E-2</v>
      </c>
      <c r="D51" s="227">
        <v>1.7748800759533889E-2</v>
      </c>
      <c r="E51" s="121">
        <f t="shared" si="0"/>
        <v>3.0133472020376452E-2</v>
      </c>
      <c r="F51" s="227">
        <f t="shared" si="1"/>
        <v>3.5529326034145547E-2</v>
      </c>
    </row>
    <row r="52" spans="1:6" ht="12.5" x14ac:dyDescent="0.25">
      <c r="A52" s="12">
        <v>41153</v>
      </c>
      <c r="B52" s="227">
        <v>1.9072776083735032E-3</v>
      </c>
      <c r="C52" s="227">
        <v>1.8800161777906332E-2</v>
      </c>
      <c r="D52" s="227">
        <v>4.4145122909091672E-3</v>
      </c>
      <c r="E52" s="121">
        <f t="shared" si="0"/>
        <v>3.0133472020376452E-2</v>
      </c>
      <c r="F52" s="227">
        <f t="shared" si="1"/>
        <v>3.5529326034145547E-2</v>
      </c>
    </row>
    <row r="53" spans="1:6" ht="12.5" x14ac:dyDescent="0.25">
      <c r="A53" s="12">
        <v>41244</v>
      </c>
      <c r="B53" s="227">
        <v>4.8856814076889687E-3</v>
      </c>
      <c r="C53" s="227">
        <v>1.5221918124087797E-2</v>
      </c>
      <c r="D53" s="227">
        <v>9.169994770299672E-3</v>
      </c>
      <c r="E53" s="121">
        <f t="shared" si="0"/>
        <v>3.0133472020376452E-2</v>
      </c>
      <c r="F53" s="227">
        <f t="shared" si="1"/>
        <v>3.5529326034145547E-2</v>
      </c>
    </row>
    <row r="54" spans="1:6" ht="12.5" x14ac:dyDescent="0.25">
      <c r="A54" s="12">
        <v>41334</v>
      </c>
      <c r="B54" s="227">
        <v>1.2798042301535473E-2</v>
      </c>
      <c r="C54" s="227">
        <v>8.4154324113878687E-3</v>
      </c>
      <c r="D54" s="227">
        <v>1.3626757391315136E-2</v>
      </c>
      <c r="E54" s="121">
        <f t="shared" si="0"/>
        <v>3.0133472020376452E-2</v>
      </c>
      <c r="F54" s="227">
        <f t="shared" si="1"/>
        <v>3.5529326034145547E-2</v>
      </c>
    </row>
    <row r="55" spans="1:6" ht="12.5" x14ac:dyDescent="0.25">
      <c r="A55" s="12">
        <v>41426</v>
      </c>
      <c r="B55" s="227">
        <v>1.6052509843240026E-2</v>
      </c>
      <c r="C55" s="227">
        <v>1.2114263284390692E-2</v>
      </c>
      <c r="D55" s="227">
        <v>1.5714104973137522E-2</v>
      </c>
      <c r="E55" s="121">
        <f t="shared" si="0"/>
        <v>3.0133472020376452E-2</v>
      </c>
      <c r="F55" s="227">
        <f t="shared" si="1"/>
        <v>3.5529326034145547E-2</v>
      </c>
    </row>
    <row r="56" spans="1:6" ht="12.5" x14ac:dyDescent="0.25">
      <c r="A56" s="12">
        <v>41518</v>
      </c>
      <c r="B56" s="227">
        <v>2.1030837845765316E-2</v>
      </c>
      <c r="C56" s="227">
        <v>1.7959396833292285E-2</v>
      </c>
      <c r="D56" s="227">
        <v>2.0616651475725778E-2</v>
      </c>
      <c r="E56" s="121">
        <f t="shared" si="0"/>
        <v>3.0133472020376452E-2</v>
      </c>
      <c r="F56" s="227">
        <f t="shared" si="1"/>
        <v>3.5529326034145547E-2</v>
      </c>
    </row>
    <row r="57" spans="1:6" ht="12.5" x14ac:dyDescent="0.25">
      <c r="A57" s="12">
        <v>41609</v>
      </c>
      <c r="B57" s="227">
        <v>2.4040974618218414E-2</v>
      </c>
      <c r="C57" s="227">
        <v>1.9636778937900168E-2</v>
      </c>
      <c r="D57" s="227">
        <v>2.3609689801504352E-2</v>
      </c>
      <c r="E57" s="121">
        <f t="shared" si="0"/>
        <v>3.0133472020376452E-2</v>
      </c>
      <c r="F57" s="227">
        <f>F58</f>
        <v>3.5529326034145547E-2</v>
      </c>
    </row>
    <row r="58" spans="1:6" ht="12.5" x14ac:dyDescent="0.25">
      <c r="A58" s="12">
        <v>41699</v>
      </c>
      <c r="B58" s="227">
        <v>1.7591603258249489E-2</v>
      </c>
      <c r="C58" s="227">
        <v>1.6952369838091563E-2</v>
      </c>
      <c r="D58" s="227">
        <v>1.8007188826397291E-2</v>
      </c>
      <c r="E58" s="121">
        <f t="shared" si="0"/>
        <v>3.0133472020376452E-2</v>
      </c>
      <c r="F58" s="227">
        <f t="shared" ref="F58:F78" si="2">F59</f>
        <v>3.5529326034145547E-2</v>
      </c>
    </row>
    <row r="59" spans="1:6" ht="12.5" x14ac:dyDescent="0.25">
      <c r="A59" s="12">
        <v>41791</v>
      </c>
      <c r="B59" s="227">
        <v>1.6437637949576533E-2</v>
      </c>
      <c r="C59" s="227">
        <v>3.6931732208554502E-2</v>
      </c>
      <c r="D59" s="227">
        <v>1.9849699250550579E-2</v>
      </c>
      <c r="E59" s="121">
        <f t="shared" si="0"/>
        <v>3.0133472020376452E-2</v>
      </c>
      <c r="F59" s="227">
        <f t="shared" si="2"/>
        <v>3.5529326034145547E-2</v>
      </c>
    </row>
    <row r="60" spans="1:6" ht="12.5" x14ac:dyDescent="0.25">
      <c r="A60" s="12">
        <v>41883</v>
      </c>
      <c r="B60" s="227">
        <v>2.4027510200816504E-2</v>
      </c>
      <c r="C60" s="227">
        <v>2.428982448625927E-2</v>
      </c>
      <c r="D60" s="227">
        <v>2.4582043501052864E-2</v>
      </c>
      <c r="E60" s="121">
        <f t="shared" si="0"/>
        <v>3.0133472020376452E-2</v>
      </c>
      <c r="F60" s="227">
        <f t="shared" si="2"/>
        <v>3.5529326034145547E-2</v>
      </c>
    </row>
    <row r="61" spans="1:6" ht="12.5" x14ac:dyDescent="0.25">
      <c r="A61" s="12">
        <v>41974</v>
      </c>
      <c r="B61" s="227">
        <v>1.8967654544773893E-2</v>
      </c>
      <c r="C61" s="227">
        <v>1.2414317216290938E-2</v>
      </c>
      <c r="D61" s="227">
        <v>1.8458973102744691E-2</v>
      </c>
      <c r="E61" s="121">
        <f t="shared" si="0"/>
        <v>3.0133472020376452E-2</v>
      </c>
      <c r="F61" s="227">
        <f t="shared" si="2"/>
        <v>3.5529326034145547E-2</v>
      </c>
    </row>
    <row r="62" spans="1:6" ht="12.5" x14ac:dyDescent="0.25">
      <c r="A62" s="12">
        <v>42064</v>
      </c>
      <c r="B62" s="227">
        <v>2.1316143685569555E-2</v>
      </c>
      <c r="C62" s="227">
        <v>2.2420242892676079E-2</v>
      </c>
      <c r="D62" s="227">
        <v>2.206802592592827E-2</v>
      </c>
      <c r="E62" s="121">
        <f t="shared" si="0"/>
        <v>3.0133472020376452E-2</v>
      </c>
      <c r="F62" s="227">
        <f t="shared" si="2"/>
        <v>3.5529326034145547E-2</v>
      </c>
    </row>
    <row r="63" spans="1:6" ht="12.5" x14ac:dyDescent="0.25">
      <c r="A63" s="12">
        <v>42156</v>
      </c>
      <c r="B63" s="227">
        <v>2.2868989562266018E-2</v>
      </c>
      <c r="C63" s="227">
        <v>8.5763746693461318E-3</v>
      </c>
      <c r="D63" s="227">
        <v>2.1017466924087902E-2</v>
      </c>
      <c r="E63" s="121">
        <f t="shared" si="0"/>
        <v>3.0133472020376452E-2</v>
      </c>
      <c r="F63" s="227">
        <f t="shared" si="2"/>
        <v>3.5529326034145547E-2</v>
      </c>
    </row>
    <row r="64" spans="1:6" ht="12.5" x14ac:dyDescent="0.25">
      <c r="A64" s="12">
        <v>42248</v>
      </c>
      <c r="B64" s="227">
        <v>2.7758039306768678E-2</v>
      </c>
      <c r="C64" s="227">
        <v>2.8073302164667524E-2</v>
      </c>
      <c r="D64" s="227">
        <v>2.8441802262367588E-2</v>
      </c>
      <c r="E64" s="121">
        <f t="shared" si="0"/>
        <v>3.0133472020376452E-2</v>
      </c>
      <c r="F64" s="227">
        <f t="shared" si="2"/>
        <v>3.5529326034145547E-2</v>
      </c>
    </row>
    <row r="65" spans="1:6" ht="12.5" x14ac:dyDescent="0.25">
      <c r="A65" s="12">
        <v>42339</v>
      </c>
      <c r="B65" s="227">
        <v>3.0081764557774004E-2</v>
      </c>
      <c r="C65" s="227">
        <v>2.8721501363603297E-2</v>
      </c>
      <c r="D65" s="227">
        <v>3.0493890097189835E-2</v>
      </c>
      <c r="E65" s="121">
        <f t="shared" si="0"/>
        <v>3.0133472020376452E-2</v>
      </c>
      <c r="F65" s="227">
        <f t="shared" si="2"/>
        <v>3.5529326034145547E-2</v>
      </c>
    </row>
    <row r="66" spans="1:6" ht="12.5" x14ac:dyDescent="0.25">
      <c r="A66" s="12">
        <v>42430</v>
      </c>
      <c r="B66" s="227">
        <v>3.2562592054377726E-2</v>
      </c>
      <c r="C66" s="227">
        <v>2.3153558391871387E-2</v>
      </c>
      <c r="D66" s="227">
        <v>3.1674013089870501E-2</v>
      </c>
      <c r="E66" s="121">
        <f t="shared" si="0"/>
        <v>3.0133472020376452E-2</v>
      </c>
      <c r="F66" s="227">
        <f t="shared" si="2"/>
        <v>3.5529326034145547E-2</v>
      </c>
    </row>
    <row r="67" spans="1:6" ht="12.5" x14ac:dyDescent="0.25">
      <c r="A67" s="12">
        <v>42522</v>
      </c>
      <c r="B67" s="227">
        <v>3.5955962155404864E-2</v>
      </c>
      <c r="C67" s="227">
        <v>2.4342745861733128E-2</v>
      </c>
      <c r="D67" s="227">
        <v>3.4934181986345125E-2</v>
      </c>
      <c r="E67" s="121">
        <f t="shared" si="0"/>
        <v>3.0133472020376452E-2</v>
      </c>
      <c r="F67" s="227">
        <f t="shared" si="2"/>
        <v>3.5529326034145547E-2</v>
      </c>
    </row>
    <row r="68" spans="1:6" ht="12.5" x14ac:dyDescent="0.25">
      <c r="A68" s="12">
        <v>42614</v>
      </c>
      <c r="B68" s="227">
        <v>3.5884950385544512E-2</v>
      </c>
      <c r="C68" s="227">
        <v>1.7365447352761132E-2</v>
      </c>
      <c r="D68" s="227">
        <v>3.3682717277173646E-2</v>
      </c>
      <c r="E68" s="121">
        <f t="shared" si="0"/>
        <v>3.0133472020376452E-2</v>
      </c>
      <c r="F68" s="227">
        <f t="shared" si="2"/>
        <v>3.5529326034145547E-2</v>
      </c>
    </row>
    <row r="69" spans="1:6" ht="12.5" x14ac:dyDescent="0.25">
      <c r="A69" s="12">
        <v>42705</v>
      </c>
      <c r="B69" s="227">
        <v>3.8348305442216013E-2</v>
      </c>
      <c r="C69" s="227">
        <v>2.8174678040737033E-2</v>
      </c>
      <c r="D69" s="227">
        <v>3.7495385269938897E-2</v>
      </c>
      <c r="E69" s="121">
        <f t="shared" si="0"/>
        <v>3.0133472020376452E-2</v>
      </c>
      <c r="F69" s="227">
        <f t="shared" si="2"/>
        <v>3.5529326034145547E-2</v>
      </c>
    </row>
    <row r="70" spans="1:6" ht="12.5" x14ac:dyDescent="0.25">
      <c r="A70" s="12">
        <v>42795</v>
      </c>
      <c r="B70" s="227">
        <v>3.8348305442216013E-2</v>
      </c>
      <c r="C70" s="227">
        <v>2.1369961289454231E-2</v>
      </c>
      <c r="D70" s="227">
        <v>3.6019511764441736E-2</v>
      </c>
      <c r="E70" s="121">
        <f t="shared" si="0"/>
        <v>3.0133472020376452E-2</v>
      </c>
      <c r="F70" s="227">
        <f t="shared" si="2"/>
        <v>3.5529326034145547E-2</v>
      </c>
    </row>
    <row r="71" spans="1:6" ht="12.5" x14ac:dyDescent="0.25">
      <c r="A71" s="12">
        <v>42887</v>
      </c>
      <c r="B71" s="227">
        <v>4.2417738851050935E-2</v>
      </c>
      <c r="C71" s="227">
        <v>3.0464708987204547E-2</v>
      </c>
      <c r="D71" s="227">
        <v>4.1262727806866017E-2</v>
      </c>
      <c r="E71" s="121">
        <f t="shared" si="0"/>
        <v>3.0133472020376452E-2</v>
      </c>
      <c r="F71" s="227">
        <f t="shared" si="2"/>
        <v>3.5529326034145547E-2</v>
      </c>
    </row>
    <row r="72" spans="1:6" ht="12.5" x14ac:dyDescent="0.25">
      <c r="A72" s="12">
        <v>42979</v>
      </c>
      <c r="B72" s="227">
        <v>3.481997185290564E-2</v>
      </c>
      <c r="C72" s="227">
        <v>3.0213520095140334E-2</v>
      </c>
      <c r="D72" s="227">
        <v>3.4400740237092498E-2</v>
      </c>
      <c r="E72" s="121">
        <f t="shared" si="0"/>
        <v>3.0133472020376452E-2</v>
      </c>
      <c r="F72" s="227">
        <f t="shared" si="2"/>
        <v>3.5529326034145547E-2</v>
      </c>
    </row>
    <row r="73" spans="1:6" ht="12.5" x14ac:dyDescent="0.25">
      <c r="A73" s="12">
        <v>43070</v>
      </c>
      <c r="B73" s="9">
        <v>4.4589890434098889E-2</v>
      </c>
      <c r="C73" s="9">
        <v>2.6483647050447257E-2</v>
      </c>
      <c r="D73" s="122">
        <v>4.2024765314510271E-2</v>
      </c>
      <c r="E73" s="121">
        <f t="shared" si="0"/>
        <v>3.0133472020376452E-2</v>
      </c>
      <c r="F73" s="227">
        <f t="shared" si="2"/>
        <v>3.5529326034145547E-2</v>
      </c>
    </row>
    <row r="74" spans="1:6" ht="12.5" x14ac:dyDescent="0.25">
      <c r="A74" s="12">
        <v>43160</v>
      </c>
      <c r="B74" s="9">
        <v>4.1806809926355548E-2</v>
      </c>
      <c r="C74" s="9">
        <v>3.1997959122185948E-2</v>
      </c>
      <c r="D74" s="122">
        <v>4.0618775956931197E-2</v>
      </c>
      <c r="E74" s="121">
        <f t="shared" si="0"/>
        <v>3.0133472020376452E-2</v>
      </c>
      <c r="F74" s="227">
        <f t="shared" si="2"/>
        <v>3.5529326034145547E-2</v>
      </c>
    </row>
    <row r="75" spans="1:6" ht="12.5" x14ac:dyDescent="0.25">
      <c r="A75" s="12">
        <v>43252</v>
      </c>
      <c r="B75" s="9">
        <v>2.9444895592276366E-2</v>
      </c>
      <c r="C75" s="9">
        <v>3.2311218640477257E-2</v>
      </c>
      <c r="D75" s="122">
        <v>2.9879697892492674E-2</v>
      </c>
      <c r="E75" s="121">
        <f t="shared" ref="E75:E77" si="3">E76</f>
        <v>3.0133472020376452E-2</v>
      </c>
      <c r="F75" s="227">
        <f t="shared" si="2"/>
        <v>3.5529326034145547E-2</v>
      </c>
    </row>
    <row r="76" spans="1:6" ht="12.5" x14ac:dyDescent="0.25">
      <c r="A76" s="12">
        <v>43344</v>
      </c>
      <c r="B76" s="9">
        <v>3.1853432749368471E-2</v>
      </c>
      <c r="C76" s="9">
        <v>3.6662296625100232E-2</v>
      </c>
      <c r="D76" s="122">
        <v>3.2621987299650268E-2</v>
      </c>
      <c r="E76" s="121">
        <f t="shared" si="3"/>
        <v>3.0133472020376452E-2</v>
      </c>
      <c r="F76" s="227">
        <f t="shared" si="2"/>
        <v>3.5529326034145547E-2</v>
      </c>
    </row>
    <row r="77" spans="1:6" ht="12.5" x14ac:dyDescent="0.25">
      <c r="A77" s="12">
        <v>43435</v>
      </c>
      <c r="B77" s="9">
        <v>2.0489448336052707E-2</v>
      </c>
      <c r="C77" s="9">
        <v>5.3038830210039967E-2</v>
      </c>
      <c r="D77" s="122">
        <v>2.5081259560111757E-2</v>
      </c>
      <c r="E77" s="121">
        <f t="shared" si="3"/>
        <v>3.0133472020376452E-2</v>
      </c>
      <c r="F77" s="227">
        <f t="shared" si="2"/>
        <v>3.5529326034145547E-2</v>
      </c>
    </row>
    <row r="78" spans="1:6" ht="12.5" x14ac:dyDescent="0.25">
      <c r="A78" s="12">
        <v>43525</v>
      </c>
      <c r="B78" s="9">
        <v>1.8263693871793274E-2</v>
      </c>
      <c r="C78" s="9">
        <v>5.5732289503349852E-2</v>
      </c>
      <c r="D78" s="122">
        <v>2.3016577460958976E-2</v>
      </c>
      <c r="E78" s="121">
        <f>E79</f>
        <v>3.0133472020376452E-2</v>
      </c>
      <c r="F78" s="227">
        <f t="shared" si="2"/>
        <v>3.5529326034145547E-2</v>
      </c>
    </row>
    <row r="79" spans="1:6" ht="12.5" x14ac:dyDescent="0.25">
      <c r="A79" s="12">
        <v>43617</v>
      </c>
      <c r="B79" s="9">
        <v>1.7772094699553431E-2</v>
      </c>
      <c r="C79" s="9">
        <v>5.3997557180684108E-2</v>
      </c>
      <c r="D79" s="227">
        <v>2.2318419249601318E-2</v>
      </c>
      <c r="E79" s="121">
        <f>AVERAGE(B40:B79)</f>
        <v>3.0133472020376452E-2</v>
      </c>
      <c r="F79" s="1">
        <f>AVERAGE(C40:C79)</f>
        <v>3.5529326034145547E-2</v>
      </c>
    </row>
    <row r="80" spans="1:6" x14ac:dyDescent="0.2">
      <c r="B80" s="9"/>
      <c r="C80" s="9"/>
      <c r="D80" s="9"/>
      <c r="E80" s="1"/>
      <c r="F80" s="1"/>
    </row>
    <row r="81" spans="2:6" x14ac:dyDescent="0.2">
      <c r="B81" s="9"/>
      <c r="C81" s="9"/>
      <c r="D81" s="9"/>
    </row>
    <row r="82" spans="2:6" x14ac:dyDescent="0.2">
      <c r="B82" s="9"/>
      <c r="C82" s="9"/>
      <c r="D82" s="9"/>
      <c r="E82" s="1"/>
      <c r="F82" s="1"/>
    </row>
    <row r="83" spans="2:6" x14ac:dyDescent="0.2">
      <c r="B83" s="9"/>
      <c r="C83" s="9"/>
      <c r="D83" s="9"/>
      <c r="E83" s="1"/>
      <c r="F83" s="1"/>
    </row>
    <row r="84" spans="2:6" x14ac:dyDescent="0.2">
      <c r="B84" s="9"/>
      <c r="C84" s="9"/>
      <c r="D84" s="9"/>
      <c r="E84" s="1"/>
      <c r="F84" s="1"/>
    </row>
    <row r="85" spans="2:6" x14ac:dyDescent="0.2">
      <c r="B85" s="9"/>
      <c r="C85" s="9"/>
      <c r="D85" s="9"/>
      <c r="E85" s="1"/>
      <c r="F85" s="1"/>
    </row>
  </sheetData>
  <phoneticPr fontId="0" type="noConversion"/>
  <hyperlinks>
    <hyperlink ref="I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89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6" sqref="B6"/>
    </sheetView>
  </sheetViews>
  <sheetFormatPr defaultColWidth="9.09765625" defaultRowHeight="12.5" x14ac:dyDescent="0.25"/>
  <cols>
    <col min="1" max="1" width="9.09765625" style="14"/>
    <col min="2" max="2" width="11.3984375" style="14" customWidth="1"/>
    <col min="3" max="3" width="9.09765625" style="73"/>
    <col min="4" max="4" width="15.8984375" style="73" customWidth="1"/>
    <col min="5" max="5" width="15.8984375" style="14" customWidth="1"/>
    <col min="6" max="6" width="8.69921875" style="14" customWidth="1"/>
    <col min="7" max="8" width="9.09765625" style="14"/>
    <col min="9" max="9" width="10" style="14" customWidth="1"/>
    <col min="10" max="11" width="9.09765625" style="14"/>
    <col min="12" max="12" width="12" customWidth="1"/>
    <col min="13" max="15" width="9.09765625" style="14"/>
    <col min="16" max="18" width="9.09765625" style="73"/>
    <col min="19" max="19" width="8.796875"/>
    <col min="20" max="20" width="13.59765625" customWidth="1"/>
    <col min="21" max="21" width="14.69921875" customWidth="1"/>
    <col min="22" max="16384" width="9.09765625" style="14"/>
  </cols>
  <sheetData>
    <row r="1" spans="1:21" ht="28.5" customHeight="1" x14ac:dyDescent="0.25">
      <c r="A1" s="168" t="s">
        <v>341</v>
      </c>
      <c r="E1" s="170" t="s">
        <v>366</v>
      </c>
      <c r="U1" s="170" t="s">
        <v>366</v>
      </c>
    </row>
    <row r="2" spans="1:21" ht="33" customHeight="1" x14ac:dyDescent="0.4">
      <c r="A2" s="15"/>
      <c r="B2" s="79" t="s">
        <v>343</v>
      </c>
      <c r="O2" s="79" t="s">
        <v>354</v>
      </c>
    </row>
    <row r="3" spans="1:21" ht="33.75" customHeight="1" x14ac:dyDescent="0.3">
      <c r="B3" s="135" t="s">
        <v>322</v>
      </c>
      <c r="O3" s="136" t="s">
        <v>284</v>
      </c>
    </row>
    <row r="4" spans="1:21" ht="26.25" customHeight="1" x14ac:dyDescent="0.3">
      <c r="B4" s="15" t="s">
        <v>14</v>
      </c>
      <c r="G4" s="15" t="s">
        <v>147</v>
      </c>
      <c r="H4" s="15"/>
      <c r="I4" s="15"/>
      <c r="J4" s="15" t="s">
        <v>143</v>
      </c>
      <c r="K4" s="15"/>
      <c r="O4" s="15"/>
      <c r="P4" s="167" t="s">
        <v>14</v>
      </c>
      <c r="Q4" s="167" t="s">
        <v>147</v>
      </c>
      <c r="R4" s="167" t="s">
        <v>143</v>
      </c>
    </row>
    <row r="5" spans="1:21" ht="41.25" customHeight="1" x14ac:dyDescent="0.25">
      <c r="B5" s="165" t="s">
        <v>349</v>
      </c>
      <c r="C5" s="166" t="s">
        <v>410</v>
      </c>
      <c r="D5" s="166" t="s">
        <v>426</v>
      </c>
      <c r="E5" s="166" t="s">
        <v>427</v>
      </c>
      <c r="G5" s="80" t="s">
        <v>349</v>
      </c>
      <c r="H5" s="158" t="s">
        <v>410</v>
      </c>
      <c r="I5" s="158"/>
      <c r="J5" s="80" t="s">
        <v>349</v>
      </c>
      <c r="K5" s="158" t="s">
        <v>410</v>
      </c>
      <c r="P5" s="165" t="s">
        <v>296</v>
      </c>
      <c r="Q5" s="165" t="s">
        <v>296</v>
      </c>
      <c r="R5" s="165" t="s">
        <v>296</v>
      </c>
    </row>
    <row r="6" spans="1:21" x14ac:dyDescent="0.25">
      <c r="A6" s="16">
        <v>36220</v>
      </c>
      <c r="B6" s="250">
        <v>241751</v>
      </c>
      <c r="G6" s="250">
        <v>190728</v>
      </c>
      <c r="H6" s="71"/>
      <c r="I6" s="71"/>
      <c r="J6" s="250">
        <v>50954</v>
      </c>
      <c r="K6" s="71"/>
    </row>
    <row r="7" spans="1:21" x14ac:dyDescent="0.25">
      <c r="A7" s="16">
        <v>36312</v>
      </c>
      <c r="B7" s="250">
        <v>245716</v>
      </c>
      <c r="C7" s="141"/>
      <c r="G7" s="250">
        <v>193770</v>
      </c>
      <c r="H7" s="71"/>
      <c r="I7" s="71"/>
      <c r="J7" s="250">
        <v>51865</v>
      </c>
      <c r="K7" s="71"/>
      <c r="M7" s="132"/>
      <c r="O7" s="18"/>
    </row>
    <row r="8" spans="1:21" x14ac:dyDescent="0.25">
      <c r="A8" s="16">
        <v>36404</v>
      </c>
      <c r="B8" s="250">
        <v>247602</v>
      </c>
      <c r="C8" s="141"/>
      <c r="G8" s="250">
        <v>195458</v>
      </c>
      <c r="H8" s="71"/>
      <c r="I8" s="71"/>
      <c r="J8" s="250">
        <v>52057</v>
      </c>
      <c r="K8" s="71"/>
      <c r="M8" s="132"/>
      <c r="O8" s="18"/>
    </row>
    <row r="9" spans="1:21" x14ac:dyDescent="0.25">
      <c r="A9" s="16">
        <v>36495</v>
      </c>
      <c r="B9" s="250">
        <v>249423</v>
      </c>
      <c r="C9" s="141"/>
      <c r="G9" s="250">
        <v>197067</v>
      </c>
      <c r="H9" s="71"/>
      <c r="I9" s="71"/>
      <c r="J9" s="250">
        <v>52256</v>
      </c>
      <c r="K9" s="71"/>
      <c r="M9" s="132"/>
      <c r="N9" s="72"/>
      <c r="O9" s="18"/>
    </row>
    <row r="10" spans="1:21" x14ac:dyDescent="0.25">
      <c r="A10" s="16">
        <v>36586</v>
      </c>
      <c r="B10" s="250">
        <v>255429</v>
      </c>
      <c r="C10" s="141"/>
      <c r="G10" s="250">
        <v>201652</v>
      </c>
      <c r="H10" s="71"/>
      <c r="I10" s="71"/>
      <c r="J10" s="250">
        <v>53644</v>
      </c>
      <c r="K10" s="71"/>
      <c r="M10" s="132"/>
      <c r="N10" s="72"/>
      <c r="O10" s="18"/>
    </row>
    <row r="11" spans="1:21" x14ac:dyDescent="0.25">
      <c r="A11" s="16">
        <v>36678</v>
      </c>
      <c r="B11" s="250">
        <v>256116</v>
      </c>
      <c r="C11" s="141">
        <f t="shared" ref="C11:C61" si="0">(B11-B7)/B7</f>
        <v>4.2325286102655096E-2</v>
      </c>
      <c r="D11" s="141">
        <f t="shared" ref="D11:E73" si="1">D12</f>
        <v>4.5262360810798825E-2</v>
      </c>
      <c r="E11" s="141">
        <f t="shared" si="1"/>
        <v>5.367119698482966E-2</v>
      </c>
      <c r="F11" s="17"/>
      <c r="G11" s="250">
        <v>202260</v>
      </c>
      <c r="H11" s="71"/>
      <c r="I11" s="71"/>
      <c r="J11" s="250">
        <v>53724</v>
      </c>
      <c r="K11" s="71"/>
      <c r="M11" s="132"/>
      <c r="N11" s="72"/>
      <c r="O11" s="18"/>
    </row>
    <row r="12" spans="1:21" x14ac:dyDescent="0.25">
      <c r="A12" s="16">
        <v>36770</v>
      </c>
      <c r="B12" s="250">
        <v>258855</v>
      </c>
      <c r="C12" s="141">
        <f t="shared" si="0"/>
        <v>4.5447936607943391E-2</v>
      </c>
      <c r="D12" s="141">
        <f t="shared" si="1"/>
        <v>4.5262360810798825E-2</v>
      </c>
      <c r="E12" s="141">
        <f t="shared" si="1"/>
        <v>5.367119698482966E-2</v>
      </c>
      <c r="F12" s="17"/>
      <c r="G12" s="250">
        <v>204834</v>
      </c>
      <c r="H12" s="72">
        <f>(G12-G8)/G8</f>
        <v>4.7969384727153661E-2</v>
      </c>
      <c r="I12" s="72"/>
      <c r="J12" s="250">
        <v>53894</v>
      </c>
      <c r="K12" s="72">
        <f t="shared" ref="K12:K56" si="2">(J12-J8)/J8</f>
        <v>3.5288241735021229E-2</v>
      </c>
      <c r="M12" s="132"/>
      <c r="N12" s="72"/>
      <c r="O12" s="18"/>
    </row>
    <row r="13" spans="1:21" x14ac:dyDescent="0.25">
      <c r="A13" s="16">
        <v>36861</v>
      </c>
      <c r="B13" s="250">
        <v>259467</v>
      </c>
      <c r="C13" s="141">
        <f t="shared" si="0"/>
        <v>4.0268940715170613E-2</v>
      </c>
      <c r="D13" s="141">
        <f t="shared" si="1"/>
        <v>4.5262360810798825E-2</v>
      </c>
      <c r="E13" s="141">
        <f t="shared" si="1"/>
        <v>5.367119698482966E-2</v>
      </c>
      <c r="F13" s="17"/>
      <c r="G13" s="250">
        <v>206021</v>
      </c>
      <c r="H13" s="72">
        <f t="shared" ref="H13:H56" si="3">(G13-G9)/G9</f>
        <v>4.5436323686867917E-2</v>
      </c>
      <c r="I13" s="72"/>
      <c r="J13" s="250">
        <v>53336</v>
      </c>
      <c r="K13" s="72">
        <f t="shared" si="2"/>
        <v>2.0667483159828536E-2</v>
      </c>
      <c r="M13" s="132"/>
      <c r="N13" s="72"/>
      <c r="O13" s="18"/>
    </row>
    <row r="14" spans="1:21" x14ac:dyDescent="0.25">
      <c r="A14" s="16">
        <v>36951</v>
      </c>
      <c r="B14" s="250">
        <v>263629</v>
      </c>
      <c r="C14" s="141">
        <f t="shared" si="0"/>
        <v>3.2102854413555232E-2</v>
      </c>
      <c r="D14" s="141">
        <f t="shared" si="1"/>
        <v>4.5262360810798825E-2</v>
      </c>
      <c r="E14" s="141">
        <f t="shared" si="1"/>
        <v>5.367119698482966E-2</v>
      </c>
      <c r="F14" s="17"/>
      <c r="G14" s="250">
        <v>209804</v>
      </c>
      <c r="H14" s="72">
        <f t="shared" si="3"/>
        <v>4.0426080574455001E-2</v>
      </c>
      <c r="I14" s="72"/>
      <c r="J14" s="250">
        <v>53728</v>
      </c>
      <c r="K14" s="72">
        <f t="shared" si="2"/>
        <v>1.5658787562448735E-3</v>
      </c>
      <c r="M14" s="132"/>
      <c r="N14" s="72"/>
      <c r="O14" s="18"/>
    </row>
    <row r="15" spans="1:21" x14ac:dyDescent="0.25">
      <c r="A15" s="16">
        <v>37043</v>
      </c>
      <c r="B15" s="250">
        <v>262756</v>
      </c>
      <c r="C15" s="141">
        <f t="shared" si="0"/>
        <v>2.5925752393446719E-2</v>
      </c>
      <c r="D15" s="141">
        <f t="shared" si="1"/>
        <v>4.5262360810798825E-2</v>
      </c>
      <c r="E15" s="141">
        <f t="shared" si="1"/>
        <v>5.367119698482966E-2</v>
      </c>
      <c r="F15" s="17"/>
      <c r="G15" s="250">
        <v>209175</v>
      </c>
      <c r="H15" s="72">
        <f t="shared" si="3"/>
        <v>3.4188668051023434E-2</v>
      </c>
      <c r="I15" s="72"/>
      <c r="J15" s="250">
        <v>53506</v>
      </c>
      <c r="K15" s="72">
        <f t="shared" si="2"/>
        <v>-4.0577767850495123E-3</v>
      </c>
      <c r="M15" s="132"/>
      <c r="N15" s="72"/>
      <c r="O15" s="18"/>
    </row>
    <row r="16" spans="1:21" x14ac:dyDescent="0.25">
      <c r="A16" s="16">
        <v>37135</v>
      </c>
      <c r="B16" s="250">
        <v>263353</v>
      </c>
      <c r="C16" s="141">
        <f t="shared" si="0"/>
        <v>1.7376523536342739E-2</v>
      </c>
      <c r="D16" s="141">
        <f t="shared" si="1"/>
        <v>4.5262360810798825E-2</v>
      </c>
      <c r="E16" s="141">
        <f t="shared" si="1"/>
        <v>5.367119698482966E-2</v>
      </c>
      <c r="F16" s="17"/>
      <c r="G16" s="250">
        <v>209777</v>
      </c>
      <c r="H16" s="72">
        <f t="shared" si="3"/>
        <v>2.4131735942275207E-2</v>
      </c>
      <c r="I16" s="72"/>
      <c r="J16" s="250">
        <v>53520</v>
      </c>
      <c r="K16" s="72">
        <f t="shared" si="2"/>
        <v>-6.9395480016328347E-3</v>
      </c>
      <c r="M16" s="132"/>
      <c r="N16" s="72"/>
      <c r="O16" s="18"/>
    </row>
    <row r="17" spans="1:18" x14ac:dyDescent="0.25">
      <c r="A17" s="16">
        <v>37226</v>
      </c>
      <c r="B17" s="250">
        <v>262772</v>
      </c>
      <c r="C17" s="141">
        <f t="shared" si="0"/>
        <v>1.2737650645361453E-2</v>
      </c>
      <c r="D17" s="141">
        <f t="shared" si="1"/>
        <v>4.5262360810798825E-2</v>
      </c>
      <c r="E17" s="141">
        <f t="shared" si="1"/>
        <v>5.367119698482966E-2</v>
      </c>
      <c r="F17" s="17"/>
      <c r="G17" s="250">
        <v>209424</v>
      </c>
      <c r="H17" s="72">
        <f t="shared" si="3"/>
        <v>1.6517733629096063E-2</v>
      </c>
      <c r="I17" s="72"/>
      <c r="J17" s="250">
        <v>53315</v>
      </c>
      <c r="K17" s="72">
        <f t="shared" si="2"/>
        <v>-3.937303134843258E-4</v>
      </c>
      <c r="M17" s="132"/>
      <c r="N17" s="72"/>
      <c r="O17" s="18"/>
    </row>
    <row r="18" spans="1:18" x14ac:dyDescent="0.25">
      <c r="A18" s="16">
        <v>37316</v>
      </c>
      <c r="B18" s="250">
        <v>266262</v>
      </c>
      <c r="C18" s="141">
        <f t="shared" si="0"/>
        <v>9.9875203410853888E-3</v>
      </c>
      <c r="D18" s="141">
        <f t="shared" si="1"/>
        <v>4.5262360810798825E-2</v>
      </c>
      <c r="E18" s="141">
        <f t="shared" si="1"/>
        <v>5.367119698482966E-2</v>
      </c>
      <c r="F18" s="17"/>
      <c r="G18" s="250">
        <v>212425</v>
      </c>
      <c r="H18" s="72">
        <f t="shared" si="3"/>
        <v>1.2492612152294523E-2</v>
      </c>
      <c r="I18" s="72"/>
      <c r="J18" s="250">
        <v>53807</v>
      </c>
      <c r="K18" s="72">
        <f t="shared" si="2"/>
        <v>1.470369267421084E-3</v>
      </c>
      <c r="M18" s="132"/>
      <c r="N18" s="72"/>
      <c r="O18" s="18"/>
    </row>
    <row r="19" spans="1:18" x14ac:dyDescent="0.25">
      <c r="A19" s="16">
        <v>37408</v>
      </c>
      <c r="B19" s="250">
        <v>265133</v>
      </c>
      <c r="C19" s="141">
        <f t="shared" si="0"/>
        <v>9.046415686035713E-3</v>
      </c>
      <c r="D19" s="141">
        <f t="shared" si="1"/>
        <v>4.5262360810798825E-2</v>
      </c>
      <c r="E19" s="141">
        <f t="shared" si="1"/>
        <v>5.367119698482966E-2</v>
      </c>
      <c r="F19" s="17"/>
      <c r="G19" s="250">
        <v>211300</v>
      </c>
      <c r="H19" s="72">
        <f t="shared" si="3"/>
        <v>1.0158957810445799E-2</v>
      </c>
      <c r="I19" s="72"/>
      <c r="J19" s="250">
        <v>53803</v>
      </c>
      <c r="K19" s="72">
        <f t="shared" si="2"/>
        <v>5.5507793518483912E-3</v>
      </c>
      <c r="M19" s="132"/>
      <c r="N19" s="72"/>
      <c r="O19" s="18"/>
    </row>
    <row r="20" spans="1:18" x14ac:dyDescent="0.25">
      <c r="A20" s="16">
        <v>37500</v>
      </c>
      <c r="B20" s="250">
        <v>266548</v>
      </c>
      <c r="C20" s="141">
        <f t="shared" si="0"/>
        <v>1.2132005331247413E-2</v>
      </c>
      <c r="D20" s="141">
        <f t="shared" si="1"/>
        <v>4.5262360810798825E-2</v>
      </c>
      <c r="E20" s="141">
        <f t="shared" si="1"/>
        <v>5.367119698482966E-2</v>
      </c>
      <c r="F20" s="17"/>
      <c r="G20" s="250">
        <v>212381</v>
      </c>
      <c r="H20" s="72">
        <f t="shared" si="3"/>
        <v>1.241318161666913E-2</v>
      </c>
      <c r="I20" s="72"/>
      <c r="J20" s="250">
        <v>54136</v>
      </c>
      <c r="K20" s="72">
        <f t="shared" si="2"/>
        <v>1.1509715994020927E-2</v>
      </c>
      <c r="M20" s="132"/>
      <c r="N20" s="72"/>
      <c r="O20" s="16"/>
      <c r="P20" s="147"/>
      <c r="Q20" s="147"/>
      <c r="R20" s="147"/>
    </row>
    <row r="21" spans="1:18" x14ac:dyDescent="0.25">
      <c r="A21" s="16">
        <v>37591</v>
      </c>
      <c r="B21" s="250">
        <v>267038</v>
      </c>
      <c r="C21" s="141">
        <f t="shared" si="0"/>
        <v>1.6234606426864355E-2</v>
      </c>
      <c r="D21" s="141">
        <f t="shared" si="1"/>
        <v>4.5262360810798825E-2</v>
      </c>
      <c r="E21" s="141">
        <f t="shared" si="1"/>
        <v>5.367119698482966E-2</v>
      </c>
      <c r="F21" s="17"/>
      <c r="G21" s="250">
        <v>212675</v>
      </c>
      <c r="H21" s="72">
        <f t="shared" si="3"/>
        <v>1.5523531209412484E-2</v>
      </c>
      <c r="I21" s="72"/>
      <c r="J21" s="250">
        <v>54331</v>
      </c>
      <c r="K21" s="72">
        <f t="shared" si="2"/>
        <v>1.9056550689299446E-2</v>
      </c>
      <c r="M21" s="132"/>
      <c r="N21" s="72"/>
      <c r="O21" s="16"/>
      <c r="P21" s="147"/>
      <c r="Q21" s="147"/>
      <c r="R21" s="147"/>
    </row>
    <row r="22" spans="1:18" x14ac:dyDescent="0.25">
      <c r="A22" s="16">
        <v>37681</v>
      </c>
      <c r="B22" s="250">
        <v>272780</v>
      </c>
      <c r="C22" s="141">
        <f t="shared" si="0"/>
        <v>2.4479647865636101E-2</v>
      </c>
      <c r="D22" s="141">
        <f t="shared" si="1"/>
        <v>4.5262360810798825E-2</v>
      </c>
      <c r="E22" s="141">
        <f t="shared" si="1"/>
        <v>5.367119698482966E-2</v>
      </c>
      <c r="F22" s="17"/>
      <c r="G22" s="250">
        <v>217122</v>
      </c>
      <c r="H22" s="72">
        <f t="shared" si="3"/>
        <v>2.2111333411792396E-2</v>
      </c>
      <c r="I22" s="72"/>
      <c r="J22" s="250">
        <v>55620</v>
      </c>
      <c r="K22" s="72">
        <f t="shared" si="2"/>
        <v>3.3694500715520284E-2</v>
      </c>
      <c r="M22" s="132"/>
      <c r="N22" s="72"/>
      <c r="O22" s="16"/>
      <c r="P22" s="147"/>
      <c r="Q22" s="147"/>
      <c r="R22" s="147"/>
    </row>
    <row r="23" spans="1:18" x14ac:dyDescent="0.25">
      <c r="A23" s="16">
        <v>37773</v>
      </c>
      <c r="B23" s="250">
        <v>273590</v>
      </c>
      <c r="C23" s="141">
        <f t="shared" si="0"/>
        <v>3.1897198764393717E-2</v>
      </c>
      <c r="D23" s="141">
        <f t="shared" si="1"/>
        <v>4.5262360810798825E-2</v>
      </c>
      <c r="E23" s="141">
        <f t="shared" si="1"/>
        <v>5.367119698482966E-2</v>
      </c>
      <c r="F23" s="17"/>
      <c r="G23" s="250">
        <v>217467</v>
      </c>
      <c r="H23" s="72">
        <f t="shared" si="3"/>
        <v>2.9185991481306201E-2</v>
      </c>
      <c r="I23" s="72"/>
      <c r="J23" s="250">
        <v>56088</v>
      </c>
      <c r="K23" s="72">
        <f t="shared" si="2"/>
        <v>4.2469750757392712E-2</v>
      </c>
      <c r="M23" s="132"/>
      <c r="N23" s="72"/>
      <c r="O23" s="16"/>
      <c r="P23" s="147"/>
      <c r="Q23" s="147"/>
      <c r="R23" s="147"/>
    </row>
    <row r="24" spans="1:18" x14ac:dyDescent="0.25">
      <c r="A24" s="16">
        <v>37865</v>
      </c>
      <c r="B24" s="250">
        <v>276534</v>
      </c>
      <c r="C24" s="141">
        <f t="shared" si="0"/>
        <v>3.7464171556342574E-2</v>
      </c>
      <c r="D24" s="141">
        <f t="shared" si="1"/>
        <v>4.5262360810798825E-2</v>
      </c>
      <c r="E24" s="141">
        <f t="shared" si="1"/>
        <v>5.367119698482966E-2</v>
      </c>
      <c r="F24" s="17"/>
      <c r="G24" s="250">
        <v>219475</v>
      </c>
      <c r="H24" s="72">
        <f t="shared" si="3"/>
        <v>3.3402234663176086E-2</v>
      </c>
      <c r="I24" s="72"/>
      <c r="J24" s="250">
        <v>57018</v>
      </c>
      <c r="K24" s="72">
        <f t="shared" si="2"/>
        <v>5.3236293778631594E-2</v>
      </c>
      <c r="M24" s="132"/>
      <c r="N24" s="72"/>
      <c r="O24" s="16"/>
      <c r="P24" s="147"/>
      <c r="Q24" s="147"/>
      <c r="R24" s="147"/>
    </row>
    <row r="25" spans="1:18" x14ac:dyDescent="0.25">
      <c r="A25" s="16">
        <v>37956</v>
      </c>
      <c r="B25" s="250">
        <v>278594</v>
      </c>
      <c r="C25" s="141">
        <f t="shared" si="0"/>
        <v>4.3274739924654915E-2</v>
      </c>
      <c r="D25" s="141">
        <f t="shared" si="1"/>
        <v>4.5262360810798825E-2</v>
      </c>
      <c r="E25" s="141">
        <f t="shared" si="1"/>
        <v>5.367119698482966E-2</v>
      </c>
      <c r="F25" s="17"/>
      <c r="G25" s="250">
        <v>220790</v>
      </c>
      <c r="H25" s="72">
        <f t="shared" si="3"/>
        <v>3.8156812037145882E-2</v>
      </c>
      <c r="I25" s="72"/>
      <c r="J25" s="250">
        <v>57767</v>
      </c>
      <c r="K25" s="72">
        <f t="shared" si="2"/>
        <v>6.324197971692036E-2</v>
      </c>
      <c r="M25" s="132"/>
      <c r="N25" s="72"/>
      <c r="O25" s="16"/>
      <c r="P25" s="147"/>
      <c r="Q25" s="147"/>
      <c r="R25" s="147"/>
    </row>
    <row r="26" spans="1:18" x14ac:dyDescent="0.25">
      <c r="A26" s="16">
        <v>38047</v>
      </c>
      <c r="B26" s="250">
        <v>285736</v>
      </c>
      <c r="C26" s="141">
        <f t="shared" si="0"/>
        <v>4.7496150744189454E-2</v>
      </c>
      <c r="D26" s="141">
        <f t="shared" si="1"/>
        <v>4.5262360810798825E-2</v>
      </c>
      <c r="E26" s="141">
        <f t="shared" si="1"/>
        <v>5.367119698482966E-2</v>
      </c>
      <c r="F26" s="17"/>
      <c r="G26" s="250">
        <v>226349</v>
      </c>
      <c r="H26" s="72">
        <f t="shared" si="3"/>
        <v>4.2496845091699598E-2</v>
      </c>
      <c r="I26" s="72"/>
      <c r="J26" s="250">
        <v>59349</v>
      </c>
      <c r="K26" s="72">
        <f t="shared" si="2"/>
        <v>6.7044228694714131E-2</v>
      </c>
      <c r="M26" s="132"/>
      <c r="N26" s="72"/>
      <c r="O26" s="16"/>
      <c r="P26" s="147"/>
      <c r="Q26" s="147"/>
      <c r="R26" s="147"/>
    </row>
    <row r="27" spans="1:18" x14ac:dyDescent="0.25">
      <c r="A27" s="16">
        <v>38139</v>
      </c>
      <c r="B27" s="250">
        <v>284671</v>
      </c>
      <c r="C27" s="141">
        <f t="shared" si="0"/>
        <v>4.0502211338133705E-2</v>
      </c>
      <c r="D27" s="141">
        <f t="shared" si="1"/>
        <v>4.5262360810798825E-2</v>
      </c>
      <c r="E27" s="141">
        <f t="shared" si="1"/>
        <v>5.367119698482966E-2</v>
      </c>
      <c r="F27" s="17"/>
      <c r="G27" s="250">
        <v>225298</v>
      </c>
      <c r="H27" s="72">
        <f t="shared" si="3"/>
        <v>3.6010061296656501E-2</v>
      </c>
      <c r="I27" s="72"/>
      <c r="J27" s="250">
        <v>59339</v>
      </c>
      <c r="K27" s="72">
        <f t="shared" si="2"/>
        <v>5.7962487519612041E-2</v>
      </c>
      <c r="M27" s="132"/>
      <c r="N27" s="72"/>
      <c r="O27" s="16"/>
      <c r="P27" s="147"/>
      <c r="Q27" s="147"/>
      <c r="R27" s="147"/>
    </row>
    <row r="28" spans="1:18" x14ac:dyDescent="0.25">
      <c r="A28" s="16">
        <v>38231</v>
      </c>
      <c r="B28" s="250">
        <v>287951</v>
      </c>
      <c r="C28" s="141">
        <f t="shared" si="0"/>
        <v>4.1286062473330588E-2</v>
      </c>
      <c r="D28" s="141">
        <f t="shared" si="1"/>
        <v>4.5262360810798825E-2</v>
      </c>
      <c r="E28" s="141">
        <f t="shared" si="1"/>
        <v>5.367119698482966E-2</v>
      </c>
      <c r="F28" s="17"/>
      <c r="G28" s="250">
        <v>227740</v>
      </c>
      <c r="H28" s="72">
        <f t="shared" si="3"/>
        <v>3.7658047613623423E-2</v>
      </c>
      <c r="I28" s="72"/>
      <c r="J28" s="250">
        <v>60177</v>
      </c>
      <c r="K28" s="72">
        <f t="shared" si="2"/>
        <v>5.5403556771545827E-2</v>
      </c>
      <c r="M28" s="132"/>
      <c r="N28" s="72"/>
      <c r="O28" s="16"/>
      <c r="P28" s="147"/>
      <c r="Q28" s="147"/>
      <c r="R28" s="147"/>
    </row>
    <row r="29" spans="1:18" x14ac:dyDescent="0.25">
      <c r="A29" s="16">
        <v>38322</v>
      </c>
      <c r="B29" s="250">
        <v>290215</v>
      </c>
      <c r="C29" s="141">
        <f t="shared" si="0"/>
        <v>4.171303043138043E-2</v>
      </c>
      <c r="D29" s="141">
        <f t="shared" si="1"/>
        <v>4.5262360810798825E-2</v>
      </c>
      <c r="E29" s="141">
        <f t="shared" si="1"/>
        <v>5.367119698482966E-2</v>
      </c>
      <c r="F29" s="17"/>
      <c r="G29" s="250">
        <v>229405</v>
      </c>
      <c r="H29" s="72">
        <f t="shared" si="3"/>
        <v>3.9018977308754928E-2</v>
      </c>
      <c r="I29" s="72"/>
      <c r="J29" s="250">
        <v>60774</v>
      </c>
      <c r="K29" s="72">
        <f t="shared" si="2"/>
        <v>5.2053940831270448E-2</v>
      </c>
      <c r="M29" s="132"/>
      <c r="N29" s="72"/>
      <c r="O29" s="16"/>
      <c r="P29" s="147"/>
      <c r="Q29" s="147"/>
      <c r="R29" s="147"/>
    </row>
    <row r="30" spans="1:18" x14ac:dyDescent="0.25">
      <c r="A30" s="16">
        <v>38412</v>
      </c>
      <c r="B30" s="250">
        <v>295284</v>
      </c>
      <c r="C30" s="141">
        <f t="shared" si="0"/>
        <v>3.3415460425007697E-2</v>
      </c>
      <c r="D30" s="141">
        <f t="shared" si="1"/>
        <v>4.5262360810798825E-2</v>
      </c>
      <c r="E30" s="141">
        <f t="shared" si="1"/>
        <v>5.367119698482966E-2</v>
      </c>
      <c r="F30" s="17"/>
      <c r="G30" s="250">
        <v>233632</v>
      </c>
      <c r="H30" s="72">
        <f t="shared" si="3"/>
        <v>3.2175976037004804E-2</v>
      </c>
      <c r="I30" s="72"/>
      <c r="J30" s="250">
        <v>61615</v>
      </c>
      <c r="K30" s="72">
        <f t="shared" si="2"/>
        <v>3.8180929754503025E-2</v>
      </c>
      <c r="M30" s="132"/>
      <c r="N30" s="72"/>
      <c r="O30" s="16"/>
      <c r="P30" s="147"/>
      <c r="Q30" s="147"/>
      <c r="R30" s="147"/>
    </row>
    <row r="31" spans="1:18" x14ac:dyDescent="0.25">
      <c r="A31" s="16">
        <v>38504</v>
      </c>
      <c r="B31" s="250">
        <v>295711</v>
      </c>
      <c r="C31" s="141">
        <f t="shared" si="0"/>
        <v>3.8781611052759152E-2</v>
      </c>
      <c r="D31" s="141">
        <f t="shared" si="1"/>
        <v>4.5262360810798825E-2</v>
      </c>
      <c r="E31" s="141">
        <f t="shared" si="1"/>
        <v>5.367119698482966E-2</v>
      </c>
      <c r="F31" s="17"/>
      <c r="G31" s="250">
        <v>233727</v>
      </c>
      <c r="H31" s="72">
        <f t="shared" si="3"/>
        <v>3.7412671217676143E-2</v>
      </c>
      <c r="I31" s="72"/>
      <c r="J31" s="250">
        <v>61950</v>
      </c>
      <c r="K31" s="72">
        <f t="shared" si="2"/>
        <v>4.4001415595139787E-2</v>
      </c>
      <c r="M31" s="132"/>
      <c r="N31" s="72"/>
      <c r="O31" s="16"/>
      <c r="P31" s="147"/>
      <c r="Q31" s="147"/>
      <c r="R31" s="147"/>
    </row>
    <row r="32" spans="1:18" x14ac:dyDescent="0.25">
      <c r="A32" s="16">
        <v>38596</v>
      </c>
      <c r="B32" s="250">
        <v>299019</v>
      </c>
      <c r="C32" s="141">
        <f t="shared" si="0"/>
        <v>3.8437095200225035E-2</v>
      </c>
      <c r="D32" s="141">
        <f t="shared" si="1"/>
        <v>4.5262360810798825E-2</v>
      </c>
      <c r="E32" s="141">
        <f t="shared" si="1"/>
        <v>5.367119698482966E-2</v>
      </c>
      <c r="F32" s="17"/>
      <c r="G32" s="250">
        <v>236064</v>
      </c>
      <c r="H32" s="72">
        <f t="shared" si="3"/>
        <v>3.6550452270132608E-2</v>
      </c>
      <c r="I32" s="72"/>
      <c r="J32" s="250">
        <v>62923</v>
      </c>
      <c r="K32" s="72">
        <f t="shared" si="2"/>
        <v>4.5632052112933516E-2</v>
      </c>
      <c r="M32" s="132"/>
      <c r="N32" s="72"/>
      <c r="O32" s="16"/>
      <c r="P32" s="147"/>
      <c r="Q32" s="147"/>
      <c r="R32" s="147"/>
    </row>
    <row r="33" spans="1:18" x14ac:dyDescent="0.25">
      <c r="A33" s="16">
        <v>38687</v>
      </c>
      <c r="B33" s="250">
        <v>299435</v>
      </c>
      <c r="C33" s="141">
        <f t="shared" si="0"/>
        <v>3.176955016108747E-2</v>
      </c>
      <c r="D33" s="141">
        <f t="shared" si="1"/>
        <v>4.5262360810798825E-2</v>
      </c>
      <c r="E33" s="141">
        <f t="shared" si="1"/>
        <v>5.367119698482966E-2</v>
      </c>
      <c r="F33" s="17"/>
      <c r="G33" s="250">
        <v>236359</v>
      </c>
      <c r="H33" s="72">
        <f t="shared" si="3"/>
        <v>3.0313201543122427E-2</v>
      </c>
      <c r="I33" s="72"/>
      <c r="J33" s="250">
        <v>63048</v>
      </c>
      <c r="K33" s="72">
        <f t="shared" si="2"/>
        <v>3.741731661565801E-2</v>
      </c>
      <c r="M33" s="132"/>
      <c r="N33" s="72"/>
      <c r="O33" s="16"/>
      <c r="P33" s="147"/>
      <c r="Q33" s="147"/>
      <c r="R33" s="147"/>
    </row>
    <row r="34" spans="1:18" x14ac:dyDescent="0.25">
      <c r="A34" s="16">
        <v>38777</v>
      </c>
      <c r="B34" s="250">
        <v>305545</v>
      </c>
      <c r="C34" s="141">
        <f t="shared" si="0"/>
        <v>3.4749596998144158E-2</v>
      </c>
      <c r="D34" s="141">
        <f t="shared" si="1"/>
        <v>4.5262360810798825E-2</v>
      </c>
      <c r="E34" s="141">
        <f t="shared" si="1"/>
        <v>5.367119698482966E-2</v>
      </c>
      <c r="F34" s="17"/>
      <c r="G34" s="250">
        <v>241102</v>
      </c>
      <c r="H34" s="72">
        <f t="shared" si="3"/>
        <v>3.197335981372415E-2</v>
      </c>
      <c r="I34" s="72"/>
      <c r="J34" s="250">
        <v>64416</v>
      </c>
      <c r="K34" s="72">
        <f t="shared" si="2"/>
        <v>4.5459709486326383E-2</v>
      </c>
      <c r="M34" s="132"/>
      <c r="N34" s="72"/>
      <c r="O34" s="16"/>
      <c r="P34" s="147"/>
      <c r="Q34" s="147"/>
      <c r="R34" s="147"/>
    </row>
    <row r="35" spans="1:18" x14ac:dyDescent="0.25">
      <c r="A35" s="16">
        <v>38869</v>
      </c>
      <c r="B35" s="250">
        <v>307273</v>
      </c>
      <c r="C35" s="141">
        <f t="shared" si="0"/>
        <v>3.9098985157806104E-2</v>
      </c>
      <c r="D35" s="141">
        <f t="shared" si="1"/>
        <v>4.5262360810798825E-2</v>
      </c>
      <c r="E35" s="141">
        <f t="shared" si="1"/>
        <v>5.367119698482966E-2</v>
      </c>
      <c r="F35" s="17"/>
      <c r="G35" s="250">
        <v>242306</v>
      </c>
      <c r="H35" s="72">
        <f t="shared" si="3"/>
        <v>3.6705215914293168E-2</v>
      </c>
      <c r="I35" s="72"/>
      <c r="J35" s="250">
        <v>64944</v>
      </c>
      <c r="K35" s="72">
        <f t="shared" si="2"/>
        <v>4.8329297820823243E-2</v>
      </c>
      <c r="M35" s="132"/>
      <c r="N35" s="72"/>
      <c r="O35" s="16"/>
      <c r="P35" s="147"/>
      <c r="Q35" s="147"/>
      <c r="R35" s="147"/>
    </row>
    <row r="36" spans="1:18" x14ac:dyDescent="0.25">
      <c r="A36" s="16">
        <v>38961</v>
      </c>
      <c r="B36" s="250">
        <v>311227</v>
      </c>
      <c r="C36" s="141">
        <f t="shared" si="0"/>
        <v>4.0826837090619662E-2</v>
      </c>
      <c r="D36" s="141">
        <f t="shared" si="1"/>
        <v>4.5262360810798825E-2</v>
      </c>
      <c r="E36" s="141">
        <f t="shared" si="1"/>
        <v>5.367119698482966E-2</v>
      </c>
      <c r="F36" s="17"/>
      <c r="G36" s="250">
        <v>245363</v>
      </c>
      <c r="H36" s="72">
        <f t="shared" si="3"/>
        <v>3.9391859834621117E-2</v>
      </c>
      <c r="I36" s="72"/>
      <c r="J36" s="250">
        <v>65840</v>
      </c>
      <c r="K36" s="72">
        <f t="shared" si="2"/>
        <v>4.6358247381720515E-2</v>
      </c>
      <c r="M36" s="132"/>
      <c r="N36" s="72"/>
      <c r="O36" s="16"/>
      <c r="P36" s="147"/>
      <c r="Q36" s="147"/>
      <c r="R36" s="147"/>
    </row>
    <row r="37" spans="1:18" x14ac:dyDescent="0.25">
      <c r="A37" s="16">
        <v>39052</v>
      </c>
      <c r="B37" s="250">
        <v>314345</v>
      </c>
      <c r="C37" s="141">
        <f t="shared" si="0"/>
        <v>4.9793778282431915E-2</v>
      </c>
      <c r="D37" s="141">
        <f t="shared" si="1"/>
        <v>4.5262360810798825E-2</v>
      </c>
      <c r="E37" s="141">
        <f t="shared" si="1"/>
        <v>5.367119698482966E-2</v>
      </c>
      <c r="F37" s="17"/>
      <c r="G37" s="250">
        <v>247930</v>
      </c>
      <c r="H37" s="72">
        <f t="shared" si="3"/>
        <v>4.895519104413202E-2</v>
      </c>
      <c r="I37" s="72"/>
      <c r="J37" s="250">
        <v>66392</v>
      </c>
      <c r="K37" s="72">
        <f t="shared" si="2"/>
        <v>5.3038954447405154E-2</v>
      </c>
      <c r="M37" s="132"/>
      <c r="N37" s="72"/>
      <c r="O37" s="16"/>
      <c r="P37" s="147"/>
      <c r="Q37" s="147"/>
      <c r="R37" s="147"/>
    </row>
    <row r="38" spans="1:18" x14ac:dyDescent="0.25">
      <c r="A38" s="16">
        <v>39142</v>
      </c>
      <c r="B38" s="250">
        <v>323086</v>
      </c>
      <c r="C38" s="141">
        <f t="shared" si="0"/>
        <v>5.7408892307188791E-2</v>
      </c>
      <c r="D38" s="141">
        <f t="shared" si="1"/>
        <v>4.5262360810798825E-2</v>
      </c>
      <c r="E38" s="141">
        <f t="shared" si="1"/>
        <v>5.367119698482966E-2</v>
      </c>
      <c r="F38" s="17"/>
      <c r="G38" s="250">
        <v>254973</v>
      </c>
      <c r="H38" s="72">
        <f t="shared" si="3"/>
        <v>5.7531667095254292E-2</v>
      </c>
      <c r="I38" s="72"/>
      <c r="J38" s="250">
        <v>68093</v>
      </c>
      <c r="K38" s="72">
        <f t="shared" si="2"/>
        <v>5.7082091405861901E-2</v>
      </c>
      <c r="M38" s="132"/>
      <c r="N38" s="72"/>
      <c r="O38" s="16"/>
      <c r="P38" s="147"/>
      <c r="Q38" s="147"/>
      <c r="R38" s="147"/>
    </row>
    <row r="39" spans="1:18" x14ac:dyDescent="0.25">
      <c r="A39" s="16">
        <v>39234</v>
      </c>
      <c r="B39" s="250">
        <v>327694</v>
      </c>
      <c r="C39" s="141">
        <f>(B39-B35)/B35</f>
        <v>6.6458816752529515E-2</v>
      </c>
      <c r="D39" s="141">
        <f t="shared" si="1"/>
        <v>4.5262360810798825E-2</v>
      </c>
      <c r="E39" s="141">
        <f t="shared" si="1"/>
        <v>5.367119698482966E-2</v>
      </c>
      <c r="F39" s="17"/>
      <c r="G39" s="250">
        <v>258445</v>
      </c>
      <c r="H39" s="72">
        <f t="shared" si="3"/>
        <v>6.660586200919498E-2</v>
      </c>
      <c r="I39" s="72"/>
      <c r="J39" s="250">
        <v>69231</v>
      </c>
      <c r="K39" s="72">
        <f t="shared" si="2"/>
        <v>6.6010716925351071E-2</v>
      </c>
      <c r="M39" s="132"/>
      <c r="N39" s="72"/>
      <c r="O39" s="16"/>
      <c r="P39" s="147"/>
      <c r="Q39" s="147"/>
      <c r="R39" s="147"/>
    </row>
    <row r="40" spans="1:18" x14ac:dyDescent="0.25">
      <c r="A40" s="16">
        <v>39326</v>
      </c>
      <c r="B40" s="250">
        <v>330697</v>
      </c>
      <c r="C40" s="141">
        <f t="shared" si="0"/>
        <v>6.2558839689358575E-2</v>
      </c>
      <c r="D40" s="141">
        <f t="shared" si="1"/>
        <v>4.5262360810798825E-2</v>
      </c>
      <c r="E40" s="141">
        <f t="shared" si="1"/>
        <v>5.367119698482966E-2</v>
      </c>
      <c r="F40" s="17"/>
      <c r="G40" s="250">
        <v>260595</v>
      </c>
      <c r="H40" s="72">
        <f t="shared" si="3"/>
        <v>6.2079449631770069E-2</v>
      </c>
      <c r="I40" s="72"/>
      <c r="J40" s="250">
        <v>70085</v>
      </c>
      <c r="K40" s="72">
        <f t="shared" si="2"/>
        <v>6.4474483596597812E-2</v>
      </c>
      <c r="L40">
        <v>330015</v>
      </c>
      <c r="M40" s="132"/>
      <c r="N40" s="72"/>
      <c r="O40" s="16"/>
      <c r="P40" s="147"/>
      <c r="Q40" s="147"/>
      <c r="R40" s="147"/>
    </row>
    <row r="41" spans="1:18" x14ac:dyDescent="0.25">
      <c r="A41" s="16">
        <v>39417</v>
      </c>
      <c r="B41" s="250">
        <v>333433</v>
      </c>
      <c r="C41" s="141">
        <f t="shared" si="0"/>
        <v>6.0723090871494696E-2</v>
      </c>
      <c r="D41" s="141">
        <f t="shared" si="1"/>
        <v>4.5262360810798825E-2</v>
      </c>
      <c r="E41" s="141">
        <f t="shared" si="1"/>
        <v>5.367119698482966E-2</v>
      </c>
      <c r="F41" s="17"/>
      <c r="G41" s="250">
        <v>262537</v>
      </c>
      <c r="H41" s="72">
        <f t="shared" si="3"/>
        <v>5.891582301456056E-2</v>
      </c>
      <c r="I41" s="72"/>
      <c r="J41" s="250">
        <v>70881</v>
      </c>
      <c r="K41" s="72">
        <f t="shared" si="2"/>
        <v>6.7613567899746957E-2</v>
      </c>
      <c r="L41">
        <v>332738</v>
      </c>
      <c r="M41" s="132"/>
      <c r="N41" s="72"/>
      <c r="O41" s="16"/>
      <c r="P41" s="147"/>
      <c r="Q41" s="147"/>
      <c r="R41" s="147"/>
    </row>
    <row r="42" spans="1:18" x14ac:dyDescent="0.25">
      <c r="A42" s="16">
        <v>39508</v>
      </c>
      <c r="B42" s="250">
        <v>341362</v>
      </c>
      <c r="C42" s="141">
        <f t="shared" si="0"/>
        <v>5.6566982165739153E-2</v>
      </c>
      <c r="D42" s="141">
        <f t="shared" si="1"/>
        <v>4.5262360810798825E-2</v>
      </c>
      <c r="E42" s="141">
        <f t="shared" si="1"/>
        <v>5.367119698482966E-2</v>
      </c>
      <c r="F42" s="17"/>
      <c r="G42" s="250">
        <v>268567</v>
      </c>
      <c r="H42" s="72">
        <f t="shared" si="3"/>
        <v>5.3315449086766047E-2</v>
      </c>
      <c r="I42" s="72"/>
      <c r="J42" s="250">
        <v>72779</v>
      </c>
      <c r="K42" s="72">
        <f t="shared" si="2"/>
        <v>6.8817646454114229E-2</v>
      </c>
      <c r="L42">
        <v>340645</v>
      </c>
      <c r="M42" s="132"/>
      <c r="N42" s="72"/>
      <c r="O42" s="16"/>
      <c r="P42" s="147"/>
      <c r="Q42" s="147"/>
      <c r="R42" s="147"/>
    </row>
    <row r="43" spans="1:18" x14ac:dyDescent="0.25">
      <c r="A43" s="16">
        <v>39600</v>
      </c>
      <c r="B43" s="250">
        <v>347795</v>
      </c>
      <c r="C43" s="141">
        <f t="shared" si="0"/>
        <v>6.1340763028923322E-2</v>
      </c>
      <c r="D43" s="141">
        <f t="shared" si="1"/>
        <v>4.5262360810798825E-2</v>
      </c>
      <c r="E43" s="141">
        <f t="shared" si="1"/>
        <v>5.367119698482966E-2</v>
      </c>
      <c r="F43" s="17"/>
      <c r="G43" s="250">
        <v>273443</v>
      </c>
      <c r="H43" s="72">
        <f t="shared" si="3"/>
        <v>5.803168952775252E-2</v>
      </c>
      <c r="I43" s="72"/>
      <c r="J43" s="250">
        <v>74337</v>
      </c>
      <c r="K43" s="72">
        <f t="shared" si="2"/>
        <v>7.3753087489708366E-2</v>
      </c>
      <c r="L43">
        <v>347055</v>
      </c>
      <c r="M43" s="132"/>
      <c r="N43" s="72"/>
      <c r="O43" s="16"/>
      <c r="P43" s="148"/>
      <c r="Q43" s="148"/>
      <c r="R43" s="148"/>
    </row>
    <row r="44" spans="1:18" x14ac:dyDescent="0.25">
      <c r="A44" s="16">
        <v>39692</v>
      </c>
      <c r="B44" s="250">
        <v>353976</v>
      </c>
      <c r="C44" s="141">
        <f t="shared" si="0"/>
        <v>7.0393744122262972E-2</v>
      </c>
      <c r="D44" s="141">
        <f t="shared" si="1"/>
        <v>4.5262360810798825E-2</v>
      </c>
      <c r="E44" s="141">
        <f t="shared" si="1"/>
        <v>5.367119698482966E-2</v>
      </c>
      <c r="F44" s="17"/>
      <c r="G44" s="250">
        <v>278085</v>
      </c>
      <c r="H44" s="72">
        <f t="shared" si="3"/>
        <v>6.7115639210268807E-2</v>
      </c>
      <c r="I44" s="72"/>
      <c r="J44" s="250">
        <v>75876</v>
      </c>
      <c r="K44" s="72">
        <f t="shared" si="2"/>
        <v>8.2628237140614971E-2</v>
      </c>
      <c r="L44">
        <v>353210</v>
      </c>
      <c r="M44" s="132"/>
      <c r="N44" s="72"/>
      <c r="O44" s="16"/>
      <c r="P44" s="148"/>
      <c r="Q44" s="148"/>
      <c r="R44" s="148"/>
    </row>
    <row r="45" spans="1:18" x14ac:dyDescent="0.25">
      <c r="A45" s="16">
        <v>39783</v>
      </c>
      <c r="B45" s="250">
        <v>359245</v>
      </c>
      <c r="C45" s="141">
        <f t="shared" si="0"/>
        <v>7.7412853556786523E-2</v>
      </c>
      <c r="D45" s="141">
        <f t="shared" si="1"/>
        <v>4.5262360810798825E-2</v>
      </c>
      <c r="E45" s="141">
        <f t="shared" si="1"/>
        <v>5.367119698482966E-2</v>
      </c>
      <c r="F45" s="17"/>
      <c r="G45" s="250">
        <v>282218</v>
      </c>
      <c r="H45" s="72">
        <f t="shared" si="3"/>
        <v>7.4964671646282233E-2</v>
      </c>
      <c r="I45" s="72"/>
      <c r="J45" s="250">
        <v>77012</v>
      </c>
      <c r="K45" s="72">
        <f t="shared" si="2"/>
        <v>8.6497086666384504E-2</v>
      </c>
      <c r="L45">
        <v>358453</v>
      </c>
      <c r="M45" s="132"/>
      <c r="N45" s="72"/>
      <c r="O45" s="16"/>
      <c r="P45" s="148"/>
      <c r="Q45" s="148"/>
      <c r="R45" s="148"/>
    </row>
    <row r="46" spans="1:18" x14ac:dyDescent="0.25">
      <c r="A46" s="16">
        <v>39873</v>
      </c>
      <c r="B46" s="250">
        <v>367635</v>
      </c>
      <c r="C46" s="141">
        <f t="shared" si="0"/>
        <v>7.69652158119533E-2</v>
      </c>
      <c r="D46" s="141">
        <f t="shared" si="1"/>
        <v>4.5262360810798825E-2</v>
      </c>
      <c r="E46" s="141">
        <f t="shared" si="1"/>
        <v>5.367119698482966E-2</v>
      </c>
      <c r="F46" s="17"/>
      <c r="G46" s="250">
        <v>288762</v>
      </c>
      <c r="H46" s="72">
        <f t="shared" si="3"/>
        <v>7.5195388860135465E-2</v>
      </c>
      <c r="I46" s="72"/>
      <c r="J46" s="250">
        <v>78859</v>
      </c>
      <c r="K46" s="72">
        <f t="shared" si="2"/>
        <v>8.3540581761222324E-2</v>
      </c>
      <c r="L46">
        <v>366814</v>
      </c>
      <c r="M46" s="132"/>
      <c r="N46" s="72"/>
      <c r="O46" s="16"/>
      <c r="P46" s="148"/>
      <c r="Q46" s="148"/>
      <c r="R46" s="148"/>
    </row>
    <row r="47" spans="1:18" x14ac:dyDescent="0.25">
      <c r="A47" s="16">
        <v>39965</v>
      </c>
      <c r="B47" s="250">
        <v>371015</v>
      </c>
      <c r="C47" s="141">
        <f t="shared" si="0"/>
        <v>6.6763466984861769E-2</v>
      </c>
      <c r="D47" s="141">
        <f t="shared" si="1"/>
        <v>4.5262360810798825E-2</v>
      </c>
      <c r="E47" s="141">
        <f t="shared" si="1"/>
        <v>5.367119698482966E-2</v>
      </c>
      <c r="F47" s="17"/>
      <c r="G47" s="250">
        <v>291572</v>
      </c>
      <c r="H47" s="72">
        <f t="shared" si="3"/>
        <v>6.6299009299927228E-2</v>
      </c>
      <c r="I47" s="72"/>
      <c r="J47" s="250">
        <v>79428</v>
      </c>
      <c r="K47" s="72">
        <f t="shared" si="2"/>
        <v>6.8485411033536461E-2</v>
      </c>
      <c r="L47">
        <v>370176</v>
      </c>
      <c r="M47" s="132"/>
      <c r="N47" s="72"/>
      <c r="O47" s="16"/>
      <c r="P47" s="148"/>
      <c r="Q47" s="148"/>
      <c r="R47" s="148"/>
    </row>
    <row r="48" spans="1:18" x14ac:dyDescent="0.25">
      <c r="A48" s="16">
        <v>40057</v>
      </c>
      <c r="B48" s="250">
        <v>376035</v>
      </c>
      <c r="C48" s="141">
        <f t="shared" si="0"/>
        <v>6.2317784256559768E-2</v>
      </c>
      <c r="D48" s="141">
        <f t="shared" si="1"/>
        <v>4.5262360810798825E-2</v>
      </c>
      <c r="E48" s="141">
        <f t="shared" si="1"/>
        <v>5.367119698482966E-2</v>
      </c>
      <c r="F48" s="17"/>
      <c r="G48" s="250">
        <v>295568</v>
      </c>
      <c r="H48" s="72">
        <f t="shared" si="3"/>
        <v>6.2869266591150191E-2</v>
      </c>
      <c r="I48" s="72"/>
      <c r="J48" s="250">
        <v>80451</v>
      </c>
      <c r="K48" s="72">
        <f t="shared" si="2"/>
        <v>6.0295745690336869E-2</v>
      </c>
      <c r="L48">
        <v>375175</v>
      </c>
      <c r="M48" s="132"/>
      <c r="N48" s="72"/>
      <c r="O48" s="16"/>
      <c r="P48" s="148"/>
      <c r="Q48" s="148"/>
      <c r="R48" s="148"/>
    </row>
    <row r="49" spans="1:21" x14ac:dyDescent="0.25">
      <c r="A49" s="16">
        <v>40148</v>
      </c>
      <c r="B49" s="250">
        <v>380200</v>
      </c>
      <c r="C49" s="141">
        <f t="shared" si="0"/>
        <v>5.8330665701679912E-2</v>
      </c>
      <c r="D49" s="141">
        <f t="shared" si="1"/>
        <v>4.5262360810798825E-2</v>
      </c>
      <c r="E49" s="141">
        <f t="shared" si="1"/>
        <v>5.367119698482966E-2</v>
      </c>
      <c r="F49" s="17"/>
      <c r="G49" s="250">
        <v>298932</v>
      </c>
      <c r="H49" s="72">
        <f t="shared" si="3"/>
        <v>5.9223720669836791E-2</v>
      </c>
      <c r="I49" s="72"/>
      <c r="J49" s="250">
        <v>81250</v>
      </c>
      <c r="K49" s="72">
        <f t="shared" si="2"/>
        <v>5.5030384875084402E-2</v>
      </c>
      <c r="L49">
        <v>379317</v>
      </c>
      <c r="M49" s="132"/>
      <c r="N49" s="72"/>
      <c r="O49" s="16"/>
      <c r="P49" s="148"/>
      <c r="Q49" s="148"/>
      <c r="R49" s="148"/>
    </row>
    <row r="50" spans="1:21" x14ac:dyDescent="0.25">
      <c r="A50" s="16">
        <v>40238</v>
      </c>
      <c r="B50" s="250">
        <v>386255</v>
      </c>
      <c r="C50" s="141">
        <f t="shared" si="0"/>
        <v>5.0648061256409208E-2</v>
      </c>
      <c r="D50" s="141">
        <f t="shared" si="1"/>
        <v>4.5262360810798825E-2</v>
      </c>
      <c r="E50" s="141">
        <f t="shared" si="1"/>
        <v>5.367119698482966E-2</v>
      </c>
      <c r="F50" s="17"/>
      <c r="G50" s="250">
        <v>303676</v>
      </c>
      <c r="H50" s="72">
        <f t="shared" si="3"/>
        <v>5.1648070036916217E-2</v>
      </c>
      <c r="I50" s="72"/>
      <c r="J50" s="250">
        <v>82563</v>
      </c>
      <c r="K50" s="72">
        <f t="shared" si="2"/>
        <v>4.6969908317376581E-2</v>
      </c>
      <c r="L50">
        <v>385347</v>
      </c>
      <c r="M50" s="132"/>
      <c r="N50" s="72"/>
      <c r="O50" s="16"/>
      <c r="P50" s="148"/>
      <c r="Q50" s="148"/>
      <c r="R50" s="148"/>
    </row>
    <row r="51" spans="1:21" x14ac:dyDescent="0.25">
      <c r="A51" s="16">
        <v>40330</v>
      </c>
      <c r="B51" s="250">
        <v>389955</v>
      </c>
      <c r="C51" s="141">
        <f t="shared" si="0"/>
        <v>5.1049148956241665E-2</v>
      </c>
      <c r="D51" s="141">
        <f t="shared" si="1"/>
        <v>4.5262360810798825E-2</v>
      </c>
      <c r="E51" s="141">
        <f t="shared" si="1"/>
        <v>5.367119698482966E-2</v>
      </c>
      <c r="F51" s="17"/>
      <c r="G51" s="250">
        <v>306534</v>
      </c>
      <c r="H51" s="72">
        <f t="shared" si="3"/>
        <v>5.1314941078018463E-2</v>
      </c>
      <c r="I51" s="72"/>
      <c r="J51" s="250">
        <v>83408</v>
      </c>
      <c r="K51" s="72">
        <f t="shared" si="2"/>
        <v>5.0108274160245755E-2</v>
      </c>
      <c r="L51">
        <v>389021</v>
      </c>
      <c r="M51" s="132"/>
      <c r="N51" s="72"/>
      <c r="O51" s="16">
        <v>41791</v>
      </c>
      <c r="P51" s="147">
        <v>0.22700000000000001</v>
      </c>
      <c r="Q51" s="147">
        <v>0.11799999999999999</v>
      </c>
      <c r="R51" s="9">
        <v>0.60899999999999999</v>
      </c>
    </row>
    <row r="52" spans="1:21" ht="13.5" customHeight="1" x14ac:dyDescent="0.25">
      <c r="A52" s="16">
        <v>40422</v>
      </c>
      <c r="B52" s="250">
        <v>396049</v>
      </c>
      <c r="C52" s="141">
        <f>(B52-B48)/B48</f>
        <v>5.3223769064049888E-2</v>
      </c>
      <c r="D52" s="141">
        <f t="shared" si="1"/>
        <v>4.5262360810798825E-2</v>
      </c>
      <c r="E52" s="141">
        <f t="shared" si="1"/>
        <v>5.367119698482966E-2</v>
      </c>
      <c r="F52" s="17"/>
      <c r="G52" s="250">
        <v>311333</v>
      </c>
      <c r="H52" s="72">
        <f t="shared" si="3"/>
        <v>5.333797975423591E-2</v>
      </c>
      <c r="I52" s="72"/>
      <c r="J52" s="250">
        <v>84703</v>
      </c>
      <c r="K52" s="72">
        <f t="shared" si="2"/>
        <v>5.2852046587363734E-2</v>
      </c>
      <c r="L52">
        <v>395089</v>
      </c>
      <c r="M52" s="132"/>
      <c r="N52" s="72"/>
      <c r="O52" s="16">
        <v>41883</v>
      </c>
      <c r="P52" s="147">
        <v>0.20899999999999999</v>
      </c>
      <c r="Q52" s="147">
        <v>0.10100000000000001</v>
      </c>
      <c r="R52" s="9">
        <v>0.629</v>
      </c>
    </row>
    <row r="53" spans="1:21" x14ac:dyDescent="0.25">
      <c r="A53" s="16">
        <v>40513</v>
      </c>
      <c r="B53" s="250">
        <v>401386</v>
      </c>
      <c r="C53" s="141">
        <f t="shared" si="0"/>
        <v>5.572330352446081E-2</v>
      </c>
      <c r="D53" s="141">
        <f t="shared" si="1"/>
        <v>4.5262360810798825E-2</v>
      </c>
      <c r="E53" s="141">
        <f t="shared" si="1"/>
        <v>5.367119698482966E-2</v>
      </c>
      <c r="F53" s="17"/>
      <c r="G53" s="250">
        <v>315627</v>
      </c>
      <c r="H53" s="72">
        <f t="shared" si="3"/>
        <v>5.5848821805628036E-2</v>
      </c>
      <c r="I53" s="72"/>
      <c r="J53" s="250">
        <v>85746</v>
      </c>
      <c r="K53" s="72">
        <f t="shared" si="2"/>
        <v>5.5335384615384613E-2</v>
      </c>
      <c r="L53">
        <v>400409</v>
      </c>
      <c r="M53" s="132"/>
      <c r="N53" s="72"/>
      <c r="O53" s="16">
        <v>41974</v>
      </c>
      <c r="P53" s="147">
        <v>0.222</v>
      </c>
      <c r="Q53" s="147">
        <v>0.111</v>
      </c>
      <c r="R53" s="9">
        <v>0.622</v>
      </c>
    </row>
    <row r="54" spans="1:21" x14ac:dyDescent="0.25">
      <c r="A54" s="16">
        <v>40603</v>
      </c>
      <c r="B54" s="250">
        <v>408651</v>
      </c>
      <c r="C54" s="141">
        <f t="shared" si="0"/>
        <v>5.7982420939534762E-2</v>
      </c>
      <c r="D54" s="141">
        <f t="shared" si="1"/>
        <v>4.5262360810798825E-2</v>
      </c>
      <c r="E54" s="141">
        <f t="shared" si="1"/>
        <v>5.367119698482966E-2</v>
      </c>
      <c r="F54" s="17"/>
      <c r="G54" s="250">
        <v>321549</v>
      </c>
      <c r="H54" s="72">
        <f t="shared" si="3"/>
        <v>5.8855490720373028E-2</v>
      </c>
      <c r="I54" s="72"/>
      <c r="J54" s="250">
        <v>87088</v>
      </c>
      <c r="K54" s="72">
        <f t="shared" si="2"/>
        <v>5.4806632510931048E-2</v>
      </c>
      <c r="L54">
        <v>407642</v>
      </c>
      <c r="M54" s="132"/>
      <c r="N54" s="72"/>
      <c r="O54" s="16">
        <v>42064</v>
      </c>
      <c r="P54" s="147">
        <v>0.184</v>
      </c>
      <c r="Q54" s="147">
        <v>8.5999999999999993E-2</v>
      </c>
      <c r="R54" s="9">
        <v>0.59499999999999997</v>
      </c>
    </row>
    <row r="55" spans="1:21" x14ac:dyDescent="0.25">
      <c r="A55" s="16">
        <v>40695</v>
      </c>
      <c r="B55" s="250">
        <v>412554</v>
      </c>
      <c r="C55" s="141">
        <f t="shared" si="0"/>
        <v>5.7952840712389889E-2</v>
      </c>
      <c r="D55" s="141">
        <f t="shared" si="1"/>
        <v>4.5262360810798825E-2</v>
      </c>
      <c r="E55" s="141">
        <f t="shared" si="1"/>
        <v>5.367119698482966E-2</v>
      </c>
      <c r="F55" s="17"/>
      <c r="G55" s="250">
        <v>324462</v>
      </c>
      <c r="H55" s="72">
        <f t="shared" si="3"/>
        <v>5.8486171191450213E-2</v>
      </c>
      <c r="I55" s="72"/>
      <c r="J55" s="250">
        <v>88078</v>
      </c>
      <c r="K55" s="72">
        <f t="shared" si="2"/>
        <v>5.5989833109533857E-2</v>
      </c>
      <c r="L55">
        <v>411519</v>
      </c>
      <c r="M55" s="132"/>
      <c r="N55" s="72"/>
      <c r="O55" s="16">
        <v>42156</v>
      </c>
      <c r="P55" s="147">
        <v>0.22</v>
      </c>
      <c r="Q55" s="147">
        <v>0.106</v>
      </c>
      <c r="R55" s="9">
        <v>0.625</v>
      </c>
    </row>
    <row r="56" spans="1:21" x14ac:dyDescent="0.25">
      <c r="A56" s="16">
        <v>40787</v>
      </c>
      <c r="B56" s="250">
        <v>420865</v>
      </c>
      <c r="C56" s="141">
        <f t="shared" si="0"/>
        <v>6.265891341727918E-2</v>
      </c>
      <c r="D56" s="141">
        <f t="shared" si="1"/>
        <v>4.5262360810798825E-2</v>
      </c>
      <c r="E56" s="141">
        <f t="shared" si="1"/>
        <v>5.367119698482966E-2</v>
      </c>
      <c r="F56" s="17"/>
      <c r="G56" s="250">
        <v>331133</v>
      </c>
      <c r="H56" s="72">
        <f t="shared" si="3"/>
        <v>6.3597498498392399E-2</v>
      </c>
      <c r="I56" s="72"/>
      <c r="J56" s="250">
        <v>89717</v>
      </c>
      <c r="K56" s="72">
        <f t="shared" si="2"/>
        <v>5.9195069832237344E-2</v>
      </c>
      <c r="L56">
        <v>419811</v>
      </c>
      <c r="M56" s="132"/>
      <c r="N56" s="72"/>
      <c r="O56" s="16">
        <v>42248</v>
      </c>
      <c r="P56" s="147">
        <v>0.19600000000000001</v>
      </c>
      <c r="Q56" s="147">
        <v>0.09</v>
      </c>
      <c r="R56" s="9">
        <v>0.60699999999999998</v>
      </c>
    </row>
    <row r="57" spans="1:21" x14ac:dyDescent="0.25">
      <c r="A57" s="16">
        <v>40878</v>
      </c>
      <c r="B57" s="250">
        <v>427065</v>
      </c>
      <c r="C57" s="141">
        <f t="shared" si="0"/>
        <v>6.3975823770634752E-2</v>
      </c>
      <c r="D57" s="141">
        <f>D58</f>
        <v>4.5262360810798825E-2</v>
      </c>
      <c r="E57" s="141">
        <f t="shared" si="1"/>
        <v>5.367119698482966E-2</v>
      </c>
      <c r="F57" s="17"/>
      <c r="G57" s="250">
        <v>336507</v>
      </c>
      <c r="H57" s="72">
        <f>(G57-G53)/G53</f>
        <v>6.6154036251651477E-2</v>
      </c>
      <c r="I57" s="72"/>
      <c r="J57" s="250">
        <v>90547</v>
      </c>
      <c r="K57" s="72">
        <f>(J57-J53)/J53</f>
        <v>5.5990950015161058E-2</v>
      </c>
      <c r="L57">
        <v>425996</v>
      </c>
      <c r="M57" s="132"/>
      <c r="N57" s="72"/>
      <c r="O57" s="16">
        <v>42339</v>
      </c>
      <c r="P57" s="147">
        <v>0.193</v>
      </c>
      <c r="Q57" s="147">
        <v>8.6999999999999994E-2</v>
      </c>
      <c r="R57" s="9">
        <v>0.59199999999999997</v>
      </c>
    </row>
    <row r="58" spans="1:21" x14ac:dyDescent="0.25">
      <c r="A58" s="16">
        <v>40969</v>
      </c>
      <c r="B58" s="250">
        <v>439479</v>
      </c>
      <c r="C58" s="141">
        <f t="shared" si="0"/>
        <v>7.5438454818414741E-2</v>
      </c>
      <c r="D58" s="141">
        <f t="shared" si="1"/>
        <v>4.5262360810798825E-2</v>
      </c>
      <c r="E58" s="141">
        <f t="shared" si="1"/>
        <v>5.367119698482966E-2</v>
      </c>
      <c r="G58" s="250">
        <v>346958</v>
      </c>
      <c r="H58" s="72">
        <f>(G58-G54)/G54</f>
        <v>7.9020615831490684E-2</v>
      </c>
      <c r="I58" s="72"/>
      <c r="J58" s="250">
        <v>92509</v>
      </c>
      <c r="K58" s="72">
        <f>(J58-J54)/J54</f>
        <v>6.224738195847878E-2</v>
      </c>
      <c r="L58">
        <v>438370</v>
      </c>
      <c r="M58" s="132"/>
      <c r="N58" s="72"/>
      <c r="O58" s="16">
        <v>42430</v>
      </c>
      <c r="P58" s="147">
        <v>0.159</v>
      </c>
      <c r="Q58" s="147">
        <v>6.6000000000000003E-2</v>
      </c>
      <c r="R58" s="9">
        <v>0.56000000000000005</v>
      </c>
    </row>
    <row r="59" spans="1:21" x14ac:dyDescent="0.25">
      <c r="A59" s="16">
        <v>41061</v>
      </c>
      <c r="B59" s="250">
        <v>445255</v>
      </c>
      <c r="C59" s="141">
        <f t="shared" si="0"/>
        <v>7.9264775035510507E-2</v>
      </c>
      <c r="D59" s="141">
        <f t="shared" si="1"/>
        <v>4.5262360810798825E-2</v>
      </c>
      <c r="E59" s="141">
        <f t="shared" si="1"/>
        <v>5.367119698482966E-2</v>
      </c>
      <c r="G59" s="250">
        <v>351556</v>
      </c>
      <c r="H59" s="72">
        <f>(G59-G55)/G55</f>
        <v>8.3504385721594521E-2</v>
      </c>
      <c r="I59" s="72"/>
      <c r="J59" s="250">
        <v>93687</v>
      </c>
      <c r="K59" s="72">
        <f>(J59-J55)/J55</f>
        <v>6.3682190785440185E-2</v>
      </c>
      <c r="L59">
        <v>444135</v>
      </c>
      <c r="M59" s="132"/>
      <c r="O59" s="16">
        <v>42522</v>
      </c>
      <c r="P59" s="147">
        <v>0.192</v>
      </c>
      <c r="Q59" s="147">
        <v>8.2000000000000003E-2</v>
      </c>
      <c r="R59" s="9">
        <v>0.59199999999999997</v>
      </c>
    </row>
    <row r="60" spans="1:21" x14ac:dyDescent="0.25">
      <c r="A60" s="16">
        <v>41153</v>
      </c>
      <c r="B60" s="250">
        <v>453290</v>
      </c>
      <c r="C60" s="141">
        <f t="shared" si="0"/>
        <v>7.7043707602200237E-2</v>
      </c>
      <c r="D60" s="141">
        <f t="shared" si="1"/>
        <v>4.5262360810798825E-2</v>
      </c>
      <c r="E60" s="141">
        <f>E61</f>
        <v>5.367119698482966E-2</v>
      </c>
      <c r="G60" s="250">
        <v>358398</v>
      </c>
      <c r="H60" s="72">
        <f>(G60-G56)/G56</f>
        <v>8.2338516547731583E-2</v>
      </c>
      <c r="I60" s="72"/>
      <c r="J60" s="250">
        <v>94879</v>
      </c>
      <c r="K60" s="72">
        <f>(J60-J56)/J56</f>
        <v>5.7536475807260609E-2</v>
      </c>
      <c r="L60">
        <v>452147</v>
      </c>
      <c r="M60" s="132"/>
      <c r="O60" s="16">
        <v>42614</v>
      </c>
      <c r="P60" s="147">
        <v>0.18</v>
      </c>
      <c r="Q60" s="147">
        <v>7.5999999999999998E-2</v>
      </c>
      <c r="R60" s="9">
        <v>0.59799999999999998</v>
      </c>
    </row>
    <row r="61" spans="1:21" x14ac:dyDescent="0.25">
      <c r="A61" s="16">
        <v>41244</v>
      </c>
      <c r="B61" s="250">
        <v>459403</v>
      </c>
      <c r="C61" s="141">
        <f t="shared" si="0"/>
        <v>7.5721494386100471E-2</v>
      </c>
      <c r="D61" s="141">
        <f t="shared" si="1"/>
        <v>4.5262360810798825E-2</v>
      </c>
      <c r="E61" s="141">
        <f t="shared" si="1"/>
        <v>5.367119698482966E-2</v>
      </c>
      <c r="G61" s="250">
        <v>363600</v>
      </c>
      <c r="H61" s="72">
        <f>(G61-G57)/G57</f>
        <v>8.0512441048774613E-2</v>
      </c>
      <c r="I61" s="72"/>
      <c r="J61" s="250">
        <v>95789</v>
      </c>
      <c r="K61" s="72">
        <f>(J61-J57)/J57</f>
        <v>5.789258617071797E-2</v>
      </c>
      <c r="L61">
        <v>458242</v>
      </c>
      <c r="M61" s="132"/>
      <c r="O61" s="16">
        <v>42705</v>
      </c>
      <c r="P61" s="147">
        <v>0.17299999999999999</v>
      </c>
      <c r="Q61" s="147">
        <v>7.2999999999999995E-2</v>
      </c>
      <c r="R61" s="9">
        <v>0.56499999999999995</v>
      </c>
    </row>
    <row r="62" spans="1:21" s="73" customFormat="1" x14ac:dyDescent="0.25">
      <c r="A62" s="16">
        <v>41334</v>
      </c>
      <c r="B62" s="250">
        <v>470126</v>
      </c>
      <c r="C62" s="141">
        <f>(B62-B58)/B58</f>
        <v>6.9734845123430242E-2</v>
      </c>
      <c r="D62" s="141">
        <f t="shared" si="1"/>
        <v>4.5262360810798825E-2</v>
      </c>
      <c r="E62" s="141">
        <f t="shared" si="1"/>
        <v>5.367119698482966E-2</v>
      </c>
      <c r="G62" s="250">
        <v>372604</v>
      </c>
      <c r="H62" s="141">
        <f t="shared" ref="H62:H77" si="4">(G62-G58)/G58</f>
        <v>7.3916727673090113E-2</v>
      </c>
      <c r="I62" s="141"/>
      <c r="J62" s="250">
        <v>97507</v>
      </c>
      <c r="K62" s="141">
        <f t="shared" ref="K62:K87" si="5">(J62-J58)/J58</f>
        <v>5.4027175734252884E-2</v>
      </c>
      <c r="L62" s="32">
        <v>468932</v>
      </c>
      <c r="M62" s="132"/>
      <c r="O62" s="16">
        <v>42795</v>
      </c>
      <c r="P62" s="147">
        <v>0.14899999999999999</v>
      </c>
      <c r="Q62" s="147">
        <v>5.8000000000000003E-2</v>
      </c>
      <c r="R62" s="9">
        <v>0.54700000000000004</v>
      </c>
      <c r="S62"/>
      <c r="T62"/>
      <c r="U62"/>
    </row>
    <row r="63" spans="1:21" s="73" customFormat="1" x14ac:dyDescent="0.25">
      <c r="A63" s="16">
        <v>41426</v>
      </c>
      <c r="B63" s="250">
        <v>474019</v>
      </c>
      <c r="C63" s="141">
        <f t="shared" ref="C63:C76" si="6">(B63-B59)/B59</f>
        <v>6.4601183591425138E-2</v>
      </c>
      <c r="D63" s="141">
        <f t="shared" si="1"/>
        <v>4.5262360810798825E-2</v>
      </c>
      <c r="E63" s="141">
        <f t="shared" si="1"/>
        <v>5.367119698482966E-2</v>
      </c>
      <c r="G63" s="250">
        <v>376070</v>
      </c>
      <c r="H63" s="141">
        <f t="shared" si="4"/>
        <v>6.9730000341339637E-2</v>
      </c>
      <c r="I63" s="141"/>
      <c r="J63" s="250">
        <v>97933</v>
      </c>
      <c r="K63" s="141">
        <f t="shared" si="5"/>
        <v>4.5321122460960435E-2</v>
      </c>
      <c r="L63" s="32">
        <v>472784</v>
      </c>
      <c r="M63" s="132"/>
      <c r="O63" s="16">
        <v>42887</v>
      </c>
      <c r="P63" s="147">
        <v>0.17100000000000001</v>
      </c>
      <c r="Q63" s="147">
        <v>6.5000000000000002E-2</v>
      </c>
      <c r="R63" s="9">
        <v>0.57699999999999996</v>
      </c>
      <c r="S63"/>
      <c r="T63"/>
      <c r="U63"/>
    </row>
    <row r="64" spans="1:21" s="73" customFormat="1" x14ac:dyDescent="0.25">
      <c r="A64" s="16">
        <v>41518</v>
      </c>
      <c r="B64" s="250">
        <v>480487</v>
      </c>
      <c r="C64" s="141">
        <f t="shared" si="6"/>
        <v>5.9999117562708197E-2</v>
      </c>
      <c r="D64" s="141">
        <f t="shared" si="1"/>
        <v>4.5262360810798825E-2</v>
      </c>
      <c r="E64" s="141">
        <f t="shared" si="1"/>
        <v>5.367119698482966E-2</v>
      </c>
      <c r="G64" s="250">
        <v>381207</v>
      </c>
      <c r="H64" s="141">
        <f t="shared" si="4"/>
        <v>6.3641538178226445E-2</v>
      </c>
      <c r="I64" s="141"/>
      <c r="J64" s="250">
        <v>99266</v>
      </c>
      <c r="K64" s="141">
        <f t="shared" si="5"/>
        <v>4.6237839774871149E-2</v>
      </c>
      <c r="L64" s="32">
        <v>479196</v>
      </c>
      <c r="M64" s="132"/>
      <c r="O64" s="16">
        <v>42979</v>
      </c>
      <c r="P64" s="147">
        <v>0.155</v>
      </c>
      <c r="Q64" s="147">
        <v>0.06</v>
      </c>
      <c r="R64" s="9">
        <v>0.55900000000000005</v>
      </c>
      <c r="S64"/>
      <c r="T64"/>
      <c r="U64"/>
    </row>
    <row r="65" spans="1:21" s="73" customFormat="1" x14ac:dyDescent="0.25">
      <c r="A65" s="16">
        <v>41609</v>
      </c>
      <c r="B65" s="250">
        <v>485802</v>
      </c>
      <c r="C65" s="141">
        <f t="shared" si="6"/>
        <v>5.7463708334512399E-2</v>
      </c>
      <c r="D65" s="141">
        <f t="shared" si="1"/>
        <v>4.5262360810798825E-2</v>
      </c>
      <c r="E65" s="141">
        <f t="shared" si="1"/>
        <v>5.367119698482966E-2</v>
      </c>
      <c r="G65" s="250">
        <v>385608</v>
      </c>
      <c r="H65" s="141">
        <f t="shared" si="4"/>
        <v>6.0528052805280529E-2</v>
      </c>
      <c r="I65" s="141"/>
      <c r="J65" s="250">
        <v>100180</v>
      </c>
      <c r="K65" s="141">
        <f t="shared" si="5"/>
        <v>4.5840336573092944E-2</v>
      </c>
      <c r="L65" s="32">
        <v>484470</v>
      </c>
      <c r="M65" s="132"/>
      <c r="O65" s="16">
        <v>43070</v>
      </c>
      <c r="P65" s="147">
        <v>0.154</v>
      </c>
      <c r="Q65" s="147">
        <v>0.06</v>
      </c>
      <c r="R65" s="9">
        <v>0.53900000000000003</v>
      </c>
      <c r="S65"/>
      <c r="T65"/>
      <c r="U65"/>
    </row>
    <row r="66" spans="1:21" s="73" customFormat="1" x14ac:dyDescent="0.25">
      <c r="A66" s="16">
        <v>41699</v>
      </c>
      <c r="B66" s="250">
        <v>495866</v>
      </c>
      <c r="C66" s="141">
        <f t="shared" si="6"/>
        <v>5.4751279444234101E-2</v>
      </c>
      <c r="D66" s="141">
        <f t="shared" si="1"/>
        <v>4.5262360810798825E-2</v>
      </c>
      <c r="E66" s="141">
        <f t="shared" si="1"/>
        <v>5.367119698482966E-2</v>
      </c>
      <c r="G66" s="250">
        <v>393927</v>
      </c>
      <c r="H66" s="141">
        <f t="shared" si="4"/>
        <v>5.7226975555817974E-2</v>
      </c>
      <c r="I66" s="141"/>
      <c r="J66" s="250">
        <v>101926</v>
      </c>
      <c r="K66" s="141">
        <f t="shared" si="5"/>
        <v>4.5319823192181072E-2</v>
      </c>
      <c r="L66" s="32">
        <v>494484</v>
      </c>
      <c r="M66" s="132"/>
      <c r="O66" s="16">
        <v>43160</v>
      </c>
      <c r="P66" s="147">
        <v>0.13</v>
      </c>
      <c r="Q66" s="147">
        <v>4.7E-2</v>
      </c>
      <c r="R66" s="9">
        <v>0.51300000000000001</v>
      </c>
      <c r="S66"/>
      <c r="T66"/>
      <c r="U66"/>
    </row>
    <row r="67" spans="1:21" s="73" customFormat="1" x14ac:dyDescent="0.25">
      <c r="A67" s="16">
        <v>41791</v>
      </c>
      <c r="B67" s="250">
        <v>499483</v>
      </c>
      <c r="C67" s="141">
        <f t="shared" si="6"/>
        <v>5.3719365679434791E-2</v>
      </c>
      <c r="D67" s="141">
        <f t="shared" si="1"/>
        <v>4.5262360810798825E-2</v>
      </c>
      <c r="E67" s="141">
        <f t="shared" si="1"/>
        <v>5.367119698482966E-2</v>
      </c>
      <c r="G67" s="250">
        <v>396719</v>
      </c>
      <c r="H67" s="141">
        <f t="shared" si="4"/>
        <v>5.490733108197942E-2</v>
      </c>
      <c r="I67" s="141"/>
      <c r="J67" s="250">
        <v>102751</v>
      </c>
      <c r="K67" s="141">
        <f t="shared" si="5"/>
        <v>4.9196899921374819E-2</v>
      </c>
      <c r="L67" s="32">
        <v>498055</v>
      </c>
      <c r="M67" s="132"/>
      <c r="O67" s="16">
        <v>43252</v>
      </c>
      <c r="P67" s="147">
        <v>0.155</v>
      </c>
      <c r="Q67" s="147">
        <v>6.2E-2</v>
      </c>
      <c r="R67" s="9">
        <v>0.53600000000000003</v>
      </c>
      <c r="S67"/>
      <c r="T67"/>
      <c r="U67"/>
    </row>
    <row r="68" spans="1:21" s="73" customFormat="1" x14ac:dyDescent="0.25">
      <c r="A68" s="16">
        <v>41883</v>
      </c>
      <c r="B68" s="250">
        <v>505522</v>
      </c>
      <c r="C68" s="141">
        <f t="shared" si="6"/>
        <v>5.2103386772170732E-2</v>
      </c>
      <c r="D68" s="141">
        <f t="shared" si="1"/>
        <v>4.5262360810798825E-2</v>
      </c>
      <c r="E68" s="141">
        <f t="shared" si="1"/>
        <v>5.367119698482966E-2</v>
      </c>
      <c r="G68" s="250">
        <v>401556</v>
      </c>
      <c r="H68" s="141">
        <f t="shared" si="4"/>
        <v>5.3380446843840745E-2</v>
      </c>
      <c r="I68" s="141"/>
      <c r="J68" s="250">
        <v>103953</v>
      </c>
      <c r="K68" s="141">
        <f t="shared" si="5"/>
        <v>4.7216569621018271E-2</v>
      </c>
      <c r="L68" s="32">
        <v>504039</v>
      </c>
      <c r="M68" s="132"/>
      <c r="O68" s="16">
        <v>43344</v>
      </c>
      <c r="P68" s="147">
        <v>0.13900000000000001</v>
      </c>
      <c r="Q68" s="147">
        <v>5.6000000000000001E-2</v>
      </c>
      <c r="R68" s="9">
        <v>0.51700000000000002</v>
      </c>
      <c r="S68"/>
      <c r="T68"/>
      <c r="U68"/>
    </row>
    <row r="69" spans="1:21" s="73" customFormat="1" x14ac:dyDescent="0.25">
      <c r="A69" s="16">
        <v>41974</v>
      </c>
      <c r="B69" s="250">
        <v>510736</v>
      </c>
      <c r="C69" s="141">
        <f t="shared" si="6"/>
        <v>5.1325437112239143E-2</v>
      </c>
      <c r="D69" s="141">
        <f t="shared" si="1"/>
        <v>4.5262360810798825E-2</v>
      </c>
      <c r="E69" s="141">
        <f t="shared" si="1"/>
        <v>5.367119698482966E-2</v>
      </c>
      <c r="G69" s="250">
        <v>405888</v>
      </c>
      <c r="H69" s="141">
        <f t="shared" si="4"/>
        <v>5.259226986991971E-2</v>
      </c>
      <c r="I69" s="141"/>
      <c r="J69" s="250">
        <v>104835</v>
      </c>
      <c r="K69" s="141">
        <f t="shared" si="5"/>
        <v>4.6466360551008189E-2</v>
      </c>
      <c r="L69" s="32">
        <v>509209</v>
      </c>
      <c r="M69" s="132"/>
      <c r="O69" s="16">
        <v>43435</v>
      </c>
      <c r="P69" s="147">
        <v>0.13200000000000001</v>
      </c>
      <c r="Q69" s="147">
        <v>5.3999999999999999E-2</v>
      </c>
      <c r="R69" s="9">
        <v>0.47199999999999998</v>
      </c>
      <c r="S69"/>
      <c r="T69"/>
      <c r="U69"/>
    </row>
    <row r="70" spans="1:21" s="73" customFormat="1" x14ac:dyDescent="0.25">
      <c r="A70" s="16">
        <v>42064</v>
      </c>
      <c r="B70" s="250">
        <v>520549</v>
      </c>
      <c r="C70" s="141">
        <f t="shared" si="6"/>
        <v>4.9777560873300451E-2</v>
      </c>
      <c r="D70" s="141">
        <f t="shared" si="1"/>
        <v>4.5262360810798825E-2</v>
      </c>
      <c r="E70" s="141">
        <f t="shared" si="1"/>
        <v>5.367119698482966E-2</v>
      </c>
      <c r="G70" s="250">
        <v>414541</v>
      </c>
      <c r="H70" s="141">
        <f t="shared" si="4"/>
        <v>5.2329492520187752E-2</v>
      </c>
      <c r="I70" s="141"/>
      <c r="J70" s="250">
        <v>105995</v>
      </c>
      <c r="K70" s="141">
        <f t="shared" si="5"/>
        <v>3.9921119243372639E-2</v>
      </c>
      <c r="L70" s="32">
        <v>518961</v>
      </c>
      <c r="M70" s="132"/>
      <c r="O70" s="16">
        <v>43525</v>
      </c>
      <c r="P70" s="147">
        <v>0.11700000000000001</v>
      </c>
      <c r="Q70" s="147">
        <v>0.05</v>
      </c>
      <c r="R70" s="9">
        <v>0.45</v>
      </c>
      <c r="S70"/>
      <c r="T70"/>
      <c r="U70"/>
    </row>
    <row r="71" spans="1:21" s="73" customFormat="1" x14ac:dyDescent="0.25">
      <c r="A71" s="16">
        <v>42156</v>
      </c>
      <c r="B71" s="250">
        <v>523800</v>
      </c>
      <c r="C71" s="141">
        <f t="shared" si="6"/>
        <v>4.86843396071538E-2</v>
      </c>
      <c r="D71" s="141">
        <f t="shared" si="1"/>
        <v>4.5262360810798825E-2</v>
      </c>
      <c r="E71" s="141">
        <f t="shared" si="1"/>
        <v>5.367119698482966E-2</v>
      </c>
      <c r="G71" s="250">
        <v>417065</v>
      </c>
      <c r="H71" s="141">
        <f t="shared" si="4"/>
        <v>5.1285670714031846E-2</v>
      </c>
      <c r="J71" s="250">
        <v>106722</v>
      </c>
      <c r="K71" s="141">
        <f t="shared" si="5"/>
        <v>3.8646825821646504E-2</v>
      </c>
      <c r="L71" s="32">
        <v>522186</v>
      </c>
      <c r="M71" s="132"/>
      <c r="O71" s="16">
        <v>43617</v>
      </c>
      <c r="P71" s="147">
        <v>0.129</v>
      </c>
      <c r="Q71" s="147">
        <v>5.6000000000000001E-2</v>
      </c>
      <c r="R71" s="9">
        <v>0.442</v>
      </c>
      <c r="S71"/>
      <c r="T71"/>
      <c r="U71"/>
    </row>
    <row r="72" spans="1:21" x14ac:dyDescent="0.25">
      <c r="A72" s="16">
        <v>42248</v>
      </c>
      <c r="B72" s="250">
        <v>529634</v>
      </c>
      <c r="C72" s="141">
        <f t="shared" si="6"/>
        <v>4.7697231772306649E-2</v>
      </c>
      <c r="D72" s="141">
        <f t="shared" si="1"/>
        <v>4.5262360810798825E-2</v>
      </c>
      <c r="E72" s="141">
        <f t="shared" si="1"/>
        <v>5.367119698482966E-2</v>
      </c>
      <c r="G72" s="250">
        <v>421776</v>
      </c>
      <c r="H72" s="141">
        <f t="shared" si="4"/>
        <v>5.0354122463616528E-2</v>
      </c>
      <c r="J72" s="250">
        <v>107846</v>
      </c>
      <c r="K72" s="141">
        <f t="shared" si="5"/>
        <v>3.7449616653680032E-2</v>
      </c>
      <c r="L72">
        <v>527999</v>
      </c>
      <c r="M72" s="132"/>
      <c r="O72" s="16"/>
      <c r="P72" s="117"/>
      <c r="Q72" s="134"/>
      <c r="R72" s="134"/>
    </row>
    <row r="73" spans="1:21" x14ac:dyDescent="0.25">
      <c r="A73" s="16">
        <v>42339</v>
      </c>
      <c r="B73" s="250">
        <v>534840</v>
      </c>
      <c r="C73" s="141">
        <f t="shared" si="6"/>
        <v>4.7194636759500017E-2</v>
      </c>
      <c r="D73" s="141">
        <f t="shared" ref="D73:E86" si="7">D74</f>
        <v>4.5262360810798825E-2</v>
      </c>
      <c r="E73" s="141">
        <f t="shared" si="1"/>
        <v>5.367119698482966E-2</v>
      </c>
      <c r="G73" s="250">
        <v>426884</v>
      </c>
      <c r="H73" s="141">
        <f t="shared" si="4"/>
        <v>5.1728555660674864E-2</v>
      </c>
      <c r="J73" s="250">
        <v>107943</v>
      </c>
      <c r="K73" s="141">
        <f t="shared" si="5"/>
        <v>2.9646587494634426E-2</v>
      </c>
      <c r="L73">
        <v>533152</v>
      </c>
      <c r="M73" s="132"/>
    </row>
    <row r="74" spans="1:21" x14ac:dyDescent="0.25">
      <c r="A74" s="16">
        <v>42430</v>
      </c>
      <c r="B74" s="250">
        <v>546099</v>
      </c>
      <c r="C74" s="141">
        <f t="shared" si="6"/>
        <v>4.9082795279599037E-2</v>
      </c>
      <c r="D74" s="141">
        <f t="shared" si="7"/>
        <v>4.5262360810798825E-2</v>
      </c>
      <c r="E74" s="141">
        <f t="shared" si="7"/>
        <v>5.367119698482966E-2</v>
      </c>
      <c r="G74" s="250">
        <v>436658</v>
      </c>
      <c r="H74" s="141">
        <f t="shared" si="4"/>
        <v>5.3352985591292541E-2</v>
      </c>
      <c r="J74" s="250">
        <v>109426</v>
      </c>
      <c r="K74" s="141">
        <f t="shared" si="5"/>
        <v>3.2369451389216472E-2</v>
      </c>
      <c r="L74">
        <v>544505</v>
      </c>
      <c r="M74" s="132"/>
    </row>
    <row r="75" spans="1:21" x14ac:dyDescent="0.25">
      <c r="A75" s="16">
        <v>42522</v>
      </c>
      <c r="B75" s="250">
        <v>549682</v>
      </c>
      <c r="C75" s="141">
        <f t="shared" si="6"/>
        <v>4.9411989308896523E-2</v>
      </c>
      <c r="D75" s="141">
        <f t="shared" si="7"/>
        <v>4.5262360810798825E-2</v>
      </c>
      <c r="E75" s="141">
        <f t="shared" si="7"/>
        <v>5.367119698482966E-2</v>
      </c>
      <c r="G75" s="250">
        <v>439715</v>
      </c>
      <c r="H75" s="141">
        <f t="shared" si="4"/>
        <v>5.4308081474110752E-2</v>
      </c>
      <c r="J75" s="250">
        <v>109952</v>
      </c>
      <c r="K75" s="141">
        <f t="shared" si="5"/>
        <v>3.0265549746069226E-2</v>
      </c>
      <c r="L75">
        <v>548005</v>
      </c>
      <c r="M75" s="132"/>
      <c r="U75" s="134"/>
    </row>
    <row r="76" spans="1:21" x14ac:dyDescent="0.25">
      <c r="A76" s="16">
        <v>42614</v>
      </c>
      <c r="B76" s="250">
        <v>558315</v>
      </c>
      <c r="C76" s="141">
        <f t="shared" si="6"/>
        <v>5.4152490210220644E-2</v>
      </c>
      <c r="D76" s="141">
        <f t="shared" si="7"/>
        <v>4.5262360810798825E-2</v>
      </c>
      <c r="E76" s="141">
        <f t="shared" si="7"/>
        <v>5.367119698482966E-2</v>
      </c>
      <c r="G76" s="250">
        <v>447203</v>
      </c>
      <c r="H76" s="141">
        <f t="shared" si="4"/>
        <v>6.0285554417510719E-2</v>
      </c>
      <c r="J76" s="250">
        <v>111095</v>
      </c>
      <c r="K76" s="141">
        <f t="shared" si="5"/>
        <v>3.0126291192997423E-2</v>
      </c>
      <c r="L76">
        <v>556145</v>
      </c>
      <c r="M76" s="132"/>
      <c r="U76" s="134"/>
    </row>
    <row r="77" spans="1:21" x14ac:dyDescent="0.25">
      <c r="A77" s="16">
        <v>42705</v>
      </c>
      <c r="B77" s="250">
        <v>564256</v>
      </c>
      <c r="C77" s="141">
        <f>(B77-B73)/B73</f>
        <v>5.4999626056390694E-2</v>
      </c>
      <c r="D77" s="141">
        <f t="shared" si="7"/>
        <v>4.5262360810798825E-2</v>
      </c>
      <c r="E77" s="141">
        <f t="shared" si="7"/>
        <v>5.367119698482966E-2</v>
      </c>
      <c r="G77" s="250">
        <v>452860</v>
      </c>
      <c r="H77" s="141">
        <f t="shared" si="4"/>
        <v>6.0850254401664153E-2</v>
      </c>
      <c r="J77" s="250">
        <v>111370</v>
      </c>
      <c r="K77" s="141">
        <f t="shared" si="5"/>
        <v>3.1748237495715328E-2</v>
      </c>
      <c r="L77">
        <v>561722</v>
      </c>
      <c r="M77" s="132"/>
      <c r="U77" s="134"/>
    </row>
    <row r="78" spans="1:21" x14ac:dyDescent="0.25">
      <c r="A78" s="16">
        <v>42795</v>
      </c>
      <c r="B78" s="250">
        <v>575024</v>
      </c>
      <c r="C78" s="141">
        <f t="shared" ref="C78:C87" si="8">(B78-B74)/B74</f>
        <v>5.2966586644546135E-2</v>
      </c>
      <c r="D78" s="141">
        <f t="shared" si="7"/>
        <v>4.5262360810798825E-2</v>
      </c>
      <c r="E78" s="141">
        <f t="shared" si="7"/>
        <v>5.367119698482966E-2</v>
      </c>
      <c r="G78" s="250">
        <v>462318</v>
      </c>
      <c r="H78" s="141">
        <f>(G78-G74)/G74</f>
        <v>5.8764525097444682E-2</v>
      </c>
      <c r="J78" s="250">
        <v>112680</v>
      </c>
      <c r="K78" s="141">
        <f t="shared" si="5"/>
        <v>2.97369912086707E-2</v>
      </c>
      <c r="L78">
        <v>571472</v>
      </c>
      <c r="M78" s="132"/>
      <c r="U78" s="134"/>
    </row>
    <row r="79" spans="1:21" x14ac:dyDescent="0.25">
      <c r="A79" s="16">
        <v>42887</v>
      </c>
      <c r="B79" s="250">
        <v>579712</v>
      </c>
      <c r="C79" s="141">
        <f t="shared" si="8"/>
        <v>5.4631586990296209E-2</v>
      </c>
      <c r="D79" s="141">
        <f t="shared" si="7"/>
        <v>4.5262360810798825E-2</v>
      </c>
      <c r="E79" s="141">
        <f t="shared" si="7"/>
        <v>5.367119698482966E-2</v>
      </c>
      <c r="G79" s="250">
        <v>466454</v>
      </c>
      <c r="H79" s="141">
        <f t="shared" ref="H79:H87" si="9">(G79-G75)/G75</f>
        <v>6.0809842739046882E-2</v>
      </c>
      <c r="J79" s="250">
        <v>113234</v>
      </c>
      <c r="K79" s="141">
        <f t="shared" si="5"/>
        <v>2.9849388824214201E-2</v>
      </c>
      <c r="L79">
        <v>575194</v>
      </c>
      <c r="M79" s="132"/>
      <c r="U79" s="134"/>
    </row>
    <row r="80" spans="1:21" x14ac:dyDescent="0.25">
      <c r="A80" s="16">
        <v>42979</v>
      </c>
      <c r="B80" s="250">
        <v>586455</v>
      </c>
      <c r="C80" s="141">
        <f t="shared" si="8"/>
        <v>5.040165497971575E-2</v>
      </c>
      <c r="D80" s="141">
        <f t="shared" si="7"/>
        <v>4.5262360810798825E-2</v>
      </c>
      <c r="E80" s="141">
        <f t="shared" si="7"/>
        <v>5.367119698482966E-2</v>
      </c>
      <c r="G80" s="250">
        <v>472474</v>
      </c>
      <c r="H80" s="141">
        <f t="shared" si="9"/>
        <v>5.6509012685514184E-2</v>
      </c>
      <c r="J80" s="250">
        <v>113959</v>
      </c>
      <c r="K80" s="141">
        <f t="shared" si="5"/>
        <v>2.5779738062018994E-2</v>
      </c>
      <c r="L80">
        <v>577625</v>
      </c>
      <c r="M80" s="132"/>
      <c r="U80" s="14"/>
    </row>
    <row r="81" spans="1:21" x14ac:dyDescent="0.25">
      <c r="A81" s="16">
        <v>43070</v>
      </c>
      <c r="B81" s="250">
        <v>591818</v>
      </c>
      <c r="C81" s="141">
        <f t="shared" si="8"/>
        <v>4.8846622809504907E-2</v>
      </c>
      <c r="D81" s="141">
        <f t="shared" si="7"/>
        <v>4.5262360810798825E-2</v>
      </c>
      <c r="E81" s="141">
        <f t="shared" si="7"/>
        <v>5.367119698482966E-2</v>
      </c>
      <c r="G81" s="250">
        <v>477480</v>
      </c>
      <c r="H81" s="141">
        <f t="shared" si="9"/>
        <v>5.4365587598816413E-2</v>
      </c>
      <c r="J81" s="250">
        <v>114314</v>
      </c>
      <c r="K81" s="141">
        <f t="shared" si="5"/>
        <v>2.6434407829756666E-2</v>
      </c>
      <c r="U81" s="14"/>
    </row>
    <row r="82" spans="1:21" x14ac:dyDescent="0.25">
      <c r="A82" s="16">
        <v>43160</v>
      </c>
      <c r="B82" s="250">
        <v>599588</v>
      </c>
      <c r="C82" s="141">
        <f t="shared" si="8"/>
        <v>4.2718216978769583E-2</v>
      </c>
      <c r="D82" s="141">
        <f t="shared" si="7"/>
        <v>4.5262360810798825E-2</v>
      </c>
      <c r="E82" s="141">
        <f t="shared" si="7"/>
        <v>5.367119698482966E-2</v>
      </c>
      <c r="G82" s="250">
        <v>484640</v>
      </c>
      <c r="H82" s="141">
        <f t="shared" si="9"/>
        <v>4.8282783711644364E-2</v>
      </c>
      <c r="J82" s="250">
        <v>114921</v>
      </c>
      <c r="K82" s="141">
        <f t="shared" si="5"/>
        <v>1.9888178913738019E-2</v>
      </c>
      <c r="O82"/>
      <c r="P82"/>
      <c r="Q82"/>
      <c r="R82"/>
      <c r="U82" s="14"/>
    </row>
    <row r="83" spans="1:21" x14ac:dyDescent="0.25">
      <c r="A83" s="16">
        <v>43252</v>
      </c>
      <c r="B83" s="250">
        <v>601179</v>
      </c>
      <c r="C83" s="141">
        <f t="shared" si="8"/>
        <v>3.7030456502539194E-2</v>
      </c>
      <c r="D83" s="141">
        <f t="shared" si="7"/>
        <v>4.5262360810798825E-2</v>
      </c>
      <c r="E83" s="141">
        <f t="shared" si="7"/>
        <v>5.367119698482966E-2</v>
      </c>
      <c r="G83" s="250">
        <v>486268</v>
      </c>
      <c r="H83" s="141">
        <f t="shared" si="9"/>
        <v>4.2477929227748075E-2</v>
      </c>
      <c r="J83" s="250">
        <v>114886</v>
      </c>
      <c r="K83" s="141">
        <f t="shared" si="5"/>
        <v>1.4589257643463978E-2</v>
      </c>
      <c r="O83"/>
      <c r="P83"/>
      <c r="Q83"/>
      <c r="R83"/>
    </row>
    <row r="84" spans="1:21" x14ac:dyDescent="0.25">
      <c r="A84" s="16">
        <v>43344</v>
      </c>
      <c r="B84" s="250">
        <v>607051</v>
      </c>
      <c r="C84" s="141">
        <f t="shared" si="8"/>
        <v>3.5119489133863639E-2</v>
      </c>
      <c r="D84" s="141">
        <f t="shared" si="7"/>
        <v>4.5262360810798825E-2</v>
      </c>
      <c r="E84" s="141">
        <f t="shared" si="7"/>
        <v>5.367119698482966E-2</v>
      </c>
      <c r="G84" s="250">
        <v>491684</v>
      </c>
      <c r="H84" s="141">
        <f t="shared" si="9"/>
        <v>4.0658321939408305E-2</v>
      </c>
      <c r="J84" s="250">
        <v>115344</v>
      </c>
      <c r="K84" s="141">
        <f t="shared" si="5"/>
        <v>1.2153493800401899E-2</v>
      </c>
      <c r="O84"/>
      <c r="P84"/>
      <c r="Q84"/>
      <c r="R84"/>
    </row>
    <row r="85" spans="1:21" x14ac:dyDescent="0.25">
      <c r="A85" s="16">
        <v>43435</v>
      </c>
      <c r="B85" s="250">
        <v>609213</v>
      </c>
      <c r="C85" s="141">
        <f t="shared" si="8"/>
        <v>2.9392482148228004E-2</v>
      </c>
      <c r="D85" s="141">
        <f t="shared" si="7"/>
        <v>4.5262360810798825E-2</v>
      </c>
      <c r="E85" s="141">
        <f t="shared" si="7"/>
        <v>5.367119698482966E-2</v>
      </c>
      <c r="G85" s="250">
        <v>494229</v>
      </c>
      <c r="H85" s="141">
        <f t="shared" si="9"/>
        <v>3.5077909022367432E-2</v>
      </c>
      <c r="J85" s="250">
        <v>114961</v>
      </c>
      <c r="K85" s="141">
        <f t="shared" si="5"/>
        <v>5.659849187326137E-3</v>
      </c>
      <c r="O85"/>
      <c r="P85"/>
      <c r="Q85"/>
      <c r="R85"/>
    </row>
    <row r="86" spans="1:21" x14ac:dyDescent="0.25">
      <c r="A86" s="16">
        <v>43525</v>
      </c>
      <c r="B86" s="250">
        <v>616541</v>
      </c>
      <c r="C86" s="141">
        <f t="shared" si="8"/>
        <v>2.8274415098367547E-2</v>
      </c>
      <c r="D86" s="141">
        <f t="shared" si="7"/>
        <v>4.5262360810798825E-2</v>
      </c>
      <c r="E86" s="141">
        <f t="shared" si="7"/>
        <v>5.367119698482966E-2</v>
      </c>
      <c r="G86" s="14">
        <v>501190</v>
      </c>
      <c r="H86" s="141">
        <f t="shared" si="9"/>
        <v>3.4149059095411029E-2</v>
      </c>
      <c r="J86" s="14">
        <v>115301</v>
      </c>
      <c r="K86" s="141">
        <f t="shared" si="5"/>
        <v>3.3066193298004714E-3</v>
      </c>
      <c r="O86"/>
      <c r="P86"/>
      <c r="Q86"/>
      <c r="R86"/>
    </row>
    <row r="87" spans="1:21" x14ac:dyDescent="0.25">
      <c r="A87" s="16">
        <v>43617</v>
      </c>
      <c r="B87" s="250">
        <v>614066</v>
      </c>
      <c r="C87" s="141">
        <f t="shared" si="8"/>
        <v>2.1436211178367841E-2</v>
      </c>
      <c r="D87" s="141">
        <f>AVERAGE(C68:C87)</f>
        <v>4.5262360810798825E-2</v>
      </c>
      <c r="E87" s="141">
        <f>AVERAGE(C48:C87)</f>
        <v>5.367119698482966E-2</v>
      </c>
      <c r="G87" s="14">
        <v>499552</v>
      </c>
      <c r="H87" s="141">
        <f t="shared" si="9"/>
        <v>2.7318268938116428E-2</v>
      </c>
      <c r="J87" s="14">
        <v>114464</v>
      </c>
      <c r="K87" s="141">
        <f t="shared" si="5"/>
        <v>-3.6732064829483142E-3</v>
      </c>
      <c r="O87"/>
      <c r="P87"/>
      <c r="Q87"/>
      <c r="R87"/>
      <c r="U87" s="134"/>
    </row>
    <row r="88" spans="1:21" x14ac:dyDescent="0.25">
      <c r="O88"/>
      <c r="P88"/>
      <c r="Q88"/>
      <c r="R88"/>
      <c r="U88" s="134"/>
    </row>
    <row r="89" spans="1:21" x14ac:dyDescent="0.25">
      <c r="O89"/>
      <c r="P89"/>
      <c r="Q89"/>
      <c r="R89"/>
      <c r="U89" s="134"/>
    </row>
  </sheetData>
  <sortState ref="F89:I106">
    <sortCondition ref="F89:F106"/>
  </sortState>
  <phoneticPr fontId="3" type="noConversion"/>
  <hyperlinks>
    <hyperlink ref="U1" location="Contents!A1" display="Contents page"/>
    <hyperlink ref="B3" location="'Figure 4'!A1" display="Figure 4"/>
    <hyperlink ref="O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ColWidth="9.09765625" defaultRowHeight="22.5" customHeight="1" x14ac:dyDescent="0.2"/>
  <cols>
    <col min="1" max="10" width="8.796875" customWidth="1"/>
    <col min="11" max="11" width="14.8984375" customWidth="1"/>
    <col min="12" max="12" width="4" customWidth="1"/>
    <col min="13" max="13" width="12.69921875" customWidth="1"/>
    <col min="14" max="14" width="8.796875" customWidth="1"/>
    <col min="15" max="16384" width="9.09765625" style="67"/>
  </cols>
  <sheetData>
    <row r="1" spans="1:13" ht="28.5" customHeight="1" x14ac:dyDescent="0.2">
      <c r="A1" s="178" t="s">
        <v>338</v>
      </c>
      <c r="K1" s="170" t="s">
        <v>366</v>
      </c>
      <c r="L1" s="177"/>
      <c r="M1" s="170" t="s">
        <v>373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S243"/>
  <sheetViews>
    <sheetView zoomScale="110" zoomScaleNormal="110" workbookViewId="0">
      <pane ySplit="5" topLeftCell="A6" activePane="bottomLeft" state="frozen"/>
      <selection activeCell="B5" sqref="B5"/>
      <selection pane="bottomLeft" activeCell="A6" sqref="A6"/>
    </sheetView>
  </sheetViews>
  <sheetFormatPr defaultColWidth="8" defaultRowHeight="10" x14ac:dyDescent="0.2"/>
  <cols>
    <col min="1" max="1" width="8" style="3"/>
    <col min="2" max="2" width="8.296875" style="83" bestFit="1" customWidth="1"/>
    <col min="3" max="3" width="10.59765625" style="83" customWidth="1"/>
    <col min="4" max="4" width="9.8984375" style="83" customWidth="1"/>
    <col min="5" max="5" width="8.296875" style="83" bestFit="1" customWidth="1"/>
    <col min="6" max="7" width="9.8984375" customWidth="1"/>
    <col min="8" max="8" width="10.8984375" style="3" customWidth="1"/>
    <col min="9" max="11" width="8" style="3"/>
    <col min="12" max="12" width="18.09765625" style="3" customWidth="1"/>
    <col min="13" max="13" width="14.69921875" style="3" customWidth="1"/>
    <col min="14" max="14" width="8" style="3"/>
    <col min="15" max="15" width="12.09765625" style="3" customWidth="1"/>
    <col min="16" max="16" width="8" style="3"/>
    <col min="17" max="17" width="16.59765625" style="3" customWidth="1"/>
    <col min="18" max="18" width="8.69921875" style="3" bestFit="1" customWidth="1"/>
    <col min="19" max="16384" width="8" style="3"/>
  </cols>
  <sheetData>
    <row r="1" spans="1:19" ht="26.25" customHeight="1" x14ac:dyDescent="0.3">
      <c r="A1" s="15" t="s">
        <v>418</v>
      </c>
    </row>
    <row r="2" spans="1:19" ht="30.75" customHeight="1" x14ac:dyDescent="0.4">
      <c r="A2" s="79" t="s">
        <v>428</v>
      </c>
      <c r="D2" s="3"/>
      <c r="L2" s="79" t="s">
        <v>429</v>
      </c>
      <c r="M2" s="149"/>
      <c r="N2" s="149"/>
      <c r="O2" s="149"/>
      <c r="P2" s="149"/>
      <c r="Q2" s="170" t="s">
        <v>366</v>
      </c>
      <c r="R2" s="149"/>
    </row>
    <row r="3" spans="1:19" ht="30.75" customHeight="1" x14ac:dyDescent="0.3">
      <c r="A3" s="156" t="s">
        <v>328</v>
      </c>
      <c r="D3" s="136"/>
      <c r="L3" s="157" t="s">
        <v>141</v>
      </c>
      <c r="M3" s="149"/>
      <c r="N3" s="149"/>
      <c r="O3" s="149"/>
      <c r="P3" s="149"/>
      <c r="R3" s="149"/>
    </row>
    <row r="4" spans="1:19" ht="15.75" customHeight="1" x14ac:dyDescent="0.25">
      <c r="B4" s="282" t="s">
        <v>368</v>
      </c>
      <c r="C4" s="282"/>
      <c r="D4" s="124"/>
      <c r="E4" s="281" t="s">
        <v>369</v>
      </c>
      <c r="F4" s="281"/>
      <c r="G4" s="49"/>
      <c r="L4" s="149"/>
      <c r="M4" s="149"/>
      <c r="N4" s="149"/>
      <c r="O4" s="149"/>
      <c r="P4" s="149"/>
      <c r="Q4" s="149"/>
      <c r="R4" s="149"/>
    </row>
    <row r="5" spans="1:19" ht="41.25" customHeight="1" x14ac:dyDescent="0.3">
      <c r="A5" s="159" t="s">
        <v>419</v>
      </c>
      <c r="B5" s="160" t="s">
        <v>296</v>
      </c>
      <c r="C5" s="161" t="s">
        <v>294</v>
      </c>
      <c r="D5" s="161"/>
      <c r="E5" s="160" t="s">
        <v>296</v>
      </c>
      <c r="F5" s="162" t="s">
        <v>294</v>
      </c>
      <c r="G5" s="162"/>
      <c r="H5" s="162" t="s">
        <v>339</v>
      </c>
      <c r="K5" s="164" t="s">
        <v>420</v>
      </c>
      <c r="L5" s="163" t="s">
        <v>430</v>
      </c>
      <c r="M5" s="163" t="s">
        <v>431</v>
      </c>
      <c r="N5" s="149"/>
      <c r="O5" s="149"/>
      <c r="P5" s="149"/>
      <c r="Q5" s="149"/>
      <c r="R5" s="149"/>
    </row>
    <row r="6" spans="1:19" ht="12.5" x14ac:dyDescent="0.25">
      <c r="A6" s="2">
        <v>36404</v>
      </c>
      <c r="B6" s="82">
        <f>C6/100</f>
        <v>4.0756999999999995E-2</v>
      </c>
      <c r="C6" s="125">
        <v>4.0756999999999994</v>
      </c>
      <c r="D6" s="125"/>
      <c r="E6" s="82"/>
      <c r="F6" s="37">
        <v>4.5</v>
      </c>
      <c r="G6" s="37"/>
      <c r="K6" s="16">
        <v>41791</v>
      </c>
      <c r="L6" s="139">
        <v>8299.4968161255892</v>
      </c>
      <c r="M6" s="122">
        <v>0.40932593274552487</v>
      </c>
      <c r="N6" s="149"/>
      <c r="O6" s="246"/>
      <c r="P6"/>
      <c r="Q6" s="149"/>
      <c r="R6" s="149"/>
      <c r="S6" s="248"/>
    </row>
    <row r="7" spans="1:19" ht="12.5" x14ac:dyDescent="0.25">
      <c r="A7" s="2">
        <v>36434</v>
      </c>
      <c r="B7" s="82">
        <f t="shared" ref="B7:B70" si="0">C7/100</f>
        <v>4.0854000000000001E-2</v>
      </c>
      <c r="C7" s="125">
        <v>4.0853999999999999</v>
      </c>
      <c r="D7" s="125"/>
      <c r="E7" s="82"/>
      <c r="F7" s="37"/>
      <c r="G7" s="37"/>
      <c r="K7" s="16">
        <v>41883</v>
      </c>
      <c r="L7" s="139">
        <v>8767.8998518341177</v>
      </c>
      <c r="M7" s="224">
        <v>0.40795291837088443</v>
      </c>
      <c r="N7" s="149"/>
      <c r="O7" s="246"/>
      <c r="P7"/>
      <c r="Q7" s="149"/>
      <c r="R7" s="149"/>
      <c r="S7" s="248"/>
    </row>
    <row r="8" spans="1:19" ht="12.5" x14ac:dyDescent="0.25">
      <c r="A8" s="2">
        <v>36465</v>
      </c>
      <c r="B8" s="82">
        <f t="shared" si="0"/>
        <v>4.0628666666666674E-2</v>
      </c>
      <c r="C8" s="125">
        <v>4.0628666666666673</v>
      </c>
      <c r="D8" s="125"/>
      <c r="E8" s="82"/>
      <c r="F8" s="37"/>
      <c r="G8" s="37"/>
      <c r="K8" s="16">
        <v>41974</v>
      </c>
      <c r="L8" s="139">
        <v>8733.7890307873931</v>
      </c>
      <c r="M8" s="224">
        <v>0.40913557586510141</v>
      </c>
      <c r="N8" s="149"/>
      <c r="O8" s="246"/>
      <c r="P8"/>
      <c r="Q8" s="149"/>
      <c r="R8" s="149"/>
      <c r="S8" s="248"/>
    </row>
    <row r="9" spans="1:19" ht="12.5" x14ac:dyDescent="0.25">
      <c r="A9" s="2">
        <v>36495</v>
      </c>
      <c r="B9" s="82">
        <f t="shared" si="0"/>
        <v>4.0393666666666668E-2</v>
      </c>
      <c r="C9" s="125">
        <v>4.039366666666667</v>
      </c>
      <c r="D9" s="125"/>
      <c r="E9" s="82"/>
      <c r="F9" s="37">
        <v>3.4</v>
      </c>
      <c r="G9" s="37"/>
      <c r="K9" s="16">
        <v>42064</v>
      </c>
      <c r="L9" s="139">
        <v>8883.9223768853371</v>
      </c>
      <c r="M9" s="224">
        <v>0.42127521774475196</v>
      </c>
      <c r="N9" s="149"/>
      <c r="O9" s="246"/>
      <c r="P9"/>
      <c r="Q9" s="149"/>
      <c r="R9" s="149"/>
      <c r="S9" s="248"/>
    </row>
    <row r="10" spans="1:19" ht="12.5" x14ac:dyDescent="0.25">
      <c r="A10" s="2">
        <v>36526</v>
      </c>
      <c r="B10" s="82">
        <f t="shared" si="0"/>
        <v>4.0197333333333335E-2</v>
      </c>
      <c r="C10" s="125">
        <v>4.0197333333333338</v>
      </c>
      <c r="D10" s="125"/>
      <c r="E10" s="82"/>
      <c r="F10" s="37"/>
      <c r="G10" s="37"/>
      <c r="K10" s="16">
        <v>42156</v>
      </c>
      <c r="L10" s="139">
        <v>9494.6014189075649</v>
      </c>
      <c r="M10" s="224">
        <v>0.41036142599397951</v>
      </c>
      <c r="N10" s="149"/>
      <c r="O10" s="246"/>
      <c r="P10"/>
      <c r="Q10" s="149"/>
      <c r="R10" s="149"/>
      <c r="S10" s="248"/>
    </row>
    <row r="11" spans="1:19" ht="12.5" x14ac:dyDescent="0.25">
      <c r="A11" s="2">
        <v>36557</v>
      </c>
      <c r="B11" s="82">
        <f t="shared" si="0"/>
        <v>3.9909666666666656E-2</v>
      </c>
      <c r="C11" s="125">
        <v>3.9909666666666657</v>
      </c>
      <c r="D11" s="125"/>
      <c r="E11" s="82"/>
      <c r="F11" s="37"/>
      <c r="G11" s="37"/>
      <c r="K11" s="16">
        <v>42248</v>
      </c>
      <c r="L11" s="139">
        <v>8323.2098907927502</v>
      </c>
      <c r="M11" s="224">
        <v>0.33999654072773627</v>
      </c>
      <c r="N11" s="149"/>
      <c r="O11" s="246"/>
      <c r="P11"/>
      <c r="Q11" s="149"/>
      <c r="R11" s="149"/>
      <c r="S11" s="248"/>
    </row>
    <row r="12" spans="1:19" ht="12.5" x14ac:dyDescent="0.25">
      <c r="A12" s="2">
        <v>36586</v>
      </c>
      <c r="B12" s="82">
        <f t="shared" si="0"/>
        <v>3.938033333333333E-2</v>
      </c>
      <c r="C12" s="125">
        <v>3.9380333333333328</v>
      </c>
      <c r="D12" s="125"/>
      <c r="E12" s="82"/>
      <c r="F12" s="37">
        <v>2.8</v>
      </c>
      <c r="G12" s="37"/>
      <c r="K12" s="16">
        <v>42339</v>
      </c>
      <c r="L12" s="139">
        <v>6849.5060311976004</v>
      </c>
      <c r="M12" s="224">
        <v>0.28832019001417208</v>
      </c>
      <c r="N12" s="149"/>
      <c r="O12" s="246"/>
      <c r="P12"/>
      <c r="Q12" s="149"/>
      <c r="R12" s="149"/>
      <c r="S12" s="248"/>
    </row>
    <row r="13" spans="1:19" ht="12.5" x14ac:dyDescent="0.25">
      <c r="A13" s="2">
        <v>36617</v>
      </c>
      <c r="B13" s="82">
        <f t="shared" si="0"/>
        <v>3.8509999999999996E-2</v>
      </c>
      <c r="C13" s="125">
        <v>3.8509999999999995</v>
      </c>
      <c r="D13" s="125"/>
      <c r="E13" s="82"/>
      <c r="F13" s="37"/>
      <c r="G13" s="37"/>
      <c r="K13" s="16">
        <v>42430</v>
      </c>
      <c r="L13" s="139">
        <v>6718.2013950314222</v>
      </c>
      <c r="M13" s="224">
        <v>0.29788246280912462</v>
      </c>
      <c r="N13" s="149"/>
      <c r="O13" s="246"/>
      <c r="P13"/>
      <c r="Q13" s="149"/>
      <c r="R13" s="149"/>
      <c r="S13" s="248"/>
    </row>
    <row r="14" spans="1:19" ht="12.5" x14ac:dyDescent="0.25">
      <c r="A14" s="2">
        <v>36647</v>
      </c>
      <c r="B14" s="82">
        <f t="shared" si="0"/>
        <v>3.7363E-2</v>
      </c>
      <c r="C14" s="125">
        <v>3.7363</v>
      </c>
      <c r="D14" s="125"/>
      <c r="E14" s="82"/>
      <c r="F14" s="37"/>
      <c r="G14" s="37"/>
      <c r="K14" s="16">
        <v>42522</v>
      </c>
      <c r="L14" s="139">
        <v>7658.5366074005533</v>
      </c>
      <c r="M14" s="224">
        <v>0.31892963816369951</v>
      </c>
      <c r="N14" s="149"/>
      <c r="O14" s="246"/>
      <c r="P14"/>
      <c r="Q14" s="149"/>
      <c r="R14" s="149"/>
      <c r="S14" s="248"/>
    </row>
    <row r="15" spans="1:19" ht="12.5" x14ac:dyDescent="0.25">
      <c r="A15" s="2">
        <v>36678</v>
      </c>
      <c r="B15" s="82">
        <f t="shared" si="0"/>
        <v>3.6205333333333332E-2</v>
      </c>
      <c r="C15" s="125">
        <v>3.6205333333333329</v>
      </c>
      <c r="D15" s="125"/>
      <c r="E15" s="82"/>
      <c r="F15" s="37">
        <v>3.2</v>
      </c>
      <c r="G15" s="37"/>
      <c r="K15" s="16">
        <v>42614</v>
      </c>
      <c r="L15" s="139">
        <v>8285.1676094390477</v>
      </c>
      <c r="M15" s="224">
        <v>0.3328308120427706</v>
      </c>
      <c r="N15" s="149"/>
      <c r="O15" s="246"/>
      <c r="P15"/>
      <c r="Q15" s="149"/>
      <c r="R15" s="149"/>
      <c r="S15" s="248"/>
    </row>
    <row r="16" spans="1:19" ht="12.5" x14ac:dyDescent="0.25">
      <c r="A16" s="2">
        <v>36708</v>
      </c>
      <c r="B16" s="82">
        <f t="shared" si="0"/>
        <v>3.5332666666666665E-2</v>
      </c>
      <c r="C16" s="125">
        <v>3.5332666666666666</v>
      </c>
      <c r="D16" s="125"/>
      <c r="E16" s="82"/>
      <c r="F16" s="37"/>
      <c r="G16" s="37"/>
      <c r="K16" s="16">
        <v>42705</v>
      </c>
      <c r="L16" s="139">
        <v>8437.3718005868959</v>
      </c>
      <c r="M16" s="224">
        <v>0.33816762463023403</v>
      </c>
      <c r="N16" s="149"/>
      <c r="O16" s="246"/>
      <c r="P16"/>
      <c r="Q16" s="149"/>
      <c r="R16" s="149"/>
      <c r="S16" s="248"/>
    </row>
    <row r="17" spans="1:19" ht="12.5" x14ac:dyDescent="0.25">
      <c r="A17" s="2">
        <v>36739</v>
      </c>
      <c r="B17" s="82">
        <f t="shared" si="0"/>
        <v>3.4906666666666669E-2</v>
      </c>
      <c r="C17" s="125">
        <v>3.4906666666666668</v>
      </c>
      <c r="D17" s="125"/>
      <c r="E17" s="82"/>
      <c r="F17" s="37"/>
      <c r="G17" s="37"/>
      <c r="K17" s="16">
        <v>42795</v>
      </c>
      <c r="L17" s="139">
        <v>8296.4547926302967</v>
      </c>
      <c r="M17" s="224">
        <v>0.34014677467423926</v>
      </c>
      <c r="N17" s="149"/>
      <c r="O17" s="246"/>
      <c r="P17"/>
      <c r="Q17" s="149"/>
      <c r="R17" s="149"/>
      <c r="S17" s="248"/>
    </row>
    <row r="18" spans="1:19" ht="12.5" x14ac:dyDescent="0.25">
      <c r="A18" s="2">
        <v>36770</v>
      </c>
      <c r="B18" s="82">
        <f t="shared" si="0"/>
        <v>3.4849333333333329E-2</v>
      </c>
      <c r="C18" s="125">
        <v>3.4849333333333332</v>
      </c>
      <c r="D18" s="125"/>
      <c r="E18" s="82"/>
      <c r="F18" s="37"/>
      <c r="G18" s="37"/>
      <c r="K18" s="16">
        <v>42887</v>
      </c>
      <c r="L18" s="139">
        <v>8733.4992926333343</v>
      </c>
      <c r="M18" s="224">
        <v>0.33420146973504239</v>
      </c>
      <c r="N18" s="149"/>
      <c r="O18" s="246"/>
      <c r="P18"/>
      <c r="Q18" s="149"/>
      <c r="R18" s="149"/>
      <c r="S18" s="248"/>
    </row>
    <row r="19" spans="1:19" ht="12.5" x14ac:dyDescent="0.25">
      <c r="A19" s="2">
        <v>36800</v>
      </c>
      <c r="B19" s="82">
        <f t="shared" si="0"/>
        <v>3.4879999999999994E-2</v>
      </c>
      <c r="C19" s="125">
        <v>3.4879999999999995</v>
      </c>
      <c r="D19" s="125"/>
      <c r="E19" s="82"/>
      <c r="F19" s="37"/>
      <c r="G19" s="37"/>
      <c r="K19" s="16">
        <v>42979</v>
      </c>
      <c r="L19" s="139">
        <v>8645.8805656134518</v>
      </c>
      <c r="M19" s="224">
        <v>0.31220889525121776</v>
      </c>
      <c r="N19" s="149"/>
      <c r="O19" s="246"/>
      <c r="P19"/>
      <c r="Q19" s="149"/>
      <c r="R19" s="149"/>
      <c r="S19" s="248"/>
    </row>
    <row r="20" spans="1:19" ht="12.5" x14ac:dyDescent="0.25">
      <c r="A20" s="2">
        <v>36831</v>
      </c>
      <c r="B20" s="82">
        <f t="shared" si="0"/>
        <v>3.4737999999999998E-2</v>
      </c>
      <c r="C20" s="125">
        <v>3.4737999999999998</v>
      </c>
      <c r="D20" s="125"/>
      <c r="E20" s="82"/>
      <c r="F20" s="37"/>
      <c r="G20" s="37"/>
      <c r="K20" s="16">
        <v>43070</v>
      </c>
      <c r="L20" s="139">
        <v>7983.2903626945699</v>
      </c>
      <c r="M20" s="224">
        <v>0.29277504077801347</v>
      </c>
      <c r="N20" s="149"/>
      <c r="O20" s="246"/>
      <c r="P20"/>
      <c r="Q20" s="149"/>
      <c r="R20" s="149"/>
      <c r="S20" s="248"/>
    </row>
    <row r="21" spans="1:19" ht="12.5" x14ac:dyDescent="0.25">
      <c r="A21" s="2">
        <v>36861</v>
      </c>
      <c r="B21" s="82">
        <f t="shared" si="0"/>
        <v>3.4397333333333335E-2</v>
      </c>
      <c r="C21" s="125">
        <v>3.4397333333333333</v>
      </c>
      <c r="D21" s="125"/>
      <c r="E21" s="82"/>
      <c r="F21" s="37">
        <v>5.3</v>
      </c>
      <c r="G21" s="37"/>
      <c r="K21" s="16">
        <v>43160</v>
      </c>
      <c r="L21" s="139">
        <v>7378.5700003380416</v>
      </c>
      <c r="M21" s="224">
        <v>0.28733725099471258</v>
      </c>
      <c r="N21" s="149"/>
      <c r="O21" s="246"/>
      <c r="P21"/>
      <c r="Q21" s="149"/>
      <c r="R21" s="149"/>
      <c r="S21" s="248"/>
    </row>
    <row r="22" spans="1:19" ht="10.5" x14ac:dyDescent="0.25">
      <c r="A22" s="2">
        <v>36892</v>
      </c>
      <c r="B22" s="82">
        <f t="shared" si="0"/>
        <v>3.4009333333333336E-2</v>
      </c>
      <c r="C22" s="125">
        <v>3.4009333333333336</v>
      </c>
      <c r="D22" s="125"/>
      <c r="E22" s="82"/>
      <c r="F22" s="37"/>
      <c r="G22" s="37"/>
      <c r="K22" s="16">
        <v>43252</v>
      </c>
      <c r="L22" s="139">
        <v>7544.8211796590513</v>
      </c>
      <c r="M22" s="224">
        <v>0.2817242437609041</v>
      </c>
      <c r="N22"/>
      <c r="O22" s="246"/>
      <c r="P22"/>
      <c r="Q22" s="38"/>
      <c r="R22" s="38"/>
      <c r="S22" s="248"/>
    </row>
    <row r="23" spans="1:19" ht="12.5" x14ac:dyDescent="0.25">
      <c r="A23" s="2">
        <v>36923</v>
      </c>
      <c r="B23" s="82">
        <f t="shared" si="0"/>
        <v>3.3833333333333326E-2</v>
      </c>
      <c r="C23" s="125">
        <v>3.3833333333333329</v>
      </c>
      <c r="D23" s="125"/>
      <c r="E23" s="82"/>
      <c r="F23" s="37"/>
      <c r="G23" s="37"/>
      <c r="K23" s="16">
        <v>43344</v>
      </c>
      <c r="L23" s="139">
        <v>7355.6919014438618</v>
      </c>
      <c r="M23" s="224">
        <v>0.27373636059313017</v>
      </c>
      <c r="N23" s="150"/>
      <c r="O23" s="246"/>
      <c r="P23"/>
      <c r="Q23" s="38"/>
      <c r="R23" s="38"/>
      <c r="S23" s="248"/>
    </row>
    <row r="24" spans="1:19" ht="12.5" x14ac:dyDescent="0.25">
      <c r="A24" s="2">
        <v>36951</v>
      </c>
      <c r="B24" s="82">
        <f t="shared" si="0"/>
        <v>3.4130000000000001E-2</v>
      </c>
      <c r="C24" s="125">
        <v>3.4130000000000003</v>
      </c>
      <c r="D24" s="125"/>
      <c r="E24" s="82"/>
      <c r="F24" s="37">
        <v>2.6</v>
      </c>
      <c r="G24" s="37"/>
      <c r="K24" s="16">
        <v>43435</v>
      </c>
      <c r="L24" s="139">
        <v>6385.125579212915</v>
      </c>
      <c r="M24" s="224">
        <v>0.26437989301679654</v>
      </c>
      <c r="N24" s="150"/>
      <c r="O24" s="246"/>
      <c r="P24"/>
      <c r="Q24" s="38"/>
      <c r="R24" s="38"/>
      <c r="S24" s="248"/>
    </row>
    <row r="25" spans="1:19" ht="12.5" x14ac:dyDescent="0.25">
      <c r="A25" s="2">
        <v>36982</v>
      </c>
      <c r="B25" s="82">
        <f t="shared" si="0"/>
        <v>3.5186666666666665E-2</v>
      </c>
      <c r="C25" s="125">
        <v>3.5186666666666664</v>
      </c>
      <c r="D25" s="125"/>
      <c r="E25" s="82"/>
      <c r="F25" s="37"/>
      <c r="G25" s="37"/>
      <c r="K25" s="16">
        <v>43525</v>
      </c>
      <c r="L25" s="139">
        <v>5656.9896119999994</v>
      </c>
      <c r="M25" s="224">
        <v>0.26167013977805376</v>
      </c>
      <c r="N25" s="150"/>
      <c r="O25" s="246"/>
      <c r="P25"/>
      <c r="Q25" s="38"/>
      <c r="R25" s="38"/>
      <c r="S25" s="248"/>
    </row>
    <row r="26" spans="1:19" ht="12.5" x14ac:dyDescent="0.25">
      <c r="A26" s="2">
        <v>37012</v>
      </c>
      <c r="B26" s="82">
        <f t="shared" si="0"/>
        <v>3.7122000000000002E-2</v>
      </c>
      <c r="C26" s="125">
        <v>3.7122000000000002</v>
      </c>
      <c r="D26" s="125"/>
      <c r="E26" s="82"/>
      <c r="F26" s="37"/>
      <c r="G26" s="37"/>
      <c r="K26" s="16">
        <v>43617</v>
      </c>
      <c r="L26" s="139">
        <v>5855.8216185836964</v>
      </c>
      <c r="M26" s="224">
        <v>0.26279360003702834</v>
      </c>
      <c r="N26" s="150"/>
      <c r="O26" s="246"/>
      <c r="P26"/>
      <c r="Q26" s="38"/>
      <c r="R26" s="38"/>
      <c r="S26" s="248"/>
    </row>
    <row r="27" spans="1:19" ht="12.5" x14ac:dyDescent="0.25">
      <c r="A27" s="2">
        <v>37043</v>
      </c>
      <c r="B27" s="82">
        <f t="shared" si="0"/>
        <v>3.9753333333333328E-2</v>
      </c>
      <c r="C27" s="125">
        <v>3.9753333333333329</v>
      </c>
      <c r="D27" s="125"/>
      <c r="E27" s="82"/>
      <c r="F27" s="37" t="s">
        <v>295</v>
      </c>
      <c r="G27" s="37"/>
      <c r="K27" s="16"/>
      <c r="L27" s="139"/>
      <c r="M27" s="224"/>
      <c r="N27" s="150"/>
      <c r="O27"/>
      <c r="P27"/>
      <c r="Q27" s="38"/>
      <c r="R27" s="38"/>
    </row>
    <row r="28" spans="1:19" ht="12.5" x14ac:dyDescent="0.25">
      <c r="A28" s="2">
        <v>37073</v>
      </c>
      <c r="B28" s="82">
        <f t="shared" si="0"/>
        <v>4.2699000000000001E-2</v>
      </c>
      <c r="C28" s="125">
        <v>4.2698999999999998</v>
      </c>
      <c r="D28" s="125"/>
      <c r="E28" s="82"/>
      <c r="F28" s="37"/>
      <c r="G28" s="37"/>
      <c r="L28" s="93">
        <f>(L26-L25)/L25</f>
        <v>3.5148023988221706E-2</v>
      </c>
      <c r="M28" s="151" t="s">
        <v>460</v>
      </c>
      <c r="N28" s="150"/>
      <c r="O28"/>
      <c r="P28"/>
      <c r="Q28" s="38"/>
      <c r="R28" s="38"/>
    </row>
    <row r="29" spans="1:19" ht="12.5" x14ac:dyDescent="0.25">
      <c r="A29" s="2">
        <v>37104</v>
      </c>
      <c r="B29" s="82">
        <f t="shared" si="0"/>
        <v>4.5444666666666675E-2</v>
      </c>
      <c r="C29" s="125">
        <v>4.5444666666666675</v>
      </c>
      <c r="D29" s="125"/>
      <c r="E29" s="82"/>
      <c r="F29" s="37"/>
      <c r="G29" s="37"/>
      <c r="L29" s="93">
        <f>(L26-L22)/L22</f>
        <v>-0.22386210631855963</v>
      </c>
      <c r="M29" s="151" t="s">
        <v>435</v>
      </c>
      <c r="N29" s="150"/>
      <c r="O29"/>
      <c r="P29"/>
      <c r="Q29" s="38"/>
      <c r="R29" s="38"/>
    </row>
    <row r="30" spans="1:19" ht="12.5" x14ac:dyDescent="0.25">
      <c r="A30" s="2">
        <v>37135</v>
      </c>
      <c r="B30" s="82">
        <f t="shared" si="0"/>
        <v>4.745566666666666E-2</v>
      </c>
      <c r="C30" s="125">
        <v>4.745566666666666</v>
      </c>
      <c r="D30" s="125"/>
      <c r="E30" s="82"/>
      <c r="F30" s="37">
        <v>2.2000000000000002</v>
      </c>
      <c r="G30" s="37"/>
      <c r="L30" s="93"/>
      <c r="M30" s="151"/>
      <c r="N30" s="150"/>
      <c r="O30"/>
      <c r="P30"/>
      <c r="Q30" s="38"/>
      <c r="R30" s="38"/>
    </row>
    <row r="31" spans="1:19" ht="12.5" x14ac:dyDescent="0.25">
      <c r="A31" s="2">
        <v>37165</v>
      </c>
      <c r="B31" s="82">
        <f t="shared" si="0"/>
        <v>4.8194333333333325E-2</v>
      </c>
      <c r="C31" s="125">
        <v>4.8194333333333326</v>
      </c>
      <c r="D31" s="125"/>
      <c r="E31" s="82"/>
      <c r="F31" s="37"/>
      <c r="G31" s="37"/>
      <c r="N31" s="150"/>
      <c r="O31" s="150"/>
      <c r="P31" s="16"/>
      <c r="Q31" s="38"/>
      <c r="R31" s="38"/>
    </row>
    <row r="32" spans="1:19" ht="12.5" x14ac:dyDescent="0.25">
      <c r="A32" s="2">
        <v>37196</v>
      </c>
      <c r="B32" s="82">
        <f t="shared" si="0"/>
        <v>4.7379333333333336E-2</v>
      </c>
      <c r="C32" s="69">
        <v>4.7379333333333333</v>
      </c>
      <c r="D32" s="70"/>
      <c r="E32" s="82"/>
      <c r="F32" s="37"/>
      <c r="G32" s="37"/>
      <c r="N32" s="150"/>
      <c r="O32" s="150"/>
      <c r="P32" s="16"/>
      <c r="Q32" s="38"/>
      <c r="R32" s="38"/>
    </row>
    <row r="33" spans="1:18" ht="12.5" x14ac:dyDescent="0.25">
      <c r="A33" s="2">
        <v>37226</v>
      </c>
      <c r="B33" s="82">
        <f t="shared" si="0"/>
        <v>4.5154333333333331E-2</v>
      </c>
      <c r="C33" s="69">
        <v>4.5154333333333332</v>
      </c>
      <c r="D33" s="70"/>
      <c r="E33" s="82"/>
      <c r="F33" s="37"/>
      <c r="G33" s="37"/>
      <c r="N33" s="150"/>
      <c r="O33" s="150"/>
      <c r="P33" s="16"/>
      <c r="Q33" s="38"/>
      <c r="R33" s="38"/>
    </row>
    <row r="34" spans="1:18" ht="12.5" x14ac:dyDescent="0.25">
      <c r="A34" s="2">
        <v>37257</v>
      </c>
      <c r="B34" s="82">
        <f t="shared" si="0"/>
        <v>4.2108666666666669E-2</v>
      </c>
      <c r="C34" s="69">
        <v>4.210866666666667</v>
      </c>
      <c r="D34" s="70"/>
      <c r="E34" s="82"/>
      <c r="F34" s="37"/>
      <c r="G34" s="37"/>
      <c r="N34" s="150"/>
      <c r="O34" s="150"/>
      <c r="P34" s="16"/>
      <c r="Q34" s="38"/>
      <c r="R34" s="38"/>
    </row>
    <row r="35" spans="1:18" ht="12.5" x14ac:dyDescent="0.25">
      <c r="A35" s="2">
        <v>37288</v>
      </c>
      <c r="B35" s="82">
        <f t="shared" si="0"/>
        <v>3.9073999999999998E-2</v>
      </c>
      <c r="C35" s="69">
        <v>3.9074</v>
      </c>
      <c r="D35" s="70"/>
      <c r="E35" s="82"/>
      <c r="F35" s="37"/>
      <c r="G35" s="37"/>
      <c r="N35" s="150"/>
      <c r="O35" s="150"/>
      <c r="P35" s="16"/>
      <c r="Q35" s="38"/>
      <c r="R35" s="38"/>
    </row>
    <row r="36" spans="1:18" ht="12.5" x14ac:dyDescent="0.25">
      <c r="A36" s="2">
        <v>37316</v>
      </c>
      <c r="B36" s="82">
        <f t="shared" si="0"/>
        <v>3.6824999999999997E-2</v>
      </c>
      <c r="C36" s="69">
        <v>3.6824999999999997</v>
      </c>
      <c r="D36" s="70"/>
      <c r="E36" s="82"/>
      <c r="F36" s="37">
        <v>1.7</v>
      </c>
      <c r="G36" s="37"/>
      <c r="N36" s="150"/>
      <c r="O36" s="150"/>
      <c r="P36" s="16"/>
      <c r="Q36" s="38"/>
      <c r="R36" s="38"/>
    </row>
    <row r="37" spans="1:18" ht="12.5" x14ac:dyDescent="0.25">
      <c r="A37" s="2">
        <v>37347</v>
      </c>
      <c r="B37" s="82">
        <f t="shared" si="0"/>
        <v>3.6022666666666668E-2</v>
      </c>
      <c r="C37" s="69">
        <v>3.6022666666666665</v>
      </c>
      <c r="D37" s="70"/>
      <c r="E37" s="82"/>
      <c r="F37" s="37"/>
      <c r="G37" s="37"/>
      <c r="N37" s="150"/>
      <c r="O37" s="150"/>
      <c r="P37" s="16"/>
      <c r="Q37" s="38"/>
      <c r="R37" s="38"/>
    </row>
    <row r="38" spans="1:18" ht="12.5" x14ac:dyDescent="0.25">
      <c r="A38" s="2">
        <v>37377</v>
      </c>
      <c r="B38" s="82">
        <f t="shared" si="0"/>
        <v>3.683366666666666E-2</v>
      </c>
      <c r="C38" s="69">
        <v>3.6833666666666662</v>
      </c>
      <c r="D38" s="70"/>
      <c r="E38" s="82"/>
      <c r="F38" s="37"/>
      <c r="G38" s="37"/>
      <c r="N38" s="150"/>
      <c r="O38" s="150"/>
      <c r="P38" s="16"/>
      <c r="Q38" s="38"/>
      <c r="R38" s="38"/>
    </row>
    <row r="39" spans="1:18" ht="12.5" x14ac:dyDescent="0.25">
      <c r="A39" s="2">
        <v>37408</v>
      </c>
      <c r="B39" s="82">
        <f t="shared" si="0"/>
        <v>3.8638666666666661E-2</v>
      </c>
      <c r="C39" s="69">
        <v>3.8638666666666661</v>
      </c>
      <c r="D39" s="70"/>
      <c r="E39" s="82"/>
      <c r="F39" s="37">
        <v>3.3</v>
      </c>
      <c r="G39" s="37"/>
      <c r="N39" s="150"/>
      <c r="O39" s="150"/>
      <c r="P39" s="16"/>
      <c r="Q39" s="38"/>
      <c r="R39" s="38"/>
    </row>
    <row r="40" spans="1:18" ht="12.5" x14ac:dyDescent="0.25">
      <c r="A40" s="2">
        <v>37438</v>
      </c>
      <c r="B40" s="82">
        <f t="shared" si="0"/>
        <v>4.049733333333333E-2</v>
      </c>
      <c r="C40" s="69">
        <v>4.0497333333333332</v>
      </c>
      <c r="D40" s="70"/>
      <c r="E40" s="82"/>
      <c r="F40" s="37"/>
      <c r="G40" s="37"/>
      <c r="N40" s="150"/>
      <c r="O40" s="150"/>
      <c r="P40" s="16"/>
      <c r="Q40" s="38"/>
      <c r="R40" s="38"/>
    </row>
    <row r="41" spans="1:18" ht="12.5" x14ac:dyDescent="0.25">
      <c r="A41" s="2">
        <v>37469</v>
      </c>
      <c r="B41" s="82">
        <f t="shared" si="0"/>
        <v>4.1629333333333331E-2</v>
      </c>
      <c r="C41" s="69">
        <v>4.1629333333333332</v>
      </c>
      <c r="D41" s="70"/>
      <c r="E41" s="82"/>
      <c r="F41" s="37"/>
      <c r="G41" s="37"/>
      <c r="N41" s="150"/>
      <c r="O41" s="150"/>
      <c r="P41" s="16"/>
      <c r="Q41" s="38"/>
      <c r="R41" s="38"/>
    </row>
    <row r="42" spans="1:18" ht="12.5" x14ac:dyDescent="0.25">
      <c r="A42" s="2">
        <v>37500</v>
      </c>
      <c r="B42" s="82">
        <f t="shared" si="0"/>
        <v>4.1870999999999992E-2</v>
      </c>
      <c r="C42" s="69">
        <v>4.1870999999999992</v>
      </c>
      <c r="D42" s="70"/>
      <c r="E42" s="82">
        <f t="shared" ref="E42:E70" si="1">F42/100</f>
        <v>1.8395999999999999E-2</v>
      </c>
      <c r="F42" s="37">
        <v>1.8395999999999999</v>
      </c>
      <c r="G42" s="37"/>
      <c r="H42" s="7">
        <f>F42-C42</f>
        <v>-2.3474999999999993</v>
      </c>
      <c r="N42" s="150"/>
      <c r="O42" s="150"/>
      <c r="P42" s="16"/>
      <c r="Q42" s="38"/>
      <c r="R42" s="38"/>
    </row>
    <row r="43" spans="1:18" ht="12.5" x14ac:dyDescent="0.25">
      <c r="A43" s="2">
        <v>37530</v>
      </c>
      <c r="B43" s="82">
        <f t="shared" si="0"/>
        <v>4.1393999999999986E-2</v>
      </c>
      <c r="C43" s="69">
        <v>4.1393999999999984</v>
      </c>
      <c r="D43" s="70"/>
      <c r="E43" s="82">
        <f t="shared" si="1"/>
        <v>2.0888999999999998E-2</v>
      </c>
      <c r="F43" s="37">
        <v>2.0888999999999998</v>
      </c>
      <c r="G43" s="37"/>
      <c r="H43" s="7">
        <f t="shared" ref="H43:H106" si="2">F43-C43</f>
        <v>-2.0504999999999987</v>
      </c>
      <c r="N43" s="150"/>
      <c r="O43" s="150"/>
      <c r="P43" s="16"/>
      <c r="Q43" s="38"/>
      <c r="R43" s="38"/>
    </row>
    <row r="44" spans="1:18" ht="12.5" x14ac:dyDescent="0.25">
      <c r="A44" s="2">
        <v>37561</v>
      </c>
      <c r="B44" s="82">
        <f t="shared" si="0"/>
        <v>4.0607333333333336E-2</v>
      </c>
      <c r="C44" s="69">
        <v>4.0607333333333333</v>
      </c>
      <c r="D44" s="70"/>
      <c r="E44" s="82">
        <f t="shared" si="1"/>
        <v>2.2027999999999999E-2</v>
      </c>
      <c r="F44" s="37">
        <v>2.2027999999999999</v>
      </c>
      <c r="G44" s="37"/>
      <c r="H44" s="7">
        <f t="shared" si="2"/>
        <v>-1.8579333333333334</v>
      </c>
      <c r="N44" s="150"/>
      <c r="O44" s="150"/>
      <c r="P44" s="16"/>
      <c r="Q44" s="38"/>
      <c r="R44" s="38"/>
    </row>
    <row r="45" spans="1:18" ht="12.5" x14ac:dyDescent="0.25">
      <c r="A45" s="2">
        <v>37591</v>
      </c>
      <c r="B45" s="82">
        <f t="shared" si="0"/>
        <v>3.9823333333333336E-2</v>
      </c>
      <c r="C45" s="69">
        <v>3.9823333333333335</v>
      </c>
      <c r="D45" s="70"/>
      <c r="E45" s="82">
        <f t="shared" si="1"/>
        <v>2.2098E-2</v>
      </c>
      <c r="F45" s="37">
        <v>2.2098</v>
      </c>
      <c r="G45" s="37"/>
      <c r="H45" s="7">
        <f t="shared" si="2"/>
        <v>-1.7725333333333335</v>
      </c>
      <c r="N45" s="150"/>
      <c r="O45" s="150"/>
      <c r="P45" s="16"/>
      <c r="Q45" s="38"/>
      <c r="R45" s="38"/>
    </row>
    <row r="46" spans="1:18" ht="12.5" x14ac:dyDescent="0.25">
      <c r="A46" s="2">
        <v>37622</v>
      </c>
      <c r="B46" s="82">
        <f t="shared" si="0"/>
        <v>3.9292999999999995E-2</v>
      </c>
      <c r="C46" s="69">
        <v>3.9292999999999996</v>
      </c>
      <c r="D46" s="70"/>
      <c r="E46" s="82">
        <f t="shared" si="1"/>
        <v>2.1211000000000001E-2</v>
      </c>
      <c r="F46" s="37">
        <v>2.1211000000000002</v>
      </c>
      <c r="G46" s="37"/>
      <c r="H46" s="7">
        <f t="shared" si="2"/>
        <v>-1.8081999999999994</v>
      </c>
      <c r="N46" s="150"/>
      <c r="O46" s="150"/>
      <c r="P46" s="16"/>
      <c r="Q46" s="38"/>
      <c r="R46" s="38"/>
    </row>
    <row r="47" spans="1:18" ht="12.5" x14ac:dyDescent="0.25">
      <c r="A47" s="2">
        <v>37653</v>
      </c>
      <c r="B47" s="82">
        <f t="shared" si="0"/>
        <v>3.9102666666666661E-2</v>
      </c>
      <c r="C47" s="69">
        <v>3.9102666666666663</v>
      </c>
      <c r="D47" s="70"/>
      <c r="E47" s="82">
        <f t="shared" si="1"/>
        <v>1.9819000000000003E-2</v>
      </c>
      <c r="F47" s="37">
        <v>1.9819000000000004</v>
      </c>
      <c r="G47" s="37"/>
      <c r="H47" s="7">
        <f t="shared" si="2"/>
        <v>-1.9283666666666659</v>
      </c>
      <c r="N47" s="150"/>
      <c r="O47" s="150"/>
      <c r="P47" s="16"/>
      <c r="Q47" s="38"/>
      <c r="R47" s="38"/>
    </row>
    <row r="48" spans="1:18" ht="12.5" x14ac:dyDescent="0.25">
      <c r="A48" s="2">
        <v>37681</v>
      </c>
      <c r="B48" s="82">
        <f t="shared" si="0"/>
        <v>3.9040999999999999E-2</v>
      </c>
      <c r="C48" s="69">
        <v>3.9041000000000001</v>
      </c>
      <c r="D48" s="70"/>
      <c r="E48" s="82">
        <f t="shared" si="1"/>
        <v>1.9675999999999999E-2</v>
      </c>
      <c r="F48" s="37">
        <v>1.9676</v>
      </c>
      <c r="G48" s="37"/>
      <c r="H48" s="7">
        <f t="shared" si="2"/>
        <v>-1.9365000000000001</v>
      </c>
      <c r="N48" s="150"/>
      <c r="O48" s="150"/>
      <c r="P48" s="16"/>
      <c r="Q48" s="38"/>
      <c r="R48" s="38"/>
    </row>
    <row r="49" spans="1:18" ht="12.5" x14ac:dyDescent="0.25">
      <c r="A49" s="2">
        <v>37712</v>
      </c>
      <c r="B49" s="82">
        <f t="shared" si="0"/>
        <v>3.8810999999999998E-2</v>
      </c>
      <c r="C49" s="69">
        <v>3.8811</v>
      </c>
      <c r="D49" s="70"/>
      <c r="E49" s="82">
        <f t="shared" si="1"/>
        <v>2.0750999999999999E-2</v>
      </c>
      <c r="F49" s="37">
        <v>2.0750999999999999</v>
      </c>
      <c r="G49" s="37"/>
      <c r="H49" s="7">
        <f t="shared" si="2"/>
        <v>-1.806</v>
      </c>
      <c r="N49" s="150"/>
      <c r="O49" s="150"/>
      <c r="P49" s="16"/>
      <c r="Q49" s="38"/>
      <c r="R49" s="38"/>
    </row>
    <row r="50" spans="1:18" ht="12.5" x14ac:dyDescent="0.25">
      <c r="A50" s="2">
        <v>37742</v>
      </c>
      <c r="B50" s="82">
        <f t="shared" si="0"/>
        <v>3.8329000000000002E-2</v>
      </c>
      <c r="C50" s="69">
        <v>3.8329</v>
      </c>
      <c r="D50" s="70"/>
      <c r="E50" s="82">
        <f t="shared" si="1"/>
        <v>2.1991999999999998E-2</v>
      </c>
      <c r="F50" s="37">
        <v>2.1991999999999998</v>
      </c>
      <c r="G50" s="37"/>
      <c r="H50" s="7">
        <f t="shared" si="2"/>
        <v>-1.6337000000000002</v>
      </c>
      <c r="N50" s="150"/>
      <c r="O50" s="150"/>
      <c r="P50" s="16"/>
      <c r="Q50" s="38"/>
      <c r="R50" s="38"/>
    </row>
    <row r="51" spans="1:18" ht="12.5" x14ac:dyDescent="0.25">
      <c r="A51" s="2">
        <v>37773</v>
      </c>
      <c r="B51" s="82">
        <f t="shared" si="0"/>
        <v>3.7828999999999995E-2</v>
      </c>
      <c r="C51" s="69">
        <v>3.7828999999999993</v>
      </c>
      <c r="D51" s="70"/>
      <c r="E51" s="82">
        <f t="shared" si="1"/>
        <v>2.3132000000000007E-2</v>
      </c>
      <c r="F51" s="37">
        <v>2.3132000000000006</v>
      </c>
      <c r="G51" s="37"/>
      <c r="H51" s="7">
        <f t="shared" si="2"/>
        <v>-1.4696999999999987</v>
      </c>
      <c r="N51" s="150"/>
      <c r="O51" s="150"/>
      <c r="P51" s="16"/>
      <c r="Q51" s="38"/>
      <c r="R51" s="38"/>
    </row>
    <row r="52" spans="1:18" ht="12.5" x14ac:dyDescent="0.25">
      <c r="A52" s="2">
        <v>37803</v>
      </c>
      <c r="B52" s="82">
        <f t="shared" si="0"/>
        <v>3.7469999999999996E-2</v>
      </c>
      <c r="C52" s="69">
        <v>3.7469999999999999</v>
      </c>
      <c r="D52" s="70"/>
      <c r="E52" s="82">
        <f t="shared" si="1"/>
        <v>2.3738000000000002E-2</v>
      </c>
      <c r="F52" s="37">
        <v>2.3738000000000001</v>
      </c>
      <c r="G52" s="37"/>
      <c r="H52" s="7">
        <f t="shared" si="2"/>
        <v>-1.3731999999999998</v>
      </c>
      <c r="N52" s="150"/>
      <c r="O52" s="150"/>
      <c r="P52" s="16"/>
      <c r="Q52" s="38"/>
      <c r="R52" s="38"/>
    </row>
    <row r="53" spans="1:18" ht="12.5" x14ac:dyDescent="0.25">
      <c r="A53" s="2">
        <v>37834</v>
      </c>
      <c r="B53" s="82">
        <f t="shared" si="0"/>
        <v>3.7267999999999996E-2</v>
      </c>
      <c r="C53" s="69">
        <v>3.7267999999999994</v>
      </c>
      <c r="D53" s="70"/>
      <c r="E53" s="82">
        <f t="shared" si="1"/>
        <v>2.3727999999999999E-2</v>
      </c>
      <c r="F53" s="37">
        <v>2.3727999999999998</v>
      </c>
      <c r="G53" s="37"/>
      <c r="H53" s="7">
        <f t="shared" si="2"/>
        <v>-1.3539999999999996</v>
      </c>
      <c r="N53" s="150"/>
      <c r="O53" s="150"/>
      <c r="P53" s="16"/>
      <c r="Q53" s="38"/>
      <c r="R53" s="38"/>
    </row>
    <row r="54" spans="1:18" ht="12.5" x14ac:dyDescent="0.25">
      <c r="A54" s="2">
        <v>37865</v>
      </c>
      <c r="B54" s="82">
        <f t="shared" si="0"/>
        <v>3.7325999999999998E-2</v>
      </c>
      <c r="C54" s="69">
        <v>3.7326000000000001</v>
      </c>
      <c r="D54" s="70"/>
      <c r="E54" s="82">
        <f t="shared" si="1"/>
        <v>2.3162000000000002E-2</v>
      </c>
      <c r="F54" s="37">
        <v>2.3162000000000003</v>
      </c>
      <c r="G54" s="37"/>
      <c r="H54" s="7">
        <f t="shared" si="2"/>
        <v>-1.4163999999999999</v>
      </c>
      <c r="N54" s="150"/>
      <c r="O54" s="150"/>
      <c r="P54" s="16"/>
      <c r="Q54" s="38"/>
      <c r="R54" s="38"/>
    </row>
    <row r="55" spans="1:18" ht="12.5" x14ac:dyDescent="0.25">
      <c r="A55" s="2">
        <v>37895</v>
      </c>
      <c r="B55" s="82">
        <f t="shared" si="0"/>
        <v>3.7568000000000004E-2</v>
      </c>
      <c r="C55" s="69">
        <v>3.7568000000000001</v>
      </c>
      <c r="D55" s="70"/>
      <c r="E55" s="82">
        <f t="shared" si="1"/>
        <v>2.2572000000000005E-2</v>
      </c>
      <c r="F55" s="37">
        <v>2.2572000000000005</v>
      </c>
      <c r="G55" s="37"/>
      <c r="H55" s="7">
        <f t="shared" si="2"/>
        <v>-1.4995999999999996</v>
      </c>
      <c r="N55" s="150"/>
      <c r="O55" s="150"/>
      <c r="P55" s="16"/>
      <c r="Q55" s="38"/>
      <c r="R55" s="38"/>
    </row>
    <row r="56" spans="1:18" ht="12.5" x14ac:dyDescent="0.25">
      <c r="A56" s="2">
        <v>37926</v>
      </c>
      <c r="B56" s="82">
        <f t="shared" si="0"/>
        <v>3.7906000000000002E-2</v>
      </c>
      <c r="C56" s="69">
        <v>3.7906</v>
      </c>
      <c r="D56" s="70"/>
      <c r="E56" s="82">
        <f t="shared" si="1"/>
        <v>2.2350000000000002E-2</v>
      </c>
      <c r="F56" s="37">
        <v>2.2350000000000003</v>
      </c>
      <c r="G56" s="37"/>
      <c r="H56" s="7">
        <f t="shared" si="2"/>
        <v>-1.5555999999999996</v>
      </c>
      <c r="N56" s="150"/>
      <c r="O56" s="150"/>
      <c r="P56" s="16"/>
      <c r="Q56" s="38"/>
      <c r="R56" s="38"/>
    </row>
    <row r="57" spans="1:18" ht="12.5" x14ac:dyDescent="0.25">
      <c r="A57" s="2">
        <v>37956</v>
      </c>
      <c r="B57" s="82">
        <f t="shared" si="0"/>
        <v>3.8027000000000005E-2</v>
      </c>
      <c r="C57" s="69">
        <v>3.8027000000000002</v>
      </c>
      <c r="D57" s="70"/>
      <c r="E57" s="82">
        <f t="shared" si="1"/>
        <v>2.2599000000000001E-2</v>
      </c>
      <c r="F57" s="37">
        <v>2.2599</v>
      </c>
      <c r="G57" s="37"/>
      <c r="H57" s="7">
        <f t="shared" si="2"/>
        <v>-1.5428000000000002</v>
      </c>
      <c r="N57" s="150"/>
      <c r="O57" s="150"/>
      <c r="P57" s="16"/>
      <c r="Q57" s="38"/>
      <c r="R57" s="38"/>
    </row>
    <row r="58" spans="1:18" ht="12.5" x14ac:dyDescent="0.25">
      <c r="A58" s="2">
        <v>37987</v>
      </c>
      <c r="B58" s="82">
        <f t="shared" si="0"/>
        <v>3.7751E-2</v>
      </c>
      <c r="C58" s="69">
        <v>3.7751000000000001</v>
      </c>
      <c r="D58" s="70"/>
      <c r="E58" s="82">
        <f t="shared" si="1"/>
        <v>2.3294000000000002E-2</v>
      </c>
      <c r="F58" s="37">
        <v>2.3294000000000001</v>
      </c>
      <c r="G58" s="37"/>
      <c r="H58" s="7">
        <f t="shared" si="2"/>
        <v>-1.4457</v>
      </c>
      <c r="N58" s="150"/>
      <c r="O58" s="150"/>
      <c r="P58" s="16"/>
      <c r="Q58" s="149"/>
      <c r="R58" s="149"/>
    </row>
    <row r="59" spans="1:18" ht="12.5" x14ac:dyDescent="0.25">
      <c r="A59" s="2">
        <v>38018</v>
      </c>
      <c r="B59" s="82">
        <f t="shared" si="0"/>
        <v>3.7118999999999992E-2</v>
      </c>
      <c r="C59" s="69">
        <v>3.7118999999999995</v>
      </c>
      <c r="D59" s="70"/>
      <c r="E59" s="82">
        <f t="shared" si="1"/>
        <v>2.4210000000000002E-2</v>
      </c>
      <c r="F59" s="37">
        <v>2.4210000000000003</v>
      </c>
      <c r="G59" s="37"/>
      <c r="H59" s="7">
        <f t="shared" si="2"/>
        <v>-1.2908999999999993</v>
      </c>
      <c r="N59" s="150"/>
      <c r="O59" s="150"/>
      <c r="P59" s="149"/>
      <c r="Q59" s="149"/>
      <c r="R59" s="149"/>
    </row>
    <row r="60" spans="1:18" ht="12.5" x14ac:dyDescent="0.25">
      <c r="A60" s="2">
        <v>38047</v>
      </c>
      <c r="B60" s="82">
        <f t="shared" si="0"/>
        <v>3.6308999999999994E-2</v>
      </c>
      <c r="C60" s="69">
        <v>3.6308999999999996</v>
      </c>
      <c r="D60" s="70"/>
      <c r="E60" s="82">
        <f t="shared" si="1"/>
        <v>2.5174999999999999E-2</v>
      </c>
      <c r="F60" s="37">
        <v>2.5175000000000001</v>
      </c>
      <c r="G60" s="37"/>
      <c r="H60" s="7">
        <f t="shared" si="2"/>
        <v>-1.1133999999999995</v>
      </c>
      <c r="N60" s="150"/>
      <c r="O60" s="150"/>
      <c r="P60" s="149"/>
      <c r="Q60" s="149"/>
      <c r="R60" s="149"/>
    </row>
    <row r="61" spans="1:18" ht="12.5" x14ac:dyDescent="0.25">
      <c r="A61" s="2">
        <v>38078</v>
      </c>
      <c r="B61" s="82">
        <f t="shared" si="0"/>
        <v>3.5733000000000008E-2</v>
      </c>
      <c r="C61" s="69">
        <v>3.5733000000000006</v>
      </c>
      <c r="D61" s="70"/>
      <c r="E61" s="82">
        <f t="shared" si="1"/>
        <v>2.5901999999999998E-2</v>
      </c>
      <c r="F61" s="37">
        <v>2.5901999999999998</v>
      </c>
      <c r="G61" s="37"/>
      <c r="H61" s="7">
        <f t="shared" si="2"/>
        <v>-0.98310000000000075</v>
      </c>
      <c r="N61" s="150"/>
      <c r="O61" s="150"/>
      <c r="P61" s="149"/>
      <c r="Q61" s="149"/>
      <c r="R61" s="149"/>
    </row>
    <row r="62" spans="1:18" ht="12.5" x14ac:dyDescent="0.25">
      <c r="A62" s="2">
        <v>38108</v>
      </c>
      <c r="B62" s="82">
        <f t="shared" si="0"/>
        <v>3.5457000000000002E-2</v>
      </c>
      <c r="C62" s="69">
        <v>3.5457000000000001</v>
      </c>
      <c r="D62" s="70"/>
      <c r="E62" s="82">
        <f t="shared" si="1"/>
        <v>2.6225000000000002E-2</v>
      </c>
      <c r="F62" s="37">
        <v>2.6225000000000001</v>
      </c>
      <c r="G62" s="37"/>
      <c r="H62" s="7">
        <f t="shared" si="2"/>
        <v>-0.92320000000000002</v>
      </c>
      <c r="N62" s="150"/>
      <c r="O62" s="150"/>
      <c r="P62" s="149"/>
      <c r="Q62" s="149"/>
      <c r="R62" s="149"/>
    </row>
    <row r="63" spans="1:18" ht="12.5" x14ac:dyDescent="0.25">
      <c r="A63" s="2">
        <v>38139</v>
      </c>
      <c r="B63" s="82">
        <f t="shared" si="0"/>
        <v>3.5210999999999999E-2</v>
      </c>
      <c r="C63" s="69">
        <v>3.5210999999999997</v>
      </c>
      <c r="D63" s="70"/>
      <c r="E63" s="82">
        <f t="shared" si="1"/>
        <v>2.6123000000000004E-2</v>
      </c>
      <c r="F63" s="37">
        <v>2.6123000000000003</v>
      </c>
      <c r="G63" s="37"/>
      <c r="H63" s="7">
        <f t="shared" si="2"/>
        <v>-0.90879999999999939</v>
      </c>
      <c r="N63" s="150"/>
      <c r="O63" s="150"/>
      <c r="P63" s="149"/>
      <c r="Q63" s="149"/>
      <c r="R63" s="149"/>
    </row>
    <row r="64" spans="1:18" ht="12.5" x14ac:dyDescent="0.25">
      <c r="A64" s="2">
        <v>38169</v>
      </c>
      <c r="B64" s="82">
        <f t="shared" si="0"/>
        <v>3.4879E-2</v>
      </c>
      <c r="C64" s="69">
        <v>3.4878999999999998</v>
      </c>
      <c r="D64" s="70"/>
      <c r="E64" s="82">
        <f t="shared" si="1"/>
        <v>2.5604000000000002E-2</v>
      </c>
      <c r="F64" s="37">
        <v>2.5604</v>
      </c>
      <c r="G64" s="37"/>
      <c r="H64" s="7">
        <f t="shared" si="2"/>
        <v>-0.92749999999999977</v>
      </c>
      <c r="N64" s="150"/>
      <c r="O64" s="150"/>
      <c r="P64" s="149"/>
      <c r="Q64" s="149"/>
      <c r="R64" s="149"/>
    </row>
    <row r="65" spans="1:18" ht="12.5" x14ac:dyDescent="0.25">
      <c r="A65" s="2">
        <v>38200</v>
      </c>
      <c r="B65" s="82">
        <f t="shared" si="0"/>
        <v>3.4583207520687741E-2</v>
      </c>
      <c r="C65" s="69">
        <v>3.458320752068774</v>
      </c>
      <c r="D65" s="70"/>
      <c r="E65" s="82">
        <f t="shared" si="1"/>
        <v>2.4670660378841466E-2</v>
      </c>
      <c r="F65" s="37">
        <v>2.4670660378841465</v>
      </c>
      <c r="G65" s="37"/>
      <c r="H65" s="7">
        <f t="shared" si="2"/>
        <v>-0.99125471418462752</v>
      </c>
      <c r="N65" s="149"/>
      <c r="O65" s="149"/>
      <c r="P65" s="149"/>
      <c r="Q65" s="149"/>
      <c r="R65" s="149"/>
    </row>
    <row r="66" spans="1:18" ht="12.5" x14ac:dyDescent="0.25">
      <c r="A66" s="2">
        <v>38231</v>
      </c>
      <c r="B66" s="82">
        <f t="shared" si="0"/>
        <v>3.4372042662066143E-2</v>
      </c>
      <c r="C66" s="69">
        <v>3.437204266206614</v>
      </c>
      <c r="D66" s="70"/>
      <c r="E66" s="82">
        <f t="shared" si="1"/>
        <v>2.3246815295134792E-2</v>
      </c>
      <c r="F66" s="37">
        <v>2.3246815295134793</v>
      </c>
      <c r="G66" s="37"/>
      <c r="H66" s="7">
        <f t="shared" si="2"/>
        <v>-1.1125227366931347</v>
      </c>
      <c r="N66" s="149"/>
      <c r="O66" s="149"/>
      <c r="P66" s="149"/>
      <c r="Q66" s="149"/>
      <c r="R66" s="149"/>
    </row>
    <row r="67" spans="1:18" ht="10.5" x14ac:dyDescent="0.25">
      <c r="A67" s="2">
        <v>38261</v>
      </c>
      <c r="B67" s="82">
        <f t="shared" si="0"/>
        <v>3.4118999999999997E-2</v>
      </c>
      <c r="C67" s="69">
        <v>3.4118999999999997</v>
      </c>
      <c r="D67" s="70"/>
      <c r="E67" s="82">
        <f t="shared" si="1"/>
        <v>2.1645999999999995E-2</v>
      </c>
      <c r="F67" s="37">
        <v>2.1645999999999996</v>
      </c>
      <c r="G67" s="37"/>
      <c r="H67" s="7">
        <f t="shared" si="2"/>
        <v>-1.2473000000000001</v>
      </c>
    </row>
    <row r="68" spans="1:18" ht="10.5" x14ac:dyDescent="0.25">
      <c r="A68" s="2">
        <v>38292</v>
      </c>
      <c r="B68" s="82">
        <f t="shared" si="0"/>
        <v>3.3527846184632039E-2</v>
      </c>
      <c r="C68" s="69">
        <v>3.352784618463204</v>
      </c>
      <c r="D68" s="70"/>
      <c r="E68" s="82">
        <f t="shared" si="1"/>
        <v>2.0164257564652024E-2</v>
      </c>
      <c r="F68" s="37">
        <v>2.0164257564652024</v>
      </c>
      <c r="G68" s="37"/>
      <c r="H68" s="7">
        <f t="shared" si="2"/>
        <v>-1.3363588619980016</v>
      </c>
    </row>
    <row r="69" spans="1:18" ht="10.5" x14ac:dyDescent="0.25">
      <c r="A69" s="2">
        <v>38322</v>
      </c>
      <c r="B69" s="82">
        <f t="shared" si="0"/>
        <v>3.2317395805826037E-2</v>
      </c>
      <c r="C69" s="69">
        <v>3.2317395805826039</v>
      </c>
      <c r="D69" s="70"/>
      <c r="E69" s="82">
        <f t="shared" si="1"/>
        <v>1.9372628715760908E-2</v>
      </c>
      <c r="F69" s="37">
        <v>1.9372628715760907</v>
      </c>
      <c r="G69" s="37"/>
      <c r="H69" s="7">
        <f t="shared" si="2"/>
        <v>-1.2944767090065132</v>
      </c>
    </row>
    <row r="70" spans="1:18" ht="10.5" x14ac:dyDescent="0.25">
      <c r="A70" s="2">
        <v>38353</v>
      </c>
      <c r="B70" s="82">
        <f t="shared" si="0"/>
        <v>3.0570987818974795E-2</v>
      </c>
      <c r="C70" s="69">
        <v>3.0570987818974795</v>
      </c>
      <c r="D70" s="70"/>
      <c r="E70" s="82">
        <f t="shared" si="1"/>
        <v>1.9472419385032781E-2</v>
      </c>
      <c r="F70" s="37">
        <v>1.947241938503278</v>
      </c>
      <c r="G70" s="37"/>
      <c r="H70" s="7">
        <f t="shared" si="2"/>
        <v>-1.1098568433942015</v>
      </c>
    </row>
    <row r="71" spans="1:18" ht="10.5" x14ac:dyDescent="0.25">
      <c r="A71" s="2">
        <v>38384</v>
      </c>
      <c r="B71" s="82">
        <f t="shared" ref="B71:B108" si="3">C71/100</f>
        <v>2.8510057972979203E-2</v>
      </c>
      <c r="C71" s="69">
        <v>2.8510057972979204</v>
      </c>
      <c r="D71" s="70"/>
      <c r="E71" s="82">
        <f t="shared" ref="E71:E108" si="4">F71/100</f>
        <v>2.0284078492505839E-2</v>
      </c>
      <c r="F71" s="37">
        <v>2.0284078492505837</v>
      </c>
      <c r="G71" s="37"/>
      <c r="H71" s="7">
        <f t="shared" si="2"/>
        <v>-0.82259794804733666</v>
      </c>
    </row>
    <row r="72" spans="1:18" ht="10.5" x14ac:dyDescent="0.25">
      <c r="A72" s="2">
        <v>38412</v>
      </c>
      <c r="B72" s="82">
        <f t="shared" si="3"/>
        <v>2.652334398218768E-2</v>
      </c>
      <c r="C72" s="69">
        <v>2.6523343982187679</v>
      </c>
      <c r="D72" s="70"/>
      <c r="E72" s="82">
        <f t="shared" si="4"/>
        <v>2.1677539229048571E-2</v>
      </c>
      <c r="F72" s="37">
        <v>2.1677539229048572</v>
      </c>
      <c r="G72" s="37"/>
      <c r="H72" s="7">
        <f t="shared" si="2"/>
        <v>-0.48458047531391069</v>
      </c>
    </row>
    <row r="73" spans="1:18" ht="10.5" x14ac:dyDescent="0.25">
      <c r="A73" s="2">
        <v>38443</v>
      </c>
      <c r="B73" s="82">
        <f t="shared" si="3"/>
        <v>2.4953656233943446E-2</v>
      </c>
      <c r="C73" s="69">
        <v>2.4953656233943446</v>
      </c>
      <c r="D73" s="70"/>
      <c r="E73" s="82">
        <f t="shared" si="4"/>
        <v>2.3259668118281313E-2</v>
      </c>
      <c r="F73" s="37">
        <v>2.3259668118281311</v>
      </c>
      <c r="G73" s="37"/>
      <c r="H73" s="7">
        <f t="shared" si="2"/>
        <v>-0.1693988115662135</v>
      </c>
    </row>
    <row r="74" spans="1:18" ht="10.5" x14ac:dyDescent="0.25">
      <c r="A74" s="2">
        <v>38473</v>
      </c>
      <c r="B74" s="82">
        <f t="shared" si="3"/>
        <v>2.400755654056292E-2</v>
      </c>
      <c r="C74" s="69">
        <v>2.400755654056292</v>
      </c>
      <c r="D74" s="70"/>
      <c r="E74" s="82">
        <f t="shared" si="4"/>
        <v>2.461665368246202E-2</v>
      </c>
      <c r="F74" s="37">
        <v>2.461665368246202</v>
      </c>
      <c r="G74" s="37"/>
      <c r="H74" s="7">
        <f t="shared" si="2"/>
        <v>6.090971418990998E-2</v>
      </c>
    </row>
    <row r="75" spans="1:18" ht="10.5" x14ac:dyDescent="0.25">
      <c r="A75" s="2">
        <v>38504</v>
      </c>
      <c r="B75" s="82">
        <f t="shared" si="3"/>
        <v>2.3737265871883226E-2</v>
      </c>
      <c r="C75" s="69">
        <v>2.3737265871883224</v>
      </c>
      <c r="D75" s="70"/>
      <c r="E75" s="82">
        <f t="shared" si="4"/>
        <v>2.5543198284986329E-2</v>
      </c>
      <c r="F75" s="37">
        <v>2.5543198284986328</v>
      </c>
      <c r="G75" s="37"/>
      <c r="H75" s="7">
        <f t="shared" si="2"/>
        <v>0.1805932413103104</v>
      </c>
    </row>
    <row r="76" spans="1:18" ht="10.5" x14ac:dyDescent="0.25">
      <c r="A76" s="2">
        <v>38534</v>
      </c>
      <c r="B76" s="82">
        <f t="shared" si="3"/>
        <v>2.3668033327677036E-2</v>
      </c>
      <c r="C76" s="69">
        <v>2.3668033327677036</v>
      </c>
      <c r="D76" s="70"/>
      <c r="E76" s="82">
        <f t="shared" si="4"/>
        <v>2.5901938119941327E-2</v>
      </c>
      <c r="F76" s="37">
        <v>2.5901938119941326</v>
      </c>
      <c r="G76" s="37"/>
      <c r="H76" s="7">
        <f t="shared" si="2"/>
        <v>0.22339047922642896</v>
      </c>
    </row>
    <row r="77" spans="1:18" ht="10.5" x14ac:dyDescent="0.25">
      <c r="A77" s="2">
        <v>38565</v>
      </c>
      <c r="B77" s="82">
        <f t="shared" si="3"/>
        <v>2.3308249460559899E-2</v>
      </c>
      <c r="C77" s="69">
        <v>2.3308249460559898</v>
      </c>
      <c r="D77" s="70"/>
      <c r="E77" s="82">
        <f t="shared" si="4"/>
        <v>2.5917770021542875E-2</v>
      </c>
      <c r="F77" s="37">
        <v>2.5917770021542874</v>
      </c>
      <c r="G77" s="37"/>
      <c r="H77" s="7">
        <f t="shared" si="2"/>
        <v>0.26095205609829764</v>
      </c>
    </row>
    <row r="78" spans="1:18" ht="10.5" x14ac:dyDescent="0.25">
      <c r="A78" s="2">
        <v>38596</v>
      </c>
      <c r="B78" s="82">
        <f t="shared" si="3"/>
        <v>2.2621167499447422E-2</v>
      </c>
      <c r="C78" s="69">
        <v>2.2621167499447421</v>
      </c>
      <c r="D78" s="70"/>
      <c r="E78" s="82">
        <f t="shared" si="4"/>
        <v>2.5776506091030427E-2</v>
      </c>
      <c r="F78" s="37">
        <v>2.5776506091030429</v>
      </c>
      <c r="G78" s="37"/>
      <c r="H78" s="7">
        <f t="shared" si="2"/>
        <v>0.31553385915830079</v>
      </c>
    </row>
    <row r="79" spans="1:18" ht="10.5" x14ac:dyDescent="0.25">
      <c r="A79" s="2">
        <v>38626</v>
      </c>
      <c r="B79" s="82">
        <f t="shared" si="3"/>
        <v>2.1780314655000906E-2</v>
      </c>
      <c r="C79" s="69">
        <v>2.1780314655000907</v>
      </c>
      <c r="D79" s="70"/>
      <c r="E79" s="82">
        <f t="shared" si="4"/>
        <v>2.5572023262575218E-2</v>
      </c>
      <c r="F79" s="37">
        <v>2.5572023262575216</v>
      </c>
      <c r="G79" s="37"/>
      <c r="H79" s="7">
        <f t="shared" si="2"/>
        <v>0.37917086075743089</v>
      </c>
    </row>
    <row r="80" spans="1:18" ht="10.5" x14ac:dyDescent="0.25">
      <c r="A80" s="2">
        <v>38657</v>
      </c>
      <c r="B80" s="82">
        <f t="shared" si="3"/>
        <v>2.0938122617337122E-2</v>
      </c>
      <c r="C80" s="69">
        <v>2.0938122617337123</v>
      </c>
      <c r="D80" s="70"/>
      <c r="E80" s="82">
        <f t="shared" si="4"/>
        <v>2.5275542489659152E-2</v>
      </c>
      <c r="F80" s="37">
        <v>2.5275542489659153</v>
      </c>
      <c r="G80" s="37"/>
      <c r="H80" s="7">
        <f t="shared" si="2"/>
        <v>0.43374198723220303</v>
      </c>
      <c r="L80" s="93"/>
    </row>
    <row r="81" spans="1:10" ht="10.5" x14ac:dyDescent="0.25">
      <c r="A81" s="2">
        <v>38687</v>
      </c>
      <c r="B81" s="82">
        <f t="shared" si="3"/>
        <v>2.0115197136628144E-2</v>
      </c>
      <c r="C81" s="69">
        <v>2.0115197136628145</v>
      </c>
      <c r="D81" s="70"/>
      <c r="E81" s="82">
        <f t="shared" si="4"/>
        <v>2.4953047792389257E-2</v>
      </c>
      <c r="F81" s="37">
        <v>2.4953047792389258</v>
      </c>
      <c r="G81" s="37"/>
      <c r="H81" s="7">
        <f t="shared" si="2"/>
        <v>0.48378506557611134</v>
      </c>
    </row>
    <row r="82" spans="1:10" ht="10.5" x14ac:dyDescent="0.25">
      <c r="A82" s="2">
        <v>38718</v>
      </c>
      <c r="B82" s="82">
        <f t="shared" si="3"/>
        <v>1.9288610043398203E-2</v>
      </c>
      <c r="C82" s="69">
        <v>1.9288610043398202</v>
      </c>
      <c r="D82" s="70"/>
      <c r="E82" s="82">
        <f t="shared" si="4"/>
        <v>2.453971512536993E-2</v>
      </c>
      <c r="F82" s="37">
        <v>2.453971512536993</v>
      </c>
      <c r="G82" s="37"/>
      <c r="H82" s="7">
        <f t="shared" si="2"/>
        <v>0.52511050819717275</v>
      </c>
    </row>
    <row r="83" spans="1:10" ht="10.5" x14ac:dyDescent="0.25">
      <c r="A83" s="2">
        <v>38749</v>
      </c>
      <c r="B83" s="82">
        <f t="shared" si="3"/>
        <v>1.8478031225776115E-2</v>
      </c>
      <c r="C83" s="69">
        <v>1.8478031225776115</v>
      </c>
      <c r="D83" s="70"/>
      <c r="E83" s="82">
        <f t="shared" si="4"/>
        <v>2.4063213892309837E-2</v>
      </c>
      <c r="F83" s="37">
        <v>2.4063213892309836</v>
      </c>
      <c r="G83" s="37"/>
      <c r="H83" s="7">
        <f t="shared" si="2"/>
        <v>0.55851826665337212</v>
      </c>
    </row>
    <row r="84" spans="1:10" ht="10.5" x14ac:dyDescent="0.25">
      <c r="A84" s="2">
        <v>38777</v>
      </c>
      <c r="B84" s="82">
        <f t="shared" si="3"/>
        <v>1.7800373411169596E-2</v>
      </c>
      <c r="C84" s="69">
        <v>1.7800373411169597</v>
      </c>
      <c r="D84" s="70"/>
      <c r="E84" s="82">
        <f t="shared" si="4"/>
        <v>2.3883954704725291E-2</v>
      </c>
      <c r="F84" s="37">
        <v>2.388395470472529</v>
      </c>
      <c r="G84" s="37"/>
      <c r="H84" s="7">
        <f t="shared" si="2"/>
        <v>0.60835812935556932</v>
      </c>
    </row>
    <row r="85" spans="1:10" ht="10.5" x14ac:dyDescent="0.25">
      <c r="A85" s="2">
        <v>38808</v>
      </c>
      <c r="B85" s="82">
        <f t="shared" si="3"/>
        <v>1.7313635224179069E-2</v>
      </c>
      <c r="C85" s="69">
        <v>1.7313635224179069</v>
      </c>
      <c r="D85" s="70"/>
      <c r="E85" s="82">
        <f t="shared" si="4"/>
        <v>2.4118278921997246E-2</v>
      </c>
      <c r="F85" s="37">
        <v>2.4118278921997245</v>
      </c>
      <c r="G85" s="37"/>
      <c r="H85" s="7">
        <f t="shared" si="2"/>
        <v>0.68046436978181757</v>
      </c>
    </row>
    <row r="86" spans="1:10" ht="10.5" x14ac:dyDescent="0.25">
      <c r="A86" s="2">
        <v>38838</v>
      </c>
      <c r="B86" s="82">
        <f t="shared" si="3"/>
        <v>1.6998785551950012E-2</v>
      </c>
      <c r="C86" s="69">
        <v>1.6998785551950011</v>
      </c>
      <c r="D86" s="70"/>
      <c r="E86" s="82">
        <f t="shared" si="4"/>
        <v>2.4499447252136083E-2</v>
      </c>
      <c r="F86" s="37">
        <v>2.4499447252136082</v>
      </c>
      <c r="G86" s="37"/>
      <c r="H86" s="7">
        <f t="shared" si="2"/>
        <v>0.75006617001860709</v>
      </c>
    </row>
    <row r="87" spans="1:10" ht="10.5" x14ac:dyDescent="0.25">
      <c r="A87" s="2">
        <v>38869</v>
      </c>
      <c r="B87" s="82">
        <f t="shared" si="3"/>
        <v>1.6640238081094102E-2</v>
      </c>
      <c r="C87" s="69">
        <v>1.6640238081094103</v>
      </c>
      <c r="D87" s="70"/>
      <c r="E87" s="82">
        <f t="shared" si="4"/>
        <v>2.4676917017882341E-2</v>
      </c>
      <c r="F87" s="37">
        <v>2.467691701788234</v>
      </c>
      <c r="G87" s="37"/>
      <c r="H87" s="7">
        <f t="shared" si="2"/>
        <v>0.80366789367882374</v>
      </c>
    </row>
    <row r="88" spans="1:10" ht="10.5" x14ac:dyDescent="0.25">
      <c r="A88" s="2">
        <v>38899</v>
      </c>
      <c r="B88" s="82">
        <f t="shared" si="3"/>
        <v>1.6261063844784131E-2</v>
      </c>
      <c r="C88" s="69">
        <v>1.6261063844784129</v>
      </c>
      <c r="D88" s="70"/>
      <c r="E88" s="82">
        <f t="shared" si="4"/>
        <v>2.516672290070765E-2</v>
      </c>
      <c r="F88" s="37">
        <v>2.516672290070765</v>
      </c>
      <c r="G88" s="37"/>
      <c r="H88" s="7">
        <f t="shared" si="2"/>
        <v>0.89056590559235205</v>
      </c>
    </row>
    <row r="89" spans="1:10" ht="10.5" x14ac:dyDescent="0.25">
      <c r="A89" s="2">
        <v>38930</v>
      </c>
      <c r="B89" s="82">
        <f t="shared" si="3"/>
        <v>1.5919347129467694E-2</v>
      </c>
      <c r="C89" s="69">
        <v>1.5919347129467694</v>
      </c>
      <c r="D89" s="70"/>
      <c r="E89" s="82">
        <f t="shared" si="4"/>
        <v>2.6394072690437718E-2</v>
      </c>
      <c r="F89" s="37">
        <v>2.639407269043772</v>
      </c>
      <c r="G89" s="37"/>
      <c r="H89" s="7">
        <f t="shared" si="2"/>
        <v>1.0474725560970026</v>
      </c>
    </row>
    <row r="90" spans="1:10" ht="10.5" x14ac:dyDescent="0.25">
      <c r="A90" s="2">
        <v>38961</v>
      </c>
      <c r="B90" s="82">
        <f t="shared" si="3"/>
        <v>1.5595165988062027E-2</v>
      </c>
      <c r="C90" s="69">
        <v>1.5595165988062027</v>
      </c>
      <c r="D90" s="70"/>
      <c r="E90" s="82">
        <f t="shared" si="4"/>
        <v>2.8089153446806674E-2</v>
      </c>
      <c r="F90" s="37">
        <v>2.8089153446806674</v>
      </c>
      <c r="G90" s="37"/>
      <c r="H90" s="7">
        <f t="shared" si="2"/>
        <v>1.2493987458744646</v>
      </c>
    </row>
    <row r="91" spans="1:10" ht="10.5" x14ac:dyDescent="0.25">
      <c r="A91" s="2">
        <v>38991</v>
      </c>
      <c r="B91" s="82">
        <f t="shared" si="3"/>
        <v>1.5133932544825555E-2</v>
      </c>
      <c r="C91" s="69">
        <v>1.5133932544825555</v>
      </c>
      <c r="D91" s="70"/>
      <c r="E91" s="82">
        <f t="shared" si="4"/>
        <v>2.956579907659183E-2</v>
      </c>
      <c r="F91" s="37">
        <v>2.956579907659183</v>
      </c>
      <c r="G91" s="37"/>
      <c r="H91" s="7">
        <f t="shared" si="2"/>
        <v>1.4431866531766275</v>
      </c>
    </row>
    <row r="92" spans="1:10" ht="10.5" x14ac:dyDescent="0.25">
      <c r="A92" s="2">
        <v>39022</v>
      </c>
      <c r="B92" s="82">
        <f t="shared" si="3"/>
        <v>1.4512335753577315E-2</v>
      </c>
      <c r="C92" s="69">
        <v>1.4512335753577315</v>
      </c>
      <c r="D92" s="70"/>
      <c r="E92" s="82">
        <f t="shared" si="4"/>
        <v>3.0335283803395251E-2</v>
      </c>
      <c r="F92" s="37">
        <v>3.0335283803395252</v>
      </c>
      <c r="G92" s="37"/>
      <c r="H92" s="7">
        <f t="shared" si="2"/>
        <v>1.5822948049817938</v>
      </c>
    </row>
    <row r="93" spans="1:10" ht="10.5" x14ac:dyDescent="0.25">
      <c r="A93" s="2">
        <v>39052</v>
      </c>
      <c r="B93" s="82">
        <f t="shared" si="3"/>
        <v>1.3829308242436878E-2</v>
      </c>
      <c r="C93" s="69">
        <v>1.3829308242436877</v>
      </c>
      <c r="D93" s="69"/>
      <c r="E93" s="82">
        <f t="shared" si="4"/>
        <v>3.0133529502673503E-2</v>
      </c>
      <c r="F93" s="37">
        <v>3.0133529502673504</v>
      </c>
      <c r="G93" s="68"/>
      <c r="H93" s="7">
        <f t="shared" si="2"/>
        <v>1.6304221260236627</v>
      </c>
    </row>
    <row r="94" spans="1:10" ht="10.5" x14ac:dyDescent="0.25">
      <c r="A94" s="2">
        <v>39083</v>
      </c>
      <c r="B94" s="82">
        <f t="shared" si="3"/>
        <v>1.319967840307556E-2</v>
      </c>
      <c r="C94" s="69">
        <v>1.3199678403075561</v>
      </c>
      <c r="D94" s="69"/>
      <c r="E94" s="82">
        <f t="shared" si="4"/>
        <v>2.8942374157161912E-2</v>
      </c>
      <c r="F94" s="37">
        <v>2.8942374157161912</v>
      </c>
      <c r="G94" s="68"/>
      <c r="H94" s="7">
        <f t="shared" si="2"/>
        <v>1.5742695754086351</v>
      </c>
    </row>
    <row r="95" spans="1:10" ht="10.5" x14ac:dyDescent="0.25">
      <c r="A95" s="2">
        <v>39114</v>
      </c>
      <c r="B95" s="82">
        <f t="shared" si="3"/>
        <v>1.2819603416210711E-2</v>
      </c>
      <c r="C95" s="69">
        <v>1.281960341621071</v>
      </c>
      <c r="D95" s="69"/>
      <c r="E95" s="82">
        <f t="shared" si="4"/>
        <v>2.7090214421008892E-2</v>
      </c>
      <c r="F95" s="37">
        <v>2.7090214421008891</v>
      </c>
      <c r="G95" s="68"/>
      <c r="H95" s="7">
        <f t="shared" si="2"/>
        <v>1.4270611004798182</v>
      </c>
      <c r="I95" s="6"/>
      <c r="J95" s="6"/>
    </row>
    <row r="96" spans="1:10" ht="10.5" x14ac:dyDescent="0.25">
      <c r="A96" s="2">
        <v>39142</v>
      </c>
      <c r="B96" s="82">
        <f t="shared" si="3"/>
        <v>1.2866341861964906E-2</v>
      </c>
      <c r="C96" s="69">
        <v>1.2866341861964905</v>
      </c>
      <c r="D96" s="69"/>
      <c r="E96" s="82">
        <f t="shared" si="4"/>
        <v>2.5194784318326065E-2</v>
      </c>
      <c r="F96" s="37">
        <v>2.5194784318326064</v>
      </c>
      <c r="G96" s="68"/>
      <c r="H96" s="7">
        <f t="shared" si="2"/>
        <v>1.2328442456361159</v>
      </c>
    </row>
    <row r="97" spans="1:10" ht="10.5" x14ac:dyDescent="0.25">
      <c r="A97" s="2">
        <v>39173</v>
      </c>
      <c r="B97" s="82">
        <f t="shared" si="3"/>
        <v>1.3178222960247945E-2</v>
      </c>
      <c r="C97" s="69">
        <v>1.3178222960247945</v>
      </c>
      <c r="D97" s="69"/>
      <c r="E97" s="82">
        <f t="shared" si="4"/>
        <v>2.4044648243773347E-2</v>
      </c>
      <c r="F97" s="37">
        <v>2.4044648243773348</v>
      </c>
      <c r="G97" s="68"/>
      <c r="H97" s="7">
        <f t="shared" si="2"/>
        <v>1.0866425283525403</v>
      </c>
    </row>
    <row r="98" spans="1:10" ht="10.5" x14ac:dyDescent="0.25">
      <c r="A98" s="2">
        <v>39203</v>
      </c>
      <c r="B98" s="82">
        <f t="shared" si="3"/>
        <v>1.3688434251710815E-2</v>
      </c>
      <c r="C98" s="69">
        <v>1.3688434251710815</v>
      </c>
      <c r="D98" s="69"/>
      <c r="E98" s="82">
        <f t="shared" si="4"/>
        <v>2.4036108312705116E-2</v>
      </c>
      <c r="F98" s="37">
        <v>2.4036108312705116</v>
      </c>
      <c r="G98" s="68"/>
      <c r="H98" s="7">
        <f t="shared" si="2"/>
        <v>1.0347674060994301</v>
      </c>
    </row>
    <row r="99" spans="1:10" ht="10.5" x14ac:dyDescent="0.25">
      <c r="A99" s="2">
        <v>39234</v>
      </c>
      <c r="B99" s="82">
        <f t="shared" si="3"/>
        <v>1.4162818334149469E-2</v>
      </c>
      <c r="C99" s="69">
        <v>1.416281833414947</v>
      </c>
      <c r="D99" s="69"/>
      <c r="E99" s="82">
        <f t="shared" si="4"/>
        <v>2.4638474842122216E-2</v>
      </c>
      <c r="F99" s="37">
        <v>2.4638474842122218</v>
      </c>
      <c r="G99" s="68"/>
      <c r="H99" s="7">
        <f t="shared" si="2"/>
        <v>1.0475656507972748</v>
      </c>
    </row>
    <row r="100" spans="1:10" ht="10.5" x14ac:dyDescent="0.25">
      <c r="A100" s="2">
        <v>39264</v>
      </c>
      <c r="B100" s="82">
        <f t="shared" si="3"/>
        <v>1.4381653826692764E-2</v>
      </c>
      <c r="C100" s="69">
        <v>1.4381653826692764</v>
      </c>
      <c r="D100" s="69"/>
      <c r="E100" s="82">
        <f t="shared" si="4"/>
        <v>2.4923037193382437E-2</v>
      </c>
      <c r="F100" s="37">
        <v>2.4923037193382438</v>
      </c>
      <c r="G100" s="68"/>
      <c r="H100" s="7">
        <f t="shared" si="2"/>
        <v>1.0541383366689674</v>
      </c>
    </row>
    <row r="101" spans="1:10" ht="10.5" x14ac:dyDescent="0.25">
      <c r="A101" s="2">
        <v>39295</v>
      </c>
      <c r="B101" s="82">
        <f t="shared" si="3"/>
        <v>1.4381553452320521E-2</v>
      </c>
      <c r="C101" s="69">
        <v>1.4381553452320521</v>
      </c>
      <c r="D101" s="69"/>
      <c r="E101" s="82">
        <f t="shared" si="4"/>
        <v>2.4383714932243575E-2</v>
      </c>
      <c r="F101" s="37">
        <v>2.4383714932243574</v>
      </c>
      <c r="G101" s="68"/>
      <c r="H101" s="7">
        <f t="shared" si="2"/>
        <v>1.0002161479923053</v>
      </c>
    </row>
    <row r="102" spans="1:10" ht="10.5" x14ac:dyDescent="0.25">
      <c r="A102" s="2">
        <v>39326</v>
      </c>
      <c r="B102" s="82">
        <f t="shared" si="3"/>
        <v>1.4368651746363785E-2</v>
      </c>
      <c r="C102" s="69">
        <v>1.4368651746363785</v>
      </c>
      <c r="D102" s="69"/>
      <c r="E102" s="82">
        <f t="shared" si="4"/>
        <v>2.3312673744667733E-2</v>
      </c>
      <c r="F102" s="37">
        <v>2.3312673744667731</v>
      </c>
      <c r="G102" s="68"/>
      <c r="H102" s="7">
        <f t="shared" si="2"/>
        <v>0.8944021998303946</v>
      </c>
    </row>
    <row r="103" spans="1:10" ht="10.5" x14ac:dyDescent="0.25">
      <c r="A103" s="2">
        <v>39356</v>
      </c>
      <c r="B103" s="82">
        <f t="shared" si="3"/>
        <v>1.4265075810386316E-2</v>
      </c>
      <c r="C103" s="69">
        <v>1.4265075810386316</v>
      </c>
      <c r="D103" s="69"/>
      <c r="E103" s="82">
        <f t="shared" si="4"/>
        <v>2.2187908950078241E-2</v>
      </c>
      <c r="F103" s="37">
        <v>2.2187908950078241</v>
      </c>
      <c r="G103" s="68"/>
      <c r="H103" s="7">
        <f t="shared" si="2"/>
        <v>0.79228331396919249</v>
      </c>
    </row>
    <row r="104" spans="1:10" ht="10.5" x14ac:dyDescent="0.25">
      <c r="A104" s="2">
        <v>39387</v>
      </c>
      <c r="B104" s="82">
        <f t="shared" si="3"/>
        <v>1.3923601399670107E-2</v>
      </c>
      <c r="C104" s="69">
        <v>1.3923601399670107</v>
      </c>
      <c r="D104" s="69"/>
      <c r="E104" s="82">
        <f t="shared" si="4"/>
        <v>2.1255687069227869E-2</v>
      </c>
      <c r="F104" s="37">
        <v>2.1255687069227869</v>
      </c>
      <c r="G104" s="68"/>
      <c r="H104" s="7">
        <f t="shared" si="2"/>
        <v>0.73320856695577619</v>
      </c>
    </row>
    <row r="105" spans="1:10" ht="10.5" x14ac:dyDescent="0.25">
      <c r="A105" s="2">
        <v>39417</v>
      </c>
      <c r="B105" s="82">
        <f t="shared" si="3"/>
        <v>1.325115326774187E-2</v>
      </c>
      <c r="C105" s="69">
        <v>1.3251153267741871</v>
      </c>
      <c r="D105" s="69"/>
      <c r="E105" s="82">
        <f t="shared" si="4"/>
        <v>2.0632133268345943E-2</v>
      </c>
      <c r="F105" s="37">
        <v>2.0632133268345942</v>
      </c>
      <c r="G105" s="68"/>
      <c r="H105" s="7">
        <f t="shared" si="2"/>
        <v>0.73809800006040716</v>
      </c>
    </row>
    <row r="106" spans="1:10" ht="10.5" x14ac:dyDescent="0.25">
      <c r="A106" s="2">
        <v>39448</v>
      </c>
      <c r="B106" s="82">
        <f t="shared" si="3"/>
        <v>1.2255163837187026E-2</v>
      </c>
      <c r="C106" s="69">
        <v>1.2255163837187026</v>
      </c>
      <c r="D106" s="69"/>
      <c r="E106" s="82">
        <f t="shared" si="4"/>
        <v>2.0560645708465723E-2</v>
      </c>
      <c r="F106" s="37">
        <v>2.0560645708465723</v>
      </c>
      <c r="G106" s="68"/>
      <c r="H106" s="7">
        <f t="shared" si="2"/>
        <v>0.83054818712786971</v>
      </c>
    </row>
    <row r="107" spans="1:10" ht="10.5" x14ac:dyDescent="0.25">
      <c r="A107" s="2">
        <v>39479</v>
      </c>
      <c r="B107" s="82">
        <f t="shared" si="3"/>
        <v>1.1098329009229781E-2</v>
      </c>
      <c r="C107" s="69">
        <v>1.1098329009229781</v>
      </c>
      <c r="D107" s="69"/>
      <c r="E107" s="82">
        <f t="shared" si="4"/>
        <v>2.0954289946653583E-2</v>
      </c>
      <c r="F107" s="37">
        <v>2.0954289946653581</v>
      </c>
      <c r="G107" s="68"/>
      <c r="H107" s="7">
        <f t="shared" ref="H107:H155" si="5">F107-C107</f>
        <v>0.98559609374238</v>
      </c>
    </row>
    <row r="108" spans="1:10" ht="10.5" x14ac:dyDescent="0.25">
      <c r="A108" s="2">
        <v>39508</v>
      </c>
      <c r="B108" s="82">
        <f t="shared" si="3"/>
        <v>1.0173831614908034E-2</v>
      </c>
      <c r="C108" s="69">
        <v>1.0173831614908033</v>
      </c>
      <c r="D108" s="69"/>
      <c r="E108" s="82">
        <f t="shared" si="4"/>
        <v>2.1527518726856279E-2</v>
      </c>
      <c r="F108" s="37">
        <v>2.1527518726856281</v>
      </c>
      <c r="G108" s="68"/>
      <c r="H108" s="7">
        <f t="shared" si="5"/>
        <v>1.1353687111948247</v>
      </c>
    </row>
    <row r="109" spans="1:10" ht="10.5" x14ac:dyDescent="0.25">
      <c r="A109" s="2">
        <v>39539</v>
      </c>
      <c r="B109" s="82">
        <f>C109/100</f>
        <v>9.8446395228243225E-3</v>
      </c>
      <c r="C109" s="69">
        <v>0.98446395228243233</v>
      </c>
      <c r="D109" s="69"/>
      <c r="E109" s="82">
        <f>F109/100</f>
        <v>2.2066394016160128E-2</v>
      </c>
      <c r="F109" s="37">
        <v>2.2066394016160129</v>
      </c>
      <c r="G109" s="68"/>
      <c r="H109" s="7">
        <f t="shared" si="5"/>
        <v>1.2221754493335806</v>
      </c>
    </row>
    <row r="110" spans="1:10" ht="10.5" x14ac:dyDescent="0.25">
      <c r="A110" s="2">
        <v>39569</v>
      </c>
      <c r="B110" s="82">
        <f>C110/100</f>
        <v>1.0172092249332269E-2</v>
      </c>
      <c r="C110" s="69">
        <v>1.017209224933227</v>
      </c>
      <c r="D110" s="69"/>
      <c r="E110" s="82">
        <f>F110/100</f>
        <v>2.2208654085665174E-2</v>
      </c>
      <c r="F110" s="37">
        <v>2.2208654085665174</v>
      </c>
      <c r="G110" s="68"/>
      <c r="H110" s="7">
        <f t="shared" si="5"/>
        <v>1.2036561836332904</v>
      </c>
      <c r="J110" s="40"/>
    </row>
    <row r="111" spans="1:10" ht="10.5" x14ac:dyDescent="0.25">
      <c r="A111" s="2">
        <v>39600</v>
      </c>
      <c r="B111" s="82">
        <f>C111/100</f>
        <v>1.0873395208658527E-2</v>
      </c>
      <c r="C111" s="69">
        <v>1.0873395208658527</v>
      </c>
      <c r="D111" s="69"/>
      <c r="E111" s="82">
        <f>F111/100</f>
        <v>2.1807543715826511E-2</v>
      </c>
      <c r="F111" s="37">
        <v>2.1807543715826512</v>
      </c>
      <c r="G111" s="68"/>
      <c r="H111" s="7">
        <f t="shared" si="5"/>
        <v>1.0934148507167984</v>
      </c>
      <c r="J111" s="40"/>
    </row>
    <row r="112" spans="1:10" ht="10.5" x14ac:dyDescent="0.25">
      <c r="A112" s="2">
        <v>39630</v>
      </c>
      <c r="B112" s="82">
        <f>C112/100</f>
        <v>1.1609944501750669E-2</v>
      </c>
      <c r="C112" s="69">
        <v>1.1609944501750669</v>
      </c>
      <c r="D112" s="69"/>
      <c r="E112" s="82">
        <f>F112/100</f>
        <v>2.0853003041381143E-2</v>
      </c>
      <c r="F112" s="37">
        <v>2.0853003041381144</v>
      </c>
      <c r="G112" s="68"/>
      <c r="H112" s="7">
        <f t="shared" si="5"/>
        <v>0.92430585396304754</v>
      </c>
      <c r="J112" s="41"/>
    </row>
    <row r="113" spans="1:10" ht="10.5" x14ac:dyDescent="0.25">
      <c r="A113" s="2">
        <v>39661</v>
      </c>
      <c r="B113" s="82">
        <f>C113/100</f>
        <v>1.1990178220645535E-2</v>
      </c>
      <c r="C113" s="69">
        <v>1.1990178220645535</v>
      </c>
      <c r="D113" s="69"/>
      <c r="E113" s="82">
        <f>F113/100</f>
        <v>1.9746512015382679E-2</v>
      </c>
      <c r="F113" s="37">
        <v>1.9746512015382678</v>
      </c>
      <c r="G113" s="68"/>
      <c r="H113" s="7">
        <f t="shared" si="5"/>
        <v>0.77563337947371425</v>
      </c>
      <c r="J113" s="41"/>
    </row>
    <row r="114" spans="1:10" ht="10.5" x14ac:dyDescent="0.25">
      <c r="A114" s="2">
        <v>39692</v>
      </c>
      <c r="B114" s="82">
        <f t="shared" ref="B114:B126" si="6">C114/100</f>
        <v>1.2055893268660215E-2</v>
      </c>
      <c r="C114" s="69">
        <v>1.2055893268660216</v>
      </c>
      <c r="D114" s="69"/>
      <c r="E114" s="82">
        <f t="shared" ref="E114:E132" si="7">F114/100</f>
        <v>1.8589082431167903E-2</v>
      </c>
      <c r="F114" s="37">
        <v>1.8589082431167903</v>
      </c>
      <c r="G114" s="68"/>
      <c r="H114" s="7">
        <f t="shared" si="5"/>
        <v>0.65331891625076866</v>
      </c>
      <c r="J114" s="41"/>
    </row>
    <row r="115" spans="1:10" ht="10.5" x14ac:dyDescent="0.25">
      <c r="A115" s="2">
        <v>39722</v>
      </c>
      <c r="B115" s="82">
        <f t="shared" si="6"/>
        <v>1.2072462843782947E-2</v>
      </c>
      <c r="C115" s="69">
        <v>1.2072462843782947</v>
      </c>
      <c r="D115" s="69"/>
      <c r="E115" s="82">
        <f t="shared" si="7"/>
        <v>1.745447158405343E-2</v>
      </c>
      <c r="F115" s="37">
        <v>1.7454471584053428</v>
      </c>
      <c r="G115" s="68"/>
      <c r="H115" s="7">
        <f t="shared" si="5"/>
        <v>0.53820087402704808</v>
      </c>
      <c r="J115" s="41"/>
    </row>
    <row r="116" spans="1:10" ht="10.5" x14ac:dyDescent="0.25">
      <c r="A116" s="2">
        <v>39753</v>
      </c>
      <c r="B116" s="82">
        <f t="shared" si="6"/>
        <v>1.2201239644132564E-2</v>
      </c>
      <c r="C116" s="69">
        <v>1.2201239644132564</v>
      </c>
      <c r="D116" s="69"/>
      <c r="E116" s="82">
        <f t="shared" si="7"/>
        <v>1.6666224420678971E-2</v>
      </c>
      <c r="F116" s="37">
        <v>1.666622442067897</v>
      </c>
      <c r="G116" s="68"/>
      <c r="H116" s="7">
        <f t="shared" si="5"/>
        <v>0.44649847765464057</v>
      </c>
      <c r="J116" s="41"/>
    </row>
    <row r="117" spans="1:10" ht="10.5" x14ac:dyDescent="0.25">
      <c r="A117" s="2">
        <v>39783</v>
      </c>
      <c r="B117" s="82">
        <f t="shared" si="6"/>
        <v>1.2498601433137847E-2</v>
      </c>
      <c r="C117" s="69">
        <v>1.2498601433137846</v>
      </c>
      <c r="D117" s="69"/>
      <c r="E117" s="82">
        <f t="shared" si="7"/>
        <v>1.6573505097196291E-2</v>
      </c>
      <c r="F117" s="37">
        <v>1.6573505097196291</v>
      </c>
      <c r="G117" s="68"/>
      <c r="H117" s="7">
        <f t="shared" si="5"/>
        <v>0.40749036640584446</v>
      </c>
      <c r="J117" s="41"/>
    </row>
    <row r="118" spans="1:10" ht="10.5" x14ac:dyDescent="0.25">
      <c r="A118" s="2">
        <v>39814</v>
      </c>
      <c r="B118" s="82">
        <f t="shared" si="6"/>
        <v>1.2991942156432559E-2</v>
      </c>
      <c r="C118" s="69">
        <v>1.2991942156432559</v>
      </c>
      <c r="D118" s="69"/>
      <c r="E118" s="82">
        <f t="shared" si="7"/>
        <v>1.6990384497041836E-2</v>
      </c>
      <c r="F118" s="37">
        <v>1.6990384497041837</v>
      </c>
      <c r="G118" s="68"/>
      <c r="H118" s="7">
        <f t="shared" si="5"/>
        <v>0.39984423406092784</v>
      </c>
      <c r="J118" s="7"/>
    </row>
    <row r="119" spans="1:10" ht="10.5" x14ac:dyDescent="0.25">
      <c r="A119" s="2">
        <v>39845</v>
      </c>
      <c r="B119" s="82">
        <f t="shared" si="6"/>
        <v>1.3490665305232741E-2</v>
      </c>
      <c r="C119" s="69">
        <v>1.3490665305232741</v>
      </c>
      <c r="D119" s="69"/>
      <c r="E119" s="82">
        <f t="shared" si="7"/>
        <v>1.7620892319524784E-2</v>
      </c>
      <c r="F119" s="37">
        <v>1.7620892319524786</v>
      </c>
      <c r="G119" s="68"/>
      <c r="H119" s="7">
        <f t="shared" si="5"/>
        <v>0.4130227014292045</v>
      </c>
      <c r="J119" s="7"/>
    </row>
    <row r="120" spans="1:10" ht="10.5" x14ac:dyDescent="0.25">
      <c r="A120" s="2">
        <v>39873</v>
      </c>
      <c r="B120" s="82">
        <f t="shared" si="6"/>
        <v>1.3756805136415116E-2</v>
      </c>
      <c r="C120" s="69">
        <v>1.3756805136415116</v>
      </c>
      <c r="D120" s="69"/>
      <c r="E120" s="82">
        <f t="shared" si="7"/>
        <v>1.7992827690598727E-2</v>
      </c>
      <c r="F120" s="37">
        <v>1.7992827690598727</v>
      </c>
      <c r="G120" s="68"/>
      <c r="H120" s="7">
        <f t="shared" si="5"/>
        <v>0.42360225541836116</v>
      </c>
    </row>
    <row r="121" spans="1:10" ht="10.5" x14ac:dyDescent="0.25">
      <c r="A121" s="2">
        <v>39904</v>
      </c>
      <c r="B121" s="82">
        <f t="shared" si="6"/>
        <v>1.373520695851883E-2</v>
      </c>
      <c r="C121" s="69">
        <v>1.3735206958518831</v>
      </c>
      <c r="D121" s="69"/>
      <c r="E121" s="82">
        <f t="shared" si="7"/>
        <v>1.7705602178450741E-2</v>
      </c>
      <c r="F121" s="37">
        <v>1.7705602178450741</v>
      </c>
      <c r="G121" s="68"/>
      <c r="H121" s="7">
        <f t="shared" si="5"/>
        <v>0.39703952199319104</v>
      </c>
    </row>
    <row r="122" spans="1:10" ht="10.5" x14ac:dyDescent="0.25">
      <c r="A122" s="2">
        <v>39934</v>
      </c>
      <c r="B122" s="82">
        <f t="shared" si="6"/>
        <v>1.3546687622372188E-2</v>
      </c>
      <c r="C122" s="69">
        <v>1.3546687622372189</v>
      </c>
      <c r="D122" s="69"/>
      <c r="E122" s="82">
        <f t="shared" si="7"/>
        <v>1.6706582969428497E-2</v>
      </c>
      <c r="F122" s="37">
        <v>1.6706582969428496</v>
      </c>
      <c r="G122" s="68"/>
      <c r="H122" s="7">
        <f t="shared" si="5"/>
        <v>0.31598953470563074</v>
      </c>
    </row>
    <row r="123" spans="1:10" ht="10.5" x14ac:dyDescent="0.25">
      <c r="A123" s="2">
        <v>39965</v>
      </c>
      <c r="B123" s="82">
        <f t="shared" si="6"/>
        <v>1.331714216486931E-2</v>
      </c>
      <c r="C123" s="69">
        <v>1.3317142164869309</v>
      </c>
      <c r="D123" s="69"/>
      <c r="E123" s="82">
        <f t="shared" si="7"/>
        <v>1.5030512429657755E-2</v>
      </c>
      <c r="F123" s="37">
        <v>1.5030512429657754</v>
      </c>
      <c r="G123" s="68"/>
      <c r="H123" s="7">
        <f t="shared" si="5"/>
        <v>0.17133702647884452</v>
      </c>
    </row>
    <row r="124" spans="1:10" ht="10.5" x14ac:dyDescent="0.25">
      <c r="A124" s="2">
        <v>39995</v>
      </c>
      <c r="B124" s="82">
        <f t="shared" si="6"/>
        <v>1.3246415195799272E-2</v>
      </c>
      <c r="C124" s="69">
        <v>1.3246415195799273</v>
      </c>
      <c r="D124" s="69"/>
      <c r="E124" s="82">
        <f t="shared" si="7"/>
        <v>1.2956601970107387E-2</v>
      </c>
      <c r="F124" s="37">
        <v>1.2956601970107386</v>
      </c>
      <c r="G124" s="68"/>
      <c r="H124" s="7">
        <f t="shared" si="5"/>
        <v>-2.8981322569188617E-2</v>
      </c>
    </row>
    <row r="125" spans="1:10" ht="10.5" x14ac:dyDescent="0.25">
      <c r="A125" s="2">
        <v>40026</v>
      </c>
      <c r="B125" s="82">
        <f t="shared" si="6"/>
        <v>1.3377719538978823E-2</v>
      </c>
      <c r="C125" s="69">
        <v>1.3377719538978823</v>
      </c>
      <c r="D125" s="69"/>
      <c r="E125" s="82">
        <f t="shared" si="7"/>
        <v>1.1165935512526252E-2</v>
      </c>
      <c r="F125" s="37">
        <v>1.1165935512526253</v>
      </c>
      <c r="G125" s="68"/>
      <c r="H125" s="7">
        <f t="shared" si="5"/>
        <v>-0.22117840264525701</v>
      </c>
    </row>
    <row r="126" spans="1:10" ht="10.5" x14ac:dyDescent="0.25">
      <c r="A126" s="2">
        <v>40057</v>
      </c>
      <c r="B126" s="82">
        <f t="shared" si="6"/>
        <v>1.3711696273430935E-2</v>
      </c>
      <c r="C126" s="69">
        <v>1.3711696273430936</v>
      </c>
      <c r="D126" s="69"/>
      <c r="E126" s="82">
        <f t="shared" si="7"/>
        <v>1.0081539648340571E-2</v>
      </c>
      <c r="F126" s="37">
        <v>1.0081539648340572</v>
      </c>
      <c r="G126" s="68"/>
      <c r="H126" s="7">
        <f t="shared" si="5"/>
        <v>-0.36301566250903639</v>
      </c>
    </row>
    <row r="127" spans="1:10" ht="10.5" x14ac:dyDescent="0.25">
      <c r="A127" s="2">
        <v>40087</v>
      </c>
      <c r="B127" s="82">
        <f t="shared" ref="B127:B132" si="8">C127/100</f>
        <v>1.4177749111761929E-2</v>
      </c>
      <c r="C127" s="69">
        <v>1.417774911176193</v>
      </c>
      <c r="D127" s="69"/>
      <c r="E127" s="82">
        <f t="shared" si="7"/>
        <v>9.7146960551970796E-3</v>
      </c>
      <c r="F127" s="37">
        <v>0.97146960551970796</v>
      </c>
      <c r="G127" s="68"/>
      <c r="H127" s="7">
        <f t="shared" si="5"/>
        <v>-0.44630530565648507</v>
      </c>
    </row>
    <row r="128" spans="1:10" ht="10.5" x14ac:dyDescent="0.25">
      <c r="A128" s="2">
        <v>40118</v>
      </c>
      <c r="B128" s="82">
        <f t="shared" si="8"/>
        <v>1.4655961891961911E-2</v>
      </c>
      <c r="C128" s="69">
        <v>1.4655961891961911</v>
      </c>
      <c r="D128" s="69"/>
      <c r="E128" s="82">
        <f t="shared" si="7"/>
        <v>9.7727179207116686E-3</v>
      </c>
      <c r="F128" s="37">
        <v>0.97727179207116688</v>
      </c>
      <c r="G128" s="68"/>
      <c r="H128" s="7">
        <f t="shared" si="5"/>
        <v>-0.48832439712502418</v>
      </c>
    </row>
    <row r="129" spans="1:10" ht="10.5" x14ac:dyDescent="0.25">
      <c r="A129" s="2">
        <v>40148</v>
      </c>
      <c r="B129" s="82">
        <f t="shared" si="8"/>
        <v>1.5107009795654502E-2</v>
      </c>
      <c r="C129" s="69">
        <v>1.5107009795654502</v>
      </c>
      <c r="D129" s="69"/>
      <c r="E129" s="82">
        <f t="shared" si="7"/>
        <v>1.0041266979854569E-2</v>
      </c>
      <c r="F129" s="37">
        <v>1.0041266979854568</v>
      </c>
      <c r="G129" s="68"/>
      <c r="H129" s="7">
        <f t="shared" si="5"/>
        <v>-0.5065742815799934</v>
      </c>
    </row>
    <row r="130" spans="1:10" ht="10.5" x14ac:dyDescent="0.25">
      <c r="A130" s="2">
        <v>40179</v>
      </c>
      <c r="B130" s="82">
        <f t="shared" si="8"/>
        <v>1.5450238474373346E-2</v>
      </c>
      <c r="C130" s="69">
        <v>1.5450238474373346</v>
      </c>
      <c r="D130" s="69"/>
      <c r="E130" s="82">
        <f t="shared" si="7"/>
        <v>1.0498233635681049E-2</v>
      </c>
      <c r="F130" s="37">
        <v>1.0498233635681049</v>
      </c>
      <c r="G130" s="68"/>
      <c r="H130" s="7">
        <f t="shared" si="5"/>
        <v>-0.49520048386922966</v>
      </c>
    </row>
    <row r="131" spans="1:10" ht="10.5" x14ac:dyDescent="0.25">
      <c r="A131" s="2">
        <v>40210</v>
      </c>
      <c r="B131" s="82">
        <f t="shared" si="8"/>
        <v>1.5660969495109093E-2</v>
      </c>
      <c r="C131" s="69">
        <v>1.5660969495109094</v>
      </c>
      <c r="D131" s="69"/>
      <c r="E131" s="82">
        <f t="shared" si="7"/>
        <v>1.085704404195907E-2</v>
      </c>
      <c r="F131" s="37">
        <v>1.085704404195907</v>
      </c>
      <c r="G131" s="68"/>
      <c r="H131" s="7">
        <f t="shared" si="5"/>
        <v>-0.48039254531500242</v>
      </c>
    </row>
    <row r="132" spans="1:10" ht="10.5" x14ac:dyDescent="0.25">
      <c r="A132" s="2">
        <v>40238</v>
      </c>
      <c r="B132" s="82">
        <f t="shared" si="8"/>
        <v>1.5868031828951745E-2</v>
      </c>
      <c r="C132" s="69">
        <v>1.5868031828951745</v>
      </c>
      <c r="D132" s="69"/>
      <c r="E132" s="82">
        <f t="shared" si="7"/>
        <v>1.102274633194418E-2</v>
      </c>
      <c r="F132" s="37">
        <v>1.102274633194418</v>
      </c>
      <c r="G132" s="68"/>
      <c r="H132" s="7">
        <f t="shared" si="5"/>
        <v>-0.48452854970075654</v>
      </c>
      <c r="J132" s="8"/>
    </row>
    <row r="133" spans="1:10" ht="10.5" x14ac:dyDescent="0.25">
      <c r="A133" s="2">
        <v>40269</v>
      </c>
      <c r="B133" s="82">
        <f>C133/100</f>
        <v>1.6099138569557758E-2</v>
      </c>
      <c r="C133" s="69">
        <v>1.6099138569557756</v>
      </c>
      <c r="D133" s="69"/>
      <c r="E133" s="82">
        <f t="shared" ref="E133:E143" si="9">F133/100</f>
        <v>1.0957566708453867E-2</v>
      </c>
      <c r="F133" s="37">
        <v>1.0957566708453867</v>
      </c>
      <c r="G133" s="68"/>
      <c r="H133" s="7">
        <f t="shared" si="5"/>
        <v>-0.51415718611038885</v>
      </c>
      <c r="J133" s="8"/>
    </row>
    <row r="134" spans="1:10" ht="10.5" x14ac:dyDescent="0.25">
      <c r="A134" s="2">
        <v>40299</v>
      </c>
      <c r="B134" s="82">
        <f t="shared" ref="B134:B197" si="10">C134/100</f>
        <v>1.6223879296126051E-2</v>
      </c>
      <c r="C134" s="69">
        <v>1.6223879296126049</v>
      </c>
      <c r="D134" s="69"/>
      <c r="E134" s="82">
        <f t="shared" si="9"/>
        <v>1.0620468432198129E-2</v>
      </c>
      <c r="F134" s="37">
        <v>1.0620468432198129</v>
      </c>
      <c r="G134" s="68"/>
      <c r="H134" s="7">
        <f t="shared" si="5"/>
        <v>-0.56034108639279201</v>
      </c>
      <c r="J134" s="8"/>
    </row>
    <row r="135" spans="1:10" ht="10.5" x14ac:dyDescent="0.25">
      <c r="A135" s="2">
        <v>40330</v>
      </c>
      <c r="B135" s="82">
        <f t="shared" si="10"/>
        <v>1.6015042648262881E-2</v>
      </c>
      <c r="C135" s="69">
        <v>1.6015042648262883</v>
      </c>
      <c r="D135" s="69"/>
      <c r="E135" s="82">
        <f t="shared" si="9"/>
        <v>1.0144583061801094E-2</v>
      </c>
      <c r="F135" s="37">
        <v>1.0144583061801093</v>
      </c>
      <c r="G135" s="68"/>
      <c r="H135" s="7">
        <f t="shared" si="5"/>
        <v>-0.58704595864617892</v>
      </c>
      <c r="J135" s="8"/>
    </row>
    <row r="136" spans="1:10" ht="10.5" x14ac:dyDescent="0.25">
      <c r="A136" s="2">
        <v>40360</v>
      </c>
      <c r="B136" s="82">
        <f t="shared" si="10"/>
        <v>1.5636685073054366E-2</v>
      </c>
      <c r="C136" s="69">
        <v>1.5636685073054366</v>
      </c>
      <c r="D136" s="69"/>
      <c r="E136" s="82">
        <f t="shared" si="9"/>
        <v>9.6586111925321336E-3</v>
      </c>
      <c r="F136" s="37">
        <v>0.96586111925321338</v>
      </c>
      <c r="G136" s="68"/>
      <c r="H136" s="7">
        <f t="shared" si="5"/>
        <v>-0.59780738805222322</v>
      </c>
      <c r="J136" s="8"/>
    </row>
    <row r="137" spans="1:10" ht="10.5" x14ac:dyDescent="0.25">
      <c r="A137" s="2">
        <v>40391</v>
      </c>
      <c r="B137" s="82">
        <f t="shared" si="10"/>
        <v>1.5498247188442877E-2</v>
      </c>
      <c r="C137" s="69">
        <v>1.5498247188442877</v>
      </c>
      <c r="D137" s="69"/>
      <c r="E137" s="82">
        <f t="shared" si="9"/>
        <v>9.2551768065686664E-3</v>
      </c>
      <c r="F137" s="37">
        <v>0.92551768065686668</v>
      </c>
      <c r="G137" s="68"/>
      <c r="H137" s="7">
        <f t="shared" si="5"/>
        <v>-0.62430703818742106</v>
      </c>
      <c r="J137" s="8"/>
    </row>
    <row r="138" spans="1:10" ht="10.5" x14ac:dyDescent="0.25">
      <c r="A138" s="2">
        <v>40422</v>
      </c>
      <c r="B138" s="82">
        <f t="shared" si="10"/>
        <v>1.5834410539039868E-2</v>
      </c>
      <c r="C138" s="69">
        <v>1.5834410539039869</v>
      </c>
      <c r="D138" s="69"/>
      <c r="E138" s="82">
        <f t="shared" si="9"/>
        <v>9.1725258420081168E-3</v>
      </c>
      <c r="F138" s="37">
        <v>0.91725258420081168</v>
      </c>
      <c r="G138" s="68"/>
      <c r="H138" s="7">
        <f t="shared" si="5"/>
        <v>-0.66618846970317525</v>
      </c>
      <c r="J138" s="8"/>
    </row>
    <row r="139" spans="1:10" ht="10.5" x14ac:dyDescent="0.25">
      <c r="A139" s="39">
        <v>40452</v>
      </c>
      <c r="B139" s="82">
        <f t="shared" si="10"/>
        <v>1.6583065183567839E-2</v>
      </c>
      <c r="C139" s="69">
        <v>1.6583065183567838</v>
      </c>
      <c r="D139" s="69"/>
      <c r="E139" s="82">
        <f t="shared" si="9"/>
        <v>9.5605439452583693E-3</v>
      </c>
      <c r="F139" s="37">
        <v>0.95605439452583685</v>
      </c>
      <c r="G139" s="68"/>
      <c r="H139" s="7">
        <f>F139-C139</f>
        <v>-0.70225212383094693</v>
      </c>
      <c r="I139"/>
      <c r="J139" s="8"/>
    </row>
    <row r="140" spans="1:10" ht="10.5" x14ac:dyDescent="0.25">
      <c r="A140" s="39">
        <v>40483</v>
      </c>
      <c r="B140" s="82">
        <f t="shared" si="10"/>
        <v>1.7545417376089206E-2</v>
      </c>
      <c r="C140" s="69">
        <v>1.7545417376089205</v>
      </c>
      <c r="D140" s="69"/>
      <c r="E140" s="82">
        <f t="shared" si="9"/>
        <v>1.0281622714776674E-2</v>
      </c>
      <c r="F140" s="37">
        <v>1.0281622714776675</v>
      </c>
      <c r="G140" s="68"/>
      <c r="H140" s="7">
        <f t="shared" si="5"/>
        <v>-0.72637946613125304</v>
      </c>
      <c r="I140"/>
      <c r="J140" s="8"/>
    </row>
    <row r="141" spans="1:10" ht="10.5" x14ac:dyDescent="0.25">
      <c r="A141" s="39">
        <v>40513</v>
      </c>
      <c r="B141" s="82">
        <f t="shared" si="10"/>
        <v>1.825035004482755E-2</v>
      </c>
      <c r="C141" s="69">
        <v>1.825035004482755</v>
      </c>
      <c r="D141" s="69"/>
      <c r="E141" s="82">
        <f t="shared" si="9"/>
        <v>1.1042521092523032E-2</v>
      </c>
      <c r="F141" s="37">
        <v>1.1042521092523032</v>
      </c>
      <c r="G141" s="68"/>
      <c r="H141" s="7">
        <f t="shared" si="5"/>
        <v>-0.7207828952304518</v>
      </c>
      <c r="I141" s="81"/>
      <c r="J141" s="8"/>
    </row>
    <row r="142" spans="1:10" ht="10.5" x14ac:dyDescent="0.25">
      <c r="A142" s="39">
        <v>40544</v>
      </c>
      <c r="B142" s="82">
        <f t="shared" si="10"/>
        <v>1.8378536721011144E-2</v>
      </c>
      <c r="C142" s="69">
        <v>1.8378536721011143</v>
      </c>
      <c r="D142" s="69"/>
      <c r="E142" s="82">
        <f t="shared" si="9"/>
        <v>1.1691841874606821E-2</v>
      </c>
      <c r="F142" s="70">
        <v>1.1691841874606821</v>
      </c>
      <c r="G142" s="68"/>
      <c r="H142" s="7">
        <f t="shared" si="5"/>
        <v>-0.66866948464043219</v>
      </c>
      <c r="I142" s="81"/>
      <c r="J142" s="8"/>
    </row>
    <row r="143" spans="1:10" ht="10.5" x14ac:dyDescent="0.25">
      <c r="A143" s="39">
        <v>40575</v>
      </c>
      <c r="B143" s="82">
        <f t="shared" si="10"/>
        <v>1.8126603219905401E-2</v>
      </c>
      <c r="C143" s="69">
        <v>1.8126603219905402</v>
      </c>
      <c r="D143" s="69"/>
      <c r="E143" s="82">
        <f t="shared" si="9"/>
        <v>1.2172314065579551E-2</v>
      </c>
      <c r="F143" s="70">
        <v>1.217231406557955</v>
      </c>
      <c r="G143" s="68"/>
      <c r="H143" s="7">
        <f t="shared" si="5"/>
        <v>-0.59542891543258514</v>
      </c>
      <c r="I143" s="81"/>
      <c r="J143" s="8"/>
    </row>
    <row r="144" spans="1:10" ht="10.5" x14ac:dyDescent="0.25">
      <c r="A144" s="39">
        <v>40603</v>
      </c>
      <c r="B144" s="82">
        <f t="shared" si="10"/>
        <v>1.7849118266896037E-2</v>
      </c>
      <c r="C144" s="69">
        <v>1.7849118266896036</v>
      </c>
      <c r="D144" s="69"/>
      <c r="E144" s="82">
        <f>F144/100</f>
        <v>1.2665303043608576E-2</v>
      </c>
      <c r="F144" s="70">
        <v>1.2665303043608576</v>
      </c>
      <c r="G144" s="68"/>
      <c r="H144" s="7">
        <f t="shared" si="5"/>
        <v>-0.51838152232874601</v>
      </c>
      <c r="I144" s="81"/>
      <c r="J144" s="8"/>
    </row>
    <row r="145" spans="1:10" ht="10.5" x14ac:dyDescent="0.25">
      <c r="A145" s="39">
        <v>40634</v>
      </c>
      <c r="B145" s="82">
        <f t="shared" si="10"/>
        <v>1.7892478539720556E-2</v>
      </c>
      <c r="C145" s="69">
        <v>1.7892478539720555</v>
      </c>
      <c r="D145" s="69"/>
      <c r="E145" s="82">
        <f t="shared" ref="E145:E209" si="11">F145/100</f>
        <v>1.3335468461225117E-2</v>
      </c>
      <c r="F145" s="70">
        <v>1.3335468461225117</v>
      </c>
      <c r="G145" s="68"/>
      <c r="H145" s="7">
        <f t="shared" si="5"/>
        <v>-0.45570100784954382</v>
      </c>
      <c r="I145" s="81"/>
      <c r="J145" s="8"/>
    </row>
    <row r="146" spans="1:10" ht="10.5" x14ac:dyDescent="0.25">
      <c r="A146" s="2">
        <v>40664</v>
      </c>
      <c r="B146" s="82">
        <f t="shared" si="10"/>
        <v>1.8833374297390189E-2</v>
      </c>
      <c r="C146" s="69">
        <v>1.8833374297390189</v>
      </c>
      <c r="D146" s="69"/>
      <c r="E146" s="82">
        <f t="shared" si="11"/>
        <v>1.4281755454016999E-2</v>
      </c>
      <c r="F146" s="70">
        <v>1.4281755454017</v>
      </c>
      <c r="G146" s="68"/>
      <c r="H146" s="7">
        <f t="shared" si="5"/>
        <v>-0.45516188433731886</v>
      </c>
      <c r="I146" s="81"/>
      <c r="J146" s="8"/>
    </row>
    <row r="147" spans="1:10" ht="10.5" x14ac:dyDescent="0.25">
      <c r="A147" s="2">
        <v>40695</v>
      </c>
      <c r="B147" s="82">
        <f t="shared" si="10"/>
        <v>2.07482865704109E-2</v>
      </c>
      <c r="C147" s="69">
        <v>2.0748286570410901</v>
      </c>
      <c r="D147" s="69"/>
      <c r="E147" s="82">
        <f t="shared" si="11"/>
        <v>1.5256410343192875E-2</v>
      </c>
      <c r="F147" s="70">
        <v>1.5256410343192874</v>
      </c>
      <c r="G147" s="69"/>
      <c r="H147" s="7">
        <f t="shared" si="5"/>
        <v>-0.54918762272180266</v>
      </c>
      <c r="I147" s="81"/>
      <c r="J147" s="8"/>
    </row>
    <row r="148" spans="1:10" ht="10.5" x14ac:dyDescent="0.25">
      <c r="A148" s="39">
        <v>40725</v>
      </c>
      <c r="B148" s="82">
        <f t="shared" si="10"/>
        <v>2.2912968043711485E-2</v>
      </c>
      <c r="C148" s="69">
        <v>2.2912968043711484</v>
      </c>
      <c r="D148" s="69"/>
      <c r="E148" s="82">
        <f t="shared" si="11"/>
        <v>1.5951364267343667E-2</v>
      </c>
      <c r="F148" s="70">
        <v>1.5951364267343666</v>
      </c>
      <c r="G148" s="69"/>
      <c r="H148" s="7">
        <f t="shared" si="5"/>
        <v>-0.69616037763678174</v>
      </c>
      <c r="I148" s="81"/>
      <c r="J148" s="8"/>
    </row>
    <row r="149" spans="1:10" ht="10.5" x14ac:dyDescent="0.25">
      <c r="A149" s="39">
        <v>40756</v>
      </c>
      <c r="B149" s="82">
        <f t="shared" si="10"/>
        <v>2.4453625149548613E-2</v>
      </c>
      <c r="C149" s="69">
        <v>2.4453625149548612</v>
      </c>
      <c r="D149" s="69"/>
      <c r="E149" s="82">
        <f t="shared" si="11"/>
        <v>1.6176648370632707E-2</v>
      </c>
      <c r="F149" s="70">
        <v>1.6176648370632707</v>
      </c>
      <c r="G149" s="69"/>
      <c r="H149" s="7">
        <f t="shared" si="5"/>
        <v>-0.82769767789159054</v>
      </c>
      <c r="I149" s="81"/>
      <c r="J149" s="8"/>
    </row>
    <row r="150" spans="1:10" ht="10.5" x14ac:dyDescent="0.25">
      <c r="A150" s="2">
        <v>40787</v>
      </c>
      <c r="B150" s="82">
        <f t="shared" si="10"/>
        <v>2.5085737336030575E-2</v>
      </c>
      <c r="C150" s="69">
        <v>2.5085737336030576</v>
      </c>
      <c r="D150" s="69"/>
      <c r="E150" s="82">
        <f t="shared" si="11"/>
        <v>1.5765869306619943E-2</v>
      </c>
      <c r="F150" s="70">
        <v>1.5765869306619942</v>
      </c>
      <c r="G150" s="69"/>
      <c r="H150" s="7">
        <f t="shared" si="5"/>
        <v>-0.9319868029410634</v>
      </c>
      <c r="I150" s="81"/>
      <c r="J150" s="8"/>
    </row>
    <row r="151" spans="1:10" ht="10.5" x14ac:dyDescent="0.25">
      <c r="A151" s="39">
        <v>40817</v>
      </c>
      <c r="B151" s="82">
        <f t="shared" si="10"/>
        <v>2.486250643946368E-2</v>
      </c>
      <c r="C151" s="69">
        <v>2.4862506439463679</v>
      </c>
      <c r="D151" s="69"/>
      <c r="E151" s="82">
        <f t="shared" si="11"/>
        <v>1.4788627504761445E-2</v>
      </c>
      <c r="F151" s="70">
        <v>1.4788627504761445</v>
      </c>
      <c r="G151" s="69"/>
      <c r="H151" s="7">
        <f t="shared" si="5"/>
        <v>-1.0073878934702234</v>
      </c>
      <c r="I151" s="81"/>
      <c r="J151" s="8"/>
    </row>
    <row r="152" spans="1:10" ht="10.5" x14ac:dyDescent="0.25">
      <c r="A152" s="39">
        <v>40848</v>
      </c>
      <c r="B152" s="82">
        <f t="shared" si="10"/>
        <v>2.4122183980238892E-2</v>
      </c>
      <c r="C152" s="69">
        <v>2.4122183980238892</v>
      </c>
      <c r="D152" s="69"/>
      <c r="E152" s="82">
        <f t="shared" si="11"/>
        <v>1.3846014416791681E-2</v>
      </c>
      <c r="F152" s="70">
        <v>1.3846014416791681</v>
      </c>
      <c r="G152" s="69"/>
      <c r="H152" s="7">
        <f t="shared" si="5"/>
        <v>-1.0276169563447211</v>
      </c>
      <c r="I152" s="81"/>
      <c r="J152" s="8"/>
    </row>
    <row r="153" spans="1:10" ht="10.5" x14ac:dyDescent="0.25">
      <c r="A153" s="39">
        <v>40878</v>
      </c>
      <c r="B153" s="82">
        <f t="shared" si="10"/>
        <v>2.3395732756523877E-2</v>
      </c>
      <c r="C153" s="69">
        <v>2.3395732756523877</v>
      </c>
      <c r="D153" s="69"/>
      <c r="E153" s="82">
        <f t="shared" si="11"/>
        <v>1.3397504001852419E-2</v>
      </c>
      <c r="F153" s="70">
        <v>1.3397504001852418</v>
      </c>
      <c r="G153" s="69"/>
      <c r="H153" s="7">
        <f t="shared" si="5"/>
        <v>-0.99982287546714588</v>
      </c>
      <c r="I153" s="81"/>
      <c r="J153" s="8"/>
    </row>
    <row r="154" spans="1:10" ht="10.5" x14ac:dyDescent="0.25">
      <c r="A154" s="39">
        <v>40909</v>
      </c>
      <c r="B154" s="82">
        <f t="shared" si="10"/>
        <v>2.2910201133944971E-2</v>
      </c>
      <c r="C154" s="69">
        <v>2.291020113394497</v>
      </c>
      <c r="D154" s="69"/>
      <c r="E154" s="82">
        <f t="shared" si="11"/>
        <v>1.3747812672382469E-2</v>
      </c>
      <c r="F154" s="70">
        <v>1.3747812672382469</v>
      </c>
      <c r="H154" s="7">
        <f t="shared" si="5"/>
        <v>-0.91623884615625006</v>
      </c>
      <c r="I154" s="83"/>
      <c r="J154" s="8"/>
    </row>
    <row r="155" spans="1:10" ht="10.5" x14ac:dyDescent="0.25">
      <c r="A155" s="39">
        <v>40940</v>
      </c>
      <c r="B155" s="82">
        <f t="shared" si="10"/>
        <v>2.253868071573506E-2</v>
      </c>
      <c r="C155" s="69">
        <v>2.253868071573506</v>
      </c>
      <c r="D155" s="69"/>
      <c r="E155" s="82">
        <f t="shared" si="11"/>
        <v>1.5130681152863116E-2</v>
      </c>
      <c r="F155" s="70">
        <v>1.5130681152863117</v>
      </c>
      <c r="H155" s="7">
        <f t="shared" si="5"/>
        <v>-0.74079995628719431</v>
      </c>
      <c r="J155" s="8"/>
    </row>
    <row r="156" spans="1:10" ht="10.5" x14ac:dyDescent="0.25">
      <c r="A156" s="2">
        <v>40969</v>
      </c>
      <c r="B156" s="82">
        <f t="shared" si="10"/>
        <v>2.2133683503769569E-2</v>
      </c>
      <c r="C156" s="69">
        <v>2.2133683503769568</v>
      </c>
      <c r="D156" s="70"/>
      <c r="E156" s="82">
        <f t="shared" si="11"/>
        <v>1.7424510245768868E-2</v>
      </c>
      <c r="F156" s="70">
        <v>1.7424510245768869</v>
      </c>
      <c r="H156" s="7">
        <f>F156-C156</f>
        <v>-0.47091732580006984</v>
      </c>
      <c r="J156" s="8"/>
    </row>
    <row r="157" spans="1:10" ht="10.5" x14ac:dyDescent="0.25">
      <c r="A157" s="39">
        <v>41000</v>
      </c>
      <c r="B157" s="82">
        <f t="shared" si="10"/>
        <v>2.1650757570510219E-2</v>
      </c>
      <c r="C157" s="69">
        <v>2.1650757570510217</v>
      </c>
      <c r="D157" s="70"/>
      <c r="E157" s="82">
        <f t="shared" si="11"/>
        <v>2.0072454783107898E-2</v>
      </c>
      <c r="F157" s="70">
        <v>2.0072454783107898</v>
      </c>
      <c r="H157" s="7">
        <f t="shared" ref="H157:H171" si="12">F157-C157</f>
        <v>-0.15783027874023192</v>
      </c>
      <c r="J157" s="8"/>
    </row>
    <row r="158" spans="1:10" ht="10.5" x14ac:dyDescent="0.25">
      <c r="A158" s="39">
        <v>41030</v>
      </c>
      <c r="B158" s="82">
        <f t="shared" si="10"/>
        <v>2.0891728336318832E-2</v>
      </c>
      <c r="C158" s="69">
        <v>2.0891728336318831</v>
      </c>
      <c r="E158" s="82">
        <f t="shared" si="11"/>
        <v>2.2498285435514704E-2</v>
      </c>
      <c r="F158" s="70">
        <v>2.2498285435514704</v>
      </c>
      <c r="H158" s="7">
        <f t="shared" si="12"/>
        <v>0.16065570991958733</v>
      </c>
      <c r="J158" s="8"/>
    </row>
    <row r="159" spans="1:10" ht="10.5" x14ac:dyDescent="0.25">
      <c r="A159" s="39">
        <v>41061</v>
      </c>
      <c r="B159" s="82">
        <f t="shared" si="10"/>
        <v>1.9910247881431812E-2</v>
      </c>
      <c r="C159" s="69">
        <v>1.9910247881431811</v>
      </c>
      <c r="E159" s="82">
        <f t="shared" si="11"/>
        <v>2.3943466156462659E-2</v>
      </c>
      <c r="F159" s="70">
        <v>2.3943466156462661</v>
      </c>
      <c r="H159" s="7">
        <f t="shared" si="12"/>
        <v>0.40332182750308498</v>
      </c>
      <c r="J159" s="8"/>
    </row>
    <row r="160" spans="1:10" ht="10.5" x14ac:dyDescent="0.25">
      <c r="A160" s="39">
        <v>41091</v>
      </c>
      <c r="B160" s="82">
        <f t="shared" si="10"/>
        <v>1.9011415265173998E-2</v>
      </c>
      <c r="C160" s="69">
        <v>1.9011415265173999</v>
      </c>
      <c r="E160" s="82">
        <f t="shared" si="11"/>
        <v>2.3783263308884223E-2</v>
      </c>
      <c r="F160" s="70">
        <v>2.3783263308884224</v>
      </c>
      <c r="H160" s="7">
        <f t="shared" si="12"/>
        <v>0.47718480437102251</v>
      </c>
      <c r="J160" s="8"/>
    </row>
    <row r="161" spans="1:10" ht="10.5" x14ac:dyDescent="0.25">
      <c r="A161" s="39">
        <v>41122</v>
      </c>
      <c r="B161" s="82">
        <f t="shared" si="10"/>
        <v>1.8734319007297374E-2</v>
      </c>
      <c r="C161" s="70">
        <v>1.8734319007297373</v>
      </c>
      <c r="E161" s="82">
        <f t="shared" si="11"/>
        <v>2.2761349872151365E-2</v>
      </c>
      <c r="F161" s="70">
        <v>2.2761349872151366</v>
      </c>
      <c r="H161" s="7">
        <f t="shared" si="12"/>
        <v>0.40270308648539932</v>
      </c>
      <c r="J161" s="8"/>
    </row>
    <row r="162" spans="1:10" ht="10.5" x14ac:dyDescent="0.25">
      <c r="A162" s="39">
        <v>41153</v>
      </c>
      <c r="B162" s="82">
        <f t="shared" si="10"/>
        <v>1.9496374971019616E-2</v>
      </c>
      <c r="C162" s="70">
        <v>1.9496374971019617</v>
      </c>
      <c r="E162" s="82">
        <f t="shared" si="11"/>
        <v>2.1903410308012097E-2</v>
      </c>
      <c r="F162" s="70">
        <v>2.1903410308012097</v>
      </c>
      <c r="H162" s="7">
        <f t="shared" si="12"/>
        <v>0.24070353369924802</v>
      </c>
      <c r="J162" s="8"/>
    </row>
    <row r="163" spans="1:10" ht="10.5" x14ac:dyDescent="0.25">
      <c r="A163" s="39">
        <v>41183</v>
      </c>
      <c r="B163" s="82">
        <f t="shared" si="10"/>
        <v>2.1234812074969498E-2</v>
      </c>
      <c r="C163" s="70">
        <v>2.1234812074969498</v>
      </c>
      <c r="E163" s="82">
        <f t="shared" si="11"/>
        <v>2.2031941718086232E-2</v>
      </c>
      <c r="F163" s="70">
        <v>2.2031941718086232</v>
      </c>
      <c r="H163" s="7">
        <f t="shared" si="12"/>
        <v>7.9712964311673407E-2</v>
      </c>
      <c r="J163" s="8"/>
    </row>
    <row r="164" spans="1:10" ht="10.5" x14ac:dyDescent="0.25">
      <c r="A164" s="39">
        <v>41214</v>
      </c>
      <c r="B164" s="82">
        <f t="shared" si="10"/>
        <v>2.3674112337486591E-2</v>
      </c>
      <c r="C164" s="70">
        <v>2.3674112337486592</v>
      </c>
      <c r="E164" s="82">
        <f t="shared" si="11"/>
        <v>2.3303029640466731E-2</v>
      </c>
      <c r="F164" s="70">
        <v>2.3303029640466733</v>
      </c>
      <c r="H164" s="7">
        <f t="shared" si="12"/>
        <v>-3.7108269701985996E-2</v>
      </c>
      <c r="J164" s="8"/>
    </row>
    <row r="165" spans="1:10" ht="10.5" x14ac:dyDescent="0.25">
      <c r="A165" s="39">
        <v>41244</v>
      </c>
      <c r="B165" s="82">
        <f t="shared" si="10"/>
        <v>2.6237513702279509E-2</v>
      </c>
      <c r="C165" s="70">
        <v>2.6237513702279509</v>
      </c>
      <c r="E165" s="82">
        <f t="shared" si="11"/>
        <v>2.5667004908886636E-2</v>
      </c>
      <c r="F165" s="70">
        <v>2.5667004908886635</v>
      </c>
      <c r="H165" s="7">
        <f t="shared" si="12"/>
        <v>-5.705087933928743E-2</v>
      </c>
      <c r="J165" s="8"/>
    </row>
    <row r="166" spans="1:10" ht="10.5" x14ac:dyDescent="0.25">
      <c r="A166" s="39">
        <v>41275</v>
      </c>
      <c r="B166" s="82">
        <f t="shared" si="10"/>
        <v>2.8422809684549341E-2</v>
      </c>
      <c r="C166" s="70">
        <v>2.8422809684549342</v>
      </c>
      <c r="E166" s="82">
        <f t="shared" si="11"/>
        <v>2.8815184383828497E-2</v>
      </c>
      <c r="F166" s="70">
        <v>2.8815184383828498</v>
      </c>
      <c r="H166" s="7">
        <f t="shared" si="12"/>
        <v>3.9237469927915658E-2</v>
      </c>
      <c r="J166" s="8"/>
    </row>
    <row r="167" spans="1:10" ht="10.5" x14ac:dyDescent="0.25">
      <c r="A167" s="39">
        <v>41306</v>
      </c>
      <c r="B167" s="82">
        <f t="shared" si="10"/>
        <v>2.97991320800313E-2</v>
      </c>
      <c r="C167" s="70">
        <v>2.9799132080031301</v>
      </c>
      <c r="E167" s="82">
        <f t="shared" si="11"/>
        <v>3.1899184775794731E-2</v>
      </c>
      <c r="F167" s="70">
        <v>3.1899184775794733</v>
      </c>
      <c r="H167" s="7">
        <f t="shared" si="12"/>
        <v>0.21000526957634325</v>
      </c>
      <c r="J167" s="8"/>
    </row>
    <row r="168" spans="1:10" ht="10.5" x14ac:dyDescent="0.25">
      <c r="A168" s="39">
        <v>41334</v>
      </c>
      <c r="B168" s="82">
        <f t="shared" si="10"/>
        <v>3.0479547213611079E-2</v>
      </c>
      <c r="C168" s="70">
        <v>3.047954721361108</v>
      </c>
      <c r="E168" s="82">
        <f t="shared" si="11"/>
        <v>3.4350413031870114E-2</v>
      </c>
      <c r="F168" s="70">
        <v>3.4350413031870111</v>
      </c>
      <c r="H168" s="7">
        <f t="shared" si="12"/>
        <v>0.38708658182590305</v>
      </c>
      <c r="J168" s="8"/>
    </row>
    <row r="169" spans="1:10" ht="10.5" x14ac:dyDescent="0.25">
      <c r="A169" s="39">
        <v>41365</v>
      </c>
      <c r="B169" s="82">
        <f t="shared" si="10"/>
        <v>3.0859573579237177E-2</v>
      </c>
      <c r="C169" s="70">
        <v>3.0859573579237178</v>
      </c>
      <c r="E169" s="82">
        <f t="shared" si="11"/>
        <v>3.581623724226931E-2</v>
      </c>
      <c r="F169" s="70">
        <v>3.5816237242269309</v>
      </c>
      <c r="H169" s="7">
        <f t="shared" si="12"/>
        <v>0.49566636630321304</v>
      </c>
      <c r="J169" s="8"/>
    </row>
    <row r="170" spans="1:10" ht="10.5" x14ac:dyDescent="0.25">
      <c r="A170" s="39">
        <v>41395</v>
      </c>
      <c r="B170" s="82">
        <f t="shared" si="10"/>
        <v>3.115513927763108E-2</v>
      </c>
      <c r="C170" s="70">
        <v>3.1155139277631081</v>
      </c>
      <c r="E170" s="82">
        <f t="shared" si="11"/>
        <v>3.6198149232139799E-2</v>
      </c>
      <c r="F170" s="70">
        <v>3.6198149232139802</v>
      </c>
      <c r="H170" s="7">
        <f t="shared" si="12"/>
        <v>0.50430099545087215</v>
      </c>
      <c r="J170" s="8"/>
    </row>
    <row r="171" spans="1:10" ht="10.5" x14ac:dyDescent="0.25">
      <c r="A171" s="39">
        <v>41426</v>
      </c>
      <c r="B171" s="82">
        <f t="shared" si="10"/>
        <v>3.1442450915780691E-2</v>
      </c>
      <c r="C171" s="70">
        <v>3.1442450915780693</v>
      </c>
      <c r="E171" s="82">
        <f t="shared" si="11"/>
        <v>3.5523280585830971E-2</v>
      </c>
      <c r="F171" s="70">
        <v>3.5523280585830972</v>
      </c>
      <c r="H171" s="7">
        <f t="shared" si="12"/>
        <v>0.40808296700502789</v>
      </c>
      <c r="J171" s="8"/>
    </row>
    <row r="172" spans="1:10" ht="10.5" x14ac:dyDescent="0.25">
      <c r="A172" s="39">
        <v>41456</v>
      </c>
      <c r="B172" s="82">
        <f t="shared" si="10"/>
        <v>3.1573095325088806E-2</v>
      </c>
      <c r="C172" s="70">
        <v>3.1573095325088802</v>
      </c>
      <c r="E172" s="82">
        <f t="shared" si="11"/>
        <v>3.3969210424797079E-2</v>
      </c>
      <c r="F172" s="70">
        <v>3.3969210424797076</v>
      </c>
      <c r="J172" s="8"/>
    </row>
    <row r="173" spans="1:10" ht="10.5" x14ac:dyDescent="0.25">
      <c r="A173" s="39">
        <v>41487</v>
      </c>
      <c r="B173" s="82">
        <f t="shared" si="10"/>
        <v>3.1446969744543377E-2</v>
      </c>
      <c r="C173" s="70">
        <v>3.1446969744543374</v>
      </c>
      <c r="E173" s="82">
        <f t="shared" si="11"/>
        <v>3.179387249486456E-2</v>
      </c>
      <c r="F173" s="70">
        <v>3.1793872494864561</v>
      </c>
      <c r="J173" s="8"/>
    </row>
    <row r="174" spans="1:10" ht="10.5" x14ac:dyDescent="0.25">
      <c r="A174" s="39">
        <v>41518</v>
      </c>
      <c r="B174" s="82">
        <f t="shared" si="10"/>
        <v>3.1052658648088104E-2</v>
      </c>
      <c r="C174" s="70">
        <v>3.1052658648088105</v>
      </c>
      <c r="E174" s="82">
        <f t="shared" si="11"/>
        <v>2.9382822527749243E-2</v>
      </c>
      <c r="F174" s="70">
        <v>2.9382822527749242</v>
      </c>
      <c r="J174" s="8"/>
    </row>
    <row r="175" spans="1:10" ht="10.5" x14ac:dyDescent="0.25">
      <c r="A175" s="39">
        <v>41548</v>
      </c>
      <c r="B175" s="82">
        <f t="shared" si="10"/>
        <v>3.0585650645952159E-2</v>
      </c>
      <c r="C175" s="70">
        <v>3.058565064595216</v>
      </c>
      <c r="E175" s="82">
        <f t="shared" si="11"/>
        <v>2.7477911561491472E-2</v>
      </c>
      <c r="F175" s="70">
        <v>2.7477911561491473</v>
      </c>
      <c r="J175" s="8"/>
    </row>
    <row r="176" spans="1:10" ht="10.5" x14ac:dyDescent="0.25">
      <c r="A176" s="39">
        <v>41579</v>
      </c>
      <c r="B176" s="82">
        <f t="shared" si="10"/>
        <v>3.0019505007727671E-2</v>
      </c>
      <c r="C176" s="70">
        <v>3.0019505007727671</v>
      </c>
      <c r="E176" s="82">
        <f t="shared" si="11"/>
        <v>2.6230915781532919E-2</v>
      </c>
      <c r="F176" s="70">
        <v>2.623091578153292</v>
      </c>
      <c r="J176" s="8"/>
    </row>
    <row r="177" spans="1:10" ht="10.5" x14ac:dyDescent="0.25">
      <c r="A177" s="39">
        <v>41609</v>
      </c>
      <c r="B177" s="82">
        <f t="shared" si="10"/>
        <v>2.9262761646793249E-2</v>
      </c>
      <c r="C177" s="70">
        <v>2.9262761646793249</v>
      </c>
      <c r="E177" s="82">
        <f t="shared" si="11"/>
        <v>2.5524390441051929E-2</v>
      </c>
      <c r="F177" s="70">
        <v>2.552439044105193</v>
      </c>
      <c r="J177" s="8"/>
    </row>
    <row r="178" spans="1:10" ht="10.5" x14ac:dyDescent="0.25">
      <c r="A178" s="39">
        <v>41640</v>
      </c>
      <c r="B178" s="82">
        <f t="shared" si="10"/>
        <v>2.8364695021524274E-2</v>
      </c>
      <c r="C178" s="70">
        <v>2.8364695021524273</v>
      </c>
      <c r="E178" s="82">
        <f t="shared" si="11"/>
        <v>2.5083101070939334E-2</v>
      </c>
      <c r="F178" s="70">
        <v>2.5083101070939335</v>
      </c>
      <c r="J178" s="8"/>
    </row>
    <row r="179" spans="1:10" ht="10.5" x14ac:dyDescent="0.25">
      <c r="A179" s="39">
        <v>41671</v>
      </c>
      <c r="B179" s="82">
        <f t="shared" si="10"/>
        <v>2.7581233931551156E-2</v>
      </c>
      <c r="C179" s="70">
        <v>2.7581233931551155</v>
      </c>
      <c r="E179" s="82">
        <f t="shared" si="11"/>
        <v>2.4801908600144387E-2</v>
      </c>
      <c r="F179" s="70">
        <v>2.4801908600144387</v>
      </c>
      <c r="J179" s="8"/>
    </row>
    <row r="180" spans="1:10" ht="10.5" x14ac:dyDescent="0.25">
      <c r="A180" s="39">
        <v>41699</v>
      </c>
      <c r="B180" s="82">
        <f t="shared" si="10"/>
        <v>2.7193549062707708E-2</v>
      </c>
      <c r="C180" s="70">
        <v>2.7193549062707709</v>
      </c>
      <c r="E180" s="82">
        <f t="shared" si="11"/>
        <v>2.472654928201155E-2</v>
      </c>
      <c r="F180" s="70">
        <v>2.472654928201155</v>
      </c>
      <c r="J180" s="8"/>
    </row>
    <row r="181" spans="1:10" ht="10.5" x14ac:dyDescent="0.25">
      <c r="A181" s="39">
        <v>41730</v>
      </c>
      <c r="B181" s="82">
        <f t="shared" si="10"/>
        <v>2.7506742829695896E-2</v>
      </c>
      <c r="C181" s="70">
        <v>2.7506742829695896</v>
      </c>
      <c r="E181" s="82">
        <f t="shared" si="11"/>
        <v>2.4904018082789466E-2</v>
      </c>
      <c r="F181" s="70">
        <v>2.4904018082789467</v>
      </c>
      <c r="J181" s="8"/>
    </row>
    <row r="182" spans="1:10" ht="10.5" x14ac:dyDescent="0.25">
      <c r="A182" s="39">
        <v>41760</v>
      </c>
      <c r="B182" s="82">
        <f t="shared" si="10"/>
        <v>2.8661029640052901E-2</v>
      </c>
      <c r="C182" s="70">
        <v>2.86610296400529</v>
      </c>
      <c r="E182" s="82">
        <f t="shared" si="11"/>
        <v>2.5081556858750683E-2</v>
      </c>
      <c r="F182" s="70">
        <v>2.5081556858750682</v>
      </c>
      <c r="J182" s="8"/>
    </row>
    <row r="183" spans="1:10" ht="10.5" x14ac:dyDescent="0.25">
      <c r="A183" s="39">
        <v>41791</v>
      </c>
      <c r="B183" s="82">
        <f t="shared" si="10"/>
        <v>3.020995533444152E-2</v>
      </c>
      <c r="C183" s="70">
        <v>3.0209955334441521</v>
      </c>
      <c r="E183" s="82">
        <f t="shared" si="11"/>
        <v>2.504199332727524E-2</v>
      </c>
      <c r="F183" s="70">
        <v>2.504199332727524</v>
      </c>
      <c r="J183" s="8"/>
    </row>
    <row r="184" spans="1:10" ht="10.5" x14ac:dyDescent="0.25">
      <c r="A184" s="39">
        <v>41821</v>
      </c>
      <c r="B184" s="82">
        <f t="shared" si="10"/>
        <v>3.1555705517211569E-2</v>
      </c>
      <c r="C184" s="70">
        <v>3.1555705517211567</v>
      </c>
      <c r="E184" s="82">
        <f t="shared" si="11"/>
        <v>2.450272973442217E-2</v>
      </c>
      <c r="F184" s="70">
        <v>2.4502729734422171</v>
      </c>
      <c r="J184" s="8"/>
    </row>
    <row r="185" spans="1:10" ht="10.5" x14ac:dyDescent="0.25">
      <c r="A185" s="39">
        <v>41852</v>
      </c>
      <c r="B185" s="82">
        <f t="shared" si="10"/>
        <v>3.2260253509487739E-2</v>
      </c>
      <c r="C185" s="70">
        <v>3.226025350948774</v>
      </c>
      <c r="E185" s="82">
        <f t="shared" si="11"/>
        <v>2.3399627807939319E-2</v>
      </c>
      <c r="F185" s="70">
        <v>2.3399627807939321</v>
      </c>
      <c r="J185" s="8"/>
    </row>
    <row r="186" spans="1:10" ht="10.5" x14ac:dyDescent="0.25">
      <c r="A186" s="39">
        <v>41883</v>
      </c>
      <c r="B186" s="82">
        <f t="shared" si="10"/>
        <v>3.2152865080910552E-2</v>
      </c>
      <c r="C186" s="70">
        <v>3.2152865080910549</v>
      </c>
      <c r="E186" s="82">
        <f t="shared" si="11"/>
        <v>2.2162934079780993E-2</v>
      </c>
      <c r="F186" s="70">
        <v>2.2162934079780992</v>
      </c>
      <c r="J186" s="8"/>
    </row>
    <row r="187" spans="1:10" ht="10.5" x14ac:dyDescent="0.25">
      <c r="A187" s="39">
        <v>41913</v>
      </c>
      <c r="B187" s="82">
        <f t="shared" si="10"/>
        <v>3.1590106501120555E-2</v>
      </c>
      <c r="C187" s="70">
        <v>3.1590106501120556</v>
      </c>
      <c r="E187" s="82">
        <f t="shared" si="11"/>
        <v>2.1204589444789777E-2</v>
      </c>
      <c r="F187" s="70">
        <v>2.1204589444789779</v>
      </c>
      <c r="J187" s="8"/>
    </row>
    <row r="188" spans="1:10" ht="10.5" x14ac:dyDescent="0.25">
      <c r="A188" s="39">
        <v>41944</v>
      </c>
      <c r="B188" s="82">
        <f t="shared" si="10"/>
        <v>3.0897026976324724E-2</v>
      </c>
      <c r="C188" s="70">
        <v>3.0897026976324722</v>
      </c>
      <c r="E188" s="82">
        <f t="shared" si="11"/>
        <v>2.0700281186549381E-2</v>
      </c>
      <c r="F188" s="70">
        <v>2.0700281186549381</v>
      </c>
      <c r="J188" s="8"/>
    </row>
    <row r="189" spans="1:10" ht="10.5" x14ac:dyDescent="0.25">
      <c r="A189" s="39">
        <v>41974</v>
      </c>
      <c r="B189" s="82">
        <f t="shared" si="10"/>
        <v>3.0248683967578013E-2</v>
      </c>
      <c r="C189" s="70">
        <v>3.0248683967578014</v>
      </c>
      <c r="E189" s="82">
        <f t="shared" si="11"/>
        <v>2.0817578541717577E-2</v>
      </c>
      <c r="F189" s="70">
        <v>2.0817578541717578</v>
      </c>
      <c r="J189" s="8"/>
    </row>
    <row r="190" spans="1:10" ht="10.5" x14ac:dyDescent="0.25">
      <c r="A190" s="39">
        <v>42005</v>
      </c>
      <c r="B190" s="82">
        <f t="shared" si="10"/>
        <v>2.9722279859566169E-2</v>
      </c>
      <c r="C190" s="70">
        <v>2.972227985956617</v>
      </c>
      <c r="E190" s="82">
        <f t="shared" si="11"/>
        <v>2.1511105353746087E-2</v>
      </c>
      <c r="F190" s="70">
        <v>2.1511105353746087</v>
      </c>
      <c r="J190" s="8"/>
    </row>
    <row r="191" spans="1:10" ht="10.5" x14ac:dyDescent="0.25">
      <c r="A191" s="39">
        <v>42036</v>
      </c>
      <c r="B191" s="82">
        <f t="shared" si="10"/>
        <v>2.9291482388160449E-2</v>
      </c>
      <c r="C191" s="70">
        <v>2.9291482388160448</v>
      </c>
      <c r="E191" s="82">
        <f t="shared" si="11"/>
        <v>2.2495408088506821E-2</v>
      </c>
      <c r="F191" s="70">
        <v>2.2495408088506821</v>
      </c>
      <c r="J191" s="8"/>
    </row>
    <row r="192" spans="1:10" ht="10.5" x14ac:dyDescent="0.25">
      <c r="A192" s="39">
        <v>42064</v>
      </c>
      <c r="B192" s="82">
        <f t="shared" si="10"/>
        <v>2.8927866062816002E-2</v>
      </c>
      <c r="C192" s="70">
        <v>2.8927866062816001</v>
      </c>
      <c r="E192" s="82">
        <f t="shared" si="11"/>
        <v>2.3427802902931675E-2</v>
      </c>
      <c r="F192" s="70">
        <v>2.3427802902931676</v>
      </c>
      <c r="J192" s="8"/>
    </row>
    <row r="193" spans="1:10" ht="10.5" x14ac:dyDescent="0.25">
      <c r="A193" s="39">
        <v>42095</v>
      </c>
      <c r="B193" s="82">
        <f t="shared" si="10"/>
        <v>2.8745036851335209E-2</v>
      </c>
      <c r="C193" s="70">
        <v>2.8745036851335208</v>
      </c>
      <c r="E193" s="82">
        <f t="shared" si="11"/>
        <v>2.4045969017827712E-2</v>
      </c>
      <c r="F193" s="70">
        <v>2.4045969017827713</v>
      </c>
      <c r="J193" s="8"/>
    </row>
    <row r="194" spans="1:10" ht="10.5" x14ac:dyDescent="0.25">
      <c r="A194" s="39">
        <v>42125</v>
      </c>
      <c r="B194" s="82">
        <f t="shared" si="10"/>
        <v>2.8736524411060779E-2</v>
      </c>
      <c r="C194" s="70">
        <v>2.8736524411060778</v>
      </c>
      <c r="E194" s="82">
        <f t="shared" si="11"/>
        <v>2.4224239313107923E-2</v>
      </c>
      <c r="F194" s="70">
        <v>2.4224239313107923</v>
      </c>
      <c r="J194" s="8"/>
    </row>
    <row r="195" spans="1:10" ht="10.5" x14ac:dyDescent="0.25">
      <c r="A195" s="39">
        <v>42156</v>
      </c>
      <c r="B195" s="82">
        <f t="shared" si="10"/>
        <v>2.8912425593583722E-2</v>
      </c>
      <c r="C195" s="70">
        <v>2.8912425593583722</v>
      </c>
      <c r="E195" s="82">
        <f t="shared" si="11"/>
        <v>2.4103797440483604E-2</v>
      </c>
      <c r="F195" s="70">
        <v>2.4103797440483605</v>
      </c>
      <c r="J195" s="8"/>
    </row>
    <row r="196" spans="1:10" ht="10.5" x14ac:dyDescent="0.25">
      <c r="A196" s="39">
        <v>42186</v>
      </c>
      <c r="B196" s="82">
        <f t="shared" si="10"/>
        <v>2.9206314732830464E-2</v>
      </c>
      <c r="C196" s="70">
        <v>2.9206314732830463</v>
      </c>
      <c r="E196" s="82">
        <f t="shared" si="11"/>
        <v>2.3670857887125564E-2</v>
      </c>
      <c r="F196" s="70">
        <v>2.3670857887125565</v>
      </c>
    </row>
    <row r="197" spans="1:10" ht="10.5" x14ac:dyDescent="0.25">
      <c r="A197" s="39">
        <v>42217</v>
      </c>
      <c r="B197" s="82">
        <f t="shared" si="10"/>
        <v>2.967906709838522E-2</v>
      </c>
      <c r="C197" s="70">
        <v>2.9679067098385219</v>
      </c>
      <c r="E197" s="82">
        <f t="shared" si="11"/>
        <v>2.3241310195209853E-2</v>
      </c>
      <c r="F197" s="70">
        <v>2.3241310195209852</v>
      </c>
    </row>
    <row r="198" spans="1:10" ht="10.5" x14ac:dyDescent="0.25">
      <c r="A198" s="39">
        <v>42248</v>
      </c>
      <c r="B198" s="82">
        <f t="shared" ref="B198:B243" si="13">C198/100</f>
        <v>3.046703791367129E-2</v>
      </c>
      <c r="C198" s="70">
        <v>3.0467037913671291</v>
      </c>
      <c r="E198" s="82">
        <f t="shared" si="11"/>
        <v>2.2844572810945721E-2</v>
      </c>
      <c r="F198" s="70">
        <v>2.2844572810945722</v>
      </c>
    </row>
    <row r="199" spans="1:10" ht="10.5" x14ac:dyDescent="0.25">
      <c r="A199" s="39">
        <v>42278</v>
      </c>
      <c r="B199" s="82">
        <f t="shared" si="13"/>
        <v>3.1439081629822695E-2</v>
      </c>
      <c r="C199" s="70">
        <v>3.1439081629822692</v>
      </c>
      <c r="E199" s="82">
        <f t="shared" si="11"/>
        <v>2.2930903810888133E-2</v>
      </c>
      <c r="F199" s="70">
        <v>2.2930903810888132</v>
      </c>
    </row>
    <row r="200" spans="1:10" ht="10.5" x14ac:dyDescent="0.25">
      <c r="A200" s="39">
        <v>42309</v>
      </c>
      <c r="B200" s="82">
        <f t="shared" si="13"/>
        <v>3.2105103041240098E-2</v>
      </c>
      <c r="C200" s="70">
        <v>3.2105103041240097</v>
      </c>
      <c r="E200" s="82">
        <f t="shared" si="11"/>
        <v>2.3645587136036782E-2</v>
      </c>
      <c r="F200" s="70">
        <v>2.3645587136036781</v>
      </c>
    </row>
    <row r="201" spans="1:10" ht="10.5" x14ac:dyDescent="0.25">
      <c r="A201" s="39">
        <v>42339</v>
      </c>
      <c r="B201" s="82">
        <f t="shared" si="13"/>
        <v>3.2053395462275307E-2</v>
      </c>
      <c r="C201" s="70">
        <v>3.2053395462275307</v>
      </c>
      <c r="D201" s="83">
        <v>100</v>
      </c>
      <c r="E201" s="82">
        <f t="shared" si="11"/>
        <v>2.4871271099380386E-2</v>
      </c>
      <c r="F201" s="70">
        <v>2.4871271099380388</v>
      </c>
    </row>
    <row r="202" spans="1:10" ht="10.5" x14ac:dyDescent="0.25">
      <c r="A202" s="39">
        <v>42370</v>
      </c>
      <c r="B202" s="82">
        <f t="shared" si="13"/>
        <v>3.1070149386229522E-2</v>
      </c>
      <c r="C202" s="70">
        <v>3.1070149386229522</v>
      </c>
      <c r="E202" s="82">
        <f t="shared" si="11"/>
        <v>2.6441014866918043E-2</v>
      </c>
      <c r="F202" s="70">
        <v>2.6441014866918042</v>
      </c>
    </row>
    <row r="203" spans="1:10" ht="10.5" x14ac:dyDescent="0.25">
      <c r="A203" s="39">
        <v>42401</v>
      </c>
      <c r="B203" s="82">
        <f t="shared" si="13"/>
        <v>2.9459324731761546E-2</v>
      </c>
      <c r="C203" s="70">
        <v>2.9459324731761547</v>
      </c>
      <c r="E203" s="82">
        <f t="shared" si="11"/>
        <v>2.8018329027761194E-2</v>
      </c>
      <c r="F203" s="70">
        <v>2.8018329027761193</v>
      </c>
    </row>
    <row r="204" spans="1:10" ht="10.5" x14ac:dyDescent="0.25">
      <c r="A204" s="39">
        <v>42430</v>
      </c>
      <c r="B204" s="82">
        <f t="shared" si="13"/>
        <v>2.7750472865870811E-2</v>
      </c>
      <c r="C204" s="70">
        <v>2.775047286587081</v>
      </c>
      <c r="E204" s="82">
        <f t="shared" si="11"/>
        <v>2.9099927165223725E-2</v>
      </c>
      <c r="F204" s="70">
        <v>2.9099927165223725</v>
      </c>
    </row>
    <row r="205" spans="1:10" ht="10.5" x14ac:dyDescent="0.25">
      <c r="A205" s="39">
        <v>42461</v>
      </c>
      <c r="B205" s="82">
        <f t="shared" si="13"/>
        <v>2.643847199701764E-2</v>
      </c>
      <c r="C205" s="70">
        <v>2.6438471997017641</v>
      </c>
      <c r="E205" s="82">
        <f t="shared" si="11"/>
        <v>2.9392487332128767E-2</v>
      </c>
      <c r="F205" s="70">
        <v>2.9392487332128767</v>
      </c>
    </row>
    <row r="206" spans="1:10" ht="10.5" x14ac:dyDescent="0.25">
      <c r="A206" s="39">
        <v>42491</v>
      </c>
      <c r="B206" s="82">
        <f t="shared" si="13"/>
        <v>2.5671796548737868E-2</v>
      </c>
      <c r="C206" s="70">
        <v>2.5671796548737866</v>
      </c>
      <c r="E206" s="82">
        <f t="shared" si="11"/>
        <v>2.8880215882639296E-2</v>
      </c>
      <c r="F206" s="70">
        <v>2.8880215882639297</v>
      </c>
    </row>
    <row r="207" spans="1:10" ht="10.5" x14ac:dyDescent="0.25">
      <c r="A207" s="39">
        <v>42522</v>
      </c>
      <c r="B207" s="82">
        <f t="shared" si="13"/>
        <v>2.5223836755978179E-2</v>
      </c>
      <c r="C207" s="70">
        <v>2.5223836755978177</v>
      </c>
      <c r="E207" s="82">
        <f t="shared" si="11"/>
        <v>2.7853646379775499E-2</v>
      </c>
      <c r="F207" s="70">
        <v>2.7853646379775499</v>
      </c>
    </row>
    <row r="208" spans="1:10" ht="10.5" x14ac:dyDescent="0.25">
      <c r="A208" s="39">
        <v>42552</v>
      </c>
      <c r="B208" s="82">
        <f t="shared" si="13"/>
        <v>2.481081124637775E-2</v>
      </c>
      <c r="C208" s="70">
        <v>2.4810811246377749</v>
      </c>
      <c r="E208" s="82">
        <f t="shared" si="11"/>
        <v>2.6535347376808908E-2</v>
      </c>
      <c r="F208" s="70">
        <v>2.6535347376808907</v>
      </c>
    </row>
    <row r="209" spans="1:6" ht="10.5" x14ac:dyDescent="0.25">
      <c r="A209" s="39">
        <v>42583</v>
      </c>
      <c r="B209" s="82">
        <f t="shared" si="13"/>
        <v>2.4215075972727148E-2</v>
      </c>
      <c r="C209" s="70">
        <v>2.4215075972727149</v>
      </c>
      <c r="E209" s="82">
        <f t="shared" si="11"/>
        <v>2.5335677629634689E-2</v>
      </c>
      <c r="F209" s="70">
        <v>2.533567762963469</v>
      </c>
    </row>
    <row r="210" spans="1:6" ht="10.5" x14ac:dyDescent="0.25">
      <c r="A210" s="39">
        <v>42614</v>
      </c>
      <c r="B210" s="82">
        <f t="shared" si="13"/>
        <v>2.3600443761650061E-2</v>
      </c>
      <c r="C210" s="70">
        <v>2.3600443761650061</v>
      </c>
      <c r="E210" s="82">
        <f t="shared" ref="E210:E243" si="14">F210/100</f>
        <v>2.4447209311572387E-2</v>
      </c>
      <c r="F210" s="70">
        <v>2.4447209311572387</v>
      </c>
    </row>
    <row r="211" spans="1:6" ht="10.5" x14ac:dyDescent="0.25">
      <c r="A211" s="39">
        <v>42644</v>
      </c>
      <c r="B211" s="82">
        <f t="shared" si="13"/>
        <v>2.3159319682960703E-2</v>
      </c>
      <c r="C211" s="70">
        <v>2.3159319682960704</v>
      </c>
      <c r="E211" s="82">
        <f t="shared" si="14"/>
        <v>2.4145487723600763E-2</v>
      </c>
      <c r="F211" s="70">
        <v>2.4145487723600763</v>
      </c>
    </row>
    <row r="212" spans="1:6" ht="10.5" x14ac:dyDescent="0.25">
      <c r="A212" s="39">
        <v>42675</v>
      </c>
      <c r="B212" s="82">
        <f t="shared" si="13"/>
        <v>2.2955176340044264E-2</v>
      </c>
      <c r="C212" s="70">
        <v>2.2955176340044265</v>
      </c>
      <c r="E212" s="82">
        <f t="shared" si="14"/>
        <v>2.4132608997530697E-2</v>
      </c>
      <c r="F212" s="70">
        <v>2.4132608997530696</v>
      </c>
    </row>
    <row r="213" spans="1:6" ht="10.5" x14ac:dyDescent="0.25">
      <c r="A213" s="39">
        <v>42705</v>
      </c>
      <c r="B213" s="82">
        <f t="shared" si="13"/>
        <v>2.285397634363015E-2</v>
      </c>
      <c r="C213" s="70">
        <v>2.2853976343630151</v>
      </c>
      <c r="E213" s="82">
        <f t="shared" si="14"/>
        <v>2.4300423103955918E-2</v>
      </c>
      <c r="F213" s="70">
        <v>2.4300423103955917</v>
      </c>
    </row>
    <row r="214" spans="1:6" ht="10.5" x14ac:dyDescent="0.25">
      <c r="A214" s="39">
        <v>42736</v>
      </c>
      <c r="B214" s="82">
        <f t="shared" si="13"/>
        <v>2.2620584844819835E-2</v>
      </c>
      <c r="C214" s="70">
        <v>2.2620584844819835</v>
      </c>
      <c r="E214" s="82">
        <f t="shared" si="14"/>
        <v>2.4471557573554965E-2</v>
      </c>
      <c r="F214" s="70">
        <v>2.4471557573554965</v>
      </c>
    </row>
    <row r="215" spans="1:6" ht="10.5" x14ac:dyDescent="0.25">
      <c r="A215" s="39">
        <v>42767</v>
      </c>
      <c r="B215" s="82">
        <f t="shared" si="13"/>
        <v>2.2235299902859808E-2</v>
      </c>
      <c r="C215" s="70">
        <v>2.2235299902859809</v>
      </c>
      <c r="E215" s="82">
        <f t="shared" si="14"/>
        <v>2.453025708100201E-2</v>
      </c>
      <c r="F215" s="70">
        <v>2.4530257081002009</v>
      </c>
    </row>
    <row r="216" spans="1:6" ht="10.5" x14ac:dyDescent="0.25">
      <c r="A216" s="39">
        <v>42795</v>
      </c>
      <c r="B216" s="82">
        <f t="shared" si="13"/>
        <v>2.1778633021699266E-2</v>
      </c>
      <c r="C216" s="70">
        <v>2.1778633021699267</v>
      </c>
      <c r="E216" s="82">
        <f t="shared" si="14"/>
        <v>2.4354131676440131E-2</v>
      </c>
      <c r="F216" s="70">
        <v>2.4354131676440129</v>
      </c>
    </row>
    <row r="217" spans="1:6" ht="10.5" x14ac:dyDescent="0.25">
      <c r="A217" s="39">
        <v>42826</v>
      </c>
      <c r="B217" s="82">
        <f t="shared" si="13"/>
        <v>2.1407072490349056E-2</v>
      </c>
      <c r="C217" s="70">
        <v>2.1407072490349055</v>
      </c>
      <c r="E217" s="82">
        <f t="shared" si="14"/>
        <v>2.3935718391762308E-2</v>
      </c>
      <c r="F217" s="70">
        <v>2.3935718391762308</v>
      </c>
    </row>
    <row r="218" spans="1:6" ht="10.5" x14ac:dyDescent="0.25">
      <c r="A218" s="39">
        <v>42856</v>
      </c>
      <c r="B218" s="82">
        <f t="shared" si="13"/>
        <v>2.1257280732996268E-2</v>
      </c>
      <c r="C218" s="70">
        <v>2.1257280732996269</v>
      </c>
      <c r="E218" s="82">
        <f t="shared" si="14"/>
        <v>2.3346624795987588E-2</v>
      </c>
      <c r="F218" s="70">
        <v>2.3346624795987587</v>
      </c>
    </row>
    <row r="219" spans="1:6" ht="10.5" x14ac:dyDescent="0.25">
      <c r="A219" s="39">
        <v>42887</v>
      </c>
      <c r="B219" s="82">
        <f t="shared" si="13"/>
        <v>2.1269560340408306E-2</v>
      </c>
      <c r="C219" s="70">
        <v>2.1269560340408304</v>
      </c>
      <c r="E219" s="82">
        <f t="shared" si="14"/>
        <v>2.2693815283706779E-2</v>
      </c>
      <c r="F219" s="70">
        <v>2.269381528370678</v>
      </c>
    </row>
    <row r="220" spans="1:6" ht="10.5" x14ac:dyDescent="0.25">
      <c r="A220" s="39">
        <v>42917</v>
      </c>
      <c r="B220" s="82">
        <f t="shared" si="13"/>
        <v>2.1381906934506142E-2</v>
      </c>
      <c r="C220" s="70">
        <v>2.1381906934506141</v>
      </c>
      <c r="E220" s="82">
        <f t="shared" si="14"/>
        <v>2.1935986170124388E-2</v>
      </c>
      <c r="F220" s="70">
        <v>2.1935986170124386</v>
      </c>
    </row>
    <row r="221" spans="1:6" ht="10.5" x14ac:dyDescent="0.25">
      <c r="A221" s="39">
        <v>42948</v>
      </c>
      <c r="B221" s="82">
        <f t="shared" si="13"/>
        <v>2.1542921259538703E-2</v>
      </c>
      <c r="C221" s="70">
        <v>2.1542921259538703</v>
      </c>
      <c r="E221" s="82">
        <f t="shared" si="14"/>
        <v>2.1084138079137102E-2</v>
      </c>
      <c r="F221" s="70">
        <v>2.1084138079137102</v>
      </c>
    </row>
    <row r="222" spans="1:6" ht="10.5" x14ac:dyDescent="0.25">
      <c r="A222" s="39">
        <v>42979</v>
      </c>
      <c r="B222" s="82">
        <f>C222/100</f>
        <v>2.1653783580231189E-2</v>
      </c>
      <c r="C222" s="70">
        <v>2.1653783580231187</v>
      </c>
      <c r="E222" s="82">
        <f t="shared" si="14"/>
        <v>2.0150044415958517E-2</v>
      </c>
      <c r="F222" s="70">
        <v>2.0150044415958517</v>
      </c>
    </row>
    <row r="223" spans="1:6" ht="10.5" x14ac:dyDescent="0.25">
      <c r="A223" s="39">
        <v>43009</v>
      </c>
      <c r="B223" s="82">
        <f t="shared" si="13"/>
        <v>2.1655631869464322E-2</v>
      </c>
      <c r="C223" s="70">
        <v>2.1655631869464322</v>
      </c>
      <c r="E223" s="82">
        <f t="shared" si="14"/>
        <v>1.9407666052262816E-2</v>
      </c>
      <c r="F223" s="70">
        <v>1.9407666052262815</v>
      </c>
    </row>
    <row r="224" spans="1:6" ht="10.5" x14ac:dyDescent="0.25">
      <c r="A224" s="39">
        <v>43040</v>
      </c>
      <c r="B224" s="82">
        <f t="shared" si="13"/>
        <v>2.1481001962612333E-2</v>
      </c>
      <c r="C224" s="70">
        <v>2.1481001962612334</v>
      </c>
      <c r="E224" s="82">
        <f t="shared" si="14"/>
        <v>1.8825659401155645E-2</v>
      </c>
      <c r="F224" s="70">
        <v>1.8825659401155643</v>
      </c>
    </row>
    <row r="225" spans="1:6" ht="10.5" x14ac:dyDescent="0.25">
      <c r="A225" s="39">
        <v>43070</v>
      </c>
      <c r="B225" s="82">
        <f t="shared" si="13"/>
        <v>2.1084092013301015E-2</v>
      </c>
      <c r="C225" s="70">
        <v>2.1084092013301015</v>
      </c>
      <c r="E225" s="82">
        <f t="shared" si="14"/>
        <v>1.8267602770822879E-2</v>
      </c>
      <c r="F225" s="70">
        <v>1.8267602770822879</v>
      </c>
    </row>
    <row r="226" spans="1:6" ht="10.5" x14ac:dyDescent="0.25">
      <c r="A226" s="39">
        <v>43101</v>
      </c>
      <c r="B226" s="82">
        <f t="shared" si="13"/>
        <v>2.0439409741070603E-2</v>
      </c>
      <c r="C226" s="70">
        <v>2.0439409741070604</v>
      </c>
      <c r="E226" s="82">
        <f t="shared" si="14"/>
        <v>1.7625535666890145E-2</v>
      </c>
      <c r="F226" s="70">
        <v>1.7625535666890144</v>
      </c>
    </row>
    <row r="227" spans="1:6" ht="10.5" x14ac:dyDescent="0.25">
      <c r="A227" s="39">
        <v>43132</v>
      </c>
      <c r="B227" s="82">
        <f t="shared" si="13"/>
        <v>1.9636666242291677E-2</v>
      </c>
      <c r="C227" s="70">
        <v>1.9636666242291678</v>
      </c>
      <c r="E227" s="82">
        <f t="shared" si="14"/>
        <v>1.6886859189639107E-2</v>
      </c>
      <c r="F227" s="70">
        <v>1.6886859189639107</v>
      </c>
    </row>
    <row r="228" spans="1:6" ht="10.5" x14ac:dyDescent="0.25">
      <c r="A228" s="39">
        <v>43160</v>
      </c>
      <c r="B228" s="82">
        <f t="shared" si="13"/>
        <v>1.8992192663172418E-2</v>
      </c>
      <c r="C228" s="70">
        <v>1.8992192663172418</v>
      </c>
      <c r="E228" s="82">
        <f t="shared" si="14"/>
        <v>1.6160167043937346E-2</v>
      </c>
      <c r="F228" s="70">
        <v>1.6160167043937348</v>
      </c>
    </row>
    <row r="229" spans="1:6" ht="10.5" x14ac:dyDescent="0.25">
      <c r="A229" s="39">
        <v>43191</v>
      </c>
      <c r="B229" s="82">
        <f t="shared" si="13"/>
        <v>1.8804588535935533E-2</v>
      </c>
      <c r="C229" s="70">
        <v>1.8804588535935534</v>
      </c>
      <c r="E229" s="82">
        <f t="shared" si="14"/>
        <v>1.5392333114654565E-2</v>
      </c>
      <c r="F229" s="70">
        <v>1.5392333114654564</v>
      </c>
    </row>
    <row r="230" spans="1:6" ht="10.5" x14ac:dyDescent="0.25">
      <c r="A230" s="39">
        <v>43221</v>
      </c>
      <c r="B230" s="82">
        <f t="shared" si="13"/>
        <v>1.9104212173216548E-2</v>
      </c>
      <c r="C230" s="70">
        <v>1.9104212173216546</v>
      </c>
      <c r="E230" s="82">
        <f t="shared" si="14"/>
        <v>1.456889038659135E-2</v>
      </c>
      <c r="F230" s="70">
        <v>1.4568890386591351</v>
      </c>
    </row>
    <row r="231" spans="1:6" ht="10.5" x14ac:dyDescent="0.25">
      <c r="A231" s="39">
        <v>43252</v>
      </c>
      <c r="B231" s="82">
        <f t="shared" si="13"/>
        <v>1.9694362293526328E-2</v>
      </c>
      <c r="C231" s="70">
        <v>1.9694362293526329</v>
      </c>
      <c r="E231" s="82">
        <f t="shared" si="14"/>
        <v>1.3876701225425347E-2</v>
      </c>
      <c r="F231" s="70">
        <v>1.3876701225425347</v>
      </c>
    </row>
    <row r="232" spans="1:6" ht="10.5" x14ac:dyDescent="0.25">
      <c r="A232" s="39">
        <v>43282</v>
      </c>
      <c r="B232" s="82">
        <f t="shared" si="13"/>
        <v>2.031518762804391E-2</v>
      </c>
      <c r="C232" s="70">
        <v>2.0315187628043909</v>
      </c>
      <c r="E232" s="82">
        <f t="shared" si="14"/>
        <v>1.3249997903718193E-2</v>
      </c>
      <c r="F232" s="70">
        <v>1.3249997903718194</v>
      </c>
    </row>
    <row r="233" spans="1:6" ht="10.5" x14ac:dyDescent="0.25">
      <c r="A233" s="39">
        <v>43313</v>
      </c>
      <c r="B233" s="82">
        <f t="shared" si="13"/>
        <v>2.0784416433738174E-2</v>
      </c>
      <c r="C233" s="70">
        <v>2.0784416433738175</v>
      </c>
      <c r="E233" s="82">
        <f t="shared" si="14"/>
        <v>1.2760307545747982E-2</v>
      </c>
      <c r="F233" s="70">
        <v>1.2760307545747982</v>
      </c>
    </row>
    <row r="234" spans="1:6" ht="10.5" x14ac:dyDescent="0.25">
      <c r="A234" s="39">
        <v>43344</v>
      </c>
      <c r="B234" s="82">
        <f t="shared" si="13"/>
        <v>2.1071742724812537E-2</v>
      </c>
      <c r="C234" s="70">
        <v>2.1071742724812537</v>
      </c>
      <c r="E234" s="82">
        <f t="shared" si="14"/>
        <v>1.2566080559926997E-2</v>
      </c>
      <c r="F234" s="70">
        <v>1.2566080559926998</v>
      </c>
    </row>
    <row r="235" spans="1:6" ht="10.5" x14ac:dyDescent="0.25">
      <c r="A235" s="39">
        <v>43374</v>
      </c>
      <c r="B235" s="82">
        <f t="shared" si="13"/>
        <v>2.1073309949570476E-2</v>
      </c>
      <c r="C235" s="70">
        <v>2.1073309949570476</v>
      </c>
      <c r="E235" s="82">
        <f t="shared" si="14"/>
        <v>1.2970077713682986E-2</v>
      </c>
      <c r="F235" s="70">
        <v>1.2970077713682986</v>
      </c>
    </row>
    <row r="236" spans="1:6" ht="10.5" x14ac:dyDescent="0.25">
      <c r="A236" s="39">
        <v>43405</v>
      </c>
      <c r="B236" s="82">
        <f t="shared" si="13"/>
        <v>2.0786664151823602E-2</v>
      </c>
      <c r="C236" s="70">
        <v>2.0786664151823602</v>
      </c>
      <c r="E236" s="82">
        <f t="shared" si="14"/>
        <v>1.3911343053104963E-2</v>
      </c>
      <c r="F236" s="70">
        <v>1.3911343053104963</v>
      </c>
    </row>
    <row r="237" spans="1:6" ht="10.5" x14ac:dyDescent="0.25">
      <c r="A237" s="39">
        <v>43435</v>
      </c>
      <c r="B237" s="82">
        <f t="shared" si="13"/>
        <v>2.0405035061668086E-2</v>
      </c>
      <c r="C237" s="70">
        <v>2.0405035061668086</v>
      </c>
      <c r="E237" s="82">
        <f t="shared" si="14"/>
        <v>1.5047534036559436E-2</v>
      </c>
      <c r="F237" s="70">
        <v>1.5047534036559436</v>
      </c>
    </row>
    <row r="238" spans="1:6" ht="10.5" x14ac:dyDescent="0.25">
      <c r="A238" s="39">
        <v>43466</v>
      </c>
      <c r="B238" s="82">
        <f t="shared" si="13"/>
        <v>2.0148316421064325E-2</v>
      </c>
      <c r="C238" s="70">
        <v>2.0148316421064325</v>
      </c>
      <c r="E238" s="82">
        <f t="shared" si="14"/>
        <v>1.5849141031949544E-2</v>
      </c>
      <c r="F238" s="70">
        <v>1.5849141031949545</v>
      </c>
    </row>
    <row r="239" spans="1:6" ht="10.5" x14ac:dyDescent="0.25">
      <c r="A239" s="39">
        <v>43497</v>
      </c>
      <c r="B239" s="82">
        <f t="shared" si="13"/>
        <v>2.015429984783473E-2</v>
      </c>
      <c r="C239" s="70">
        <v>2.0154299847834731</v>
      </c>
      <c r="E239" s="82">
        <f t="shared" si="14"/>
        <v>1.5938601239683915E-2</v>
      </c>
      <c r="F239" s="70">
        <v>1.5938601239683916</v>
      </c>
    </row>
    <row r="240" spans="1:6" ht="10.5" x14ac:dyDescent="0.25">
      <c r="A240" s="39">
        <v>43525</v>
      </c>
      <c r="B240" s="82">
        <f t="shared" si="13"/>
        <v>2.0398380879104575E-2</v>
      </c>
      <c r="C240" s="70">
        <v>2.0398380879104576</v>
      </c>
      <c r="E240" s="82">
        <f t="shared" si="14"/>
        <v>1.5382639260663878E-2</v>
      </c>
      <c r="F240" s="70">
        <v>1.5382639260663877</v>
      </c>
    </row>
    <row r="241" spans="1:6" ht="10.5" x14ac:dyDescent="0.25">
      <c r="A241" s="39">
        <v>43556</v>
      </c>
      <c r="B241" s="82">
        <f t="shared" si="13"/>
        <v>2.0826286485473994E-2</v>
      </c>
      <c r="C241" s="70">
        <v>2.0826286485473995</v>
      </c>
      <c r="E241" s="82">
        <f t="shared" si="14"/>
        <v>1.4501372961471548E-2</v>
      </c>
      <c r="F241" s="70">
        <v>1.4501372961471548</v>
      </c>
    </row>
    <row r="242" spans="1:6" ht="10.5" x14ac:dyDescent="0.25">
      <c r="A242" s="39">
        <v>43586</v>
      </c>
      <c r="B242" s="82">
        <f t="shared" si="13"/>
        <v>2.1337099002135092E-2</v>
      </c>
      <c r="C242" s="70">
        <v>2.1337099002135091</v>
      </c>
      <c r="E242" s="82">
        <f t="shared" si="14"/>
        <v>1.3600991436313624E-2</v>
      </c>
      <c r="F242" s="70">
        <v>1.3600991436313623</v>
      </c>
    </row>
    <row r="243" spans="1:6" ht="10.5" x14ac:dyDescent="0.25">
      <c r="A243" s="39">
        <v>43617</v>
      </c>
      <c r="B243" s="82">
        <f t="shared" si="13"/>
        <v>2.1820719061324111E-2</v>
      </c>
      <c r="C243" s="70">
        <v>2.182071906132411</v>
      </c>
      <c r="E243" s="82">
        <f t="shared" si="14"/>
        <v>1.2737008129033738E-2</v>
      </c>
      <c r="F243" s="70">
        <v>1.2737008129033738</v>
      </c>
    </row>
  </sheetData>
  <mergeCells count="2">
    <mergeCell ref="E4:F4"/>
    <mergeCell ref="B4:C4"/>
  </mergeCells>
  <phoneticPr fontId="4" type="noConversion"/>
  <hyperlinks>
    <hyperlink ref="Q2" location="Contents!A1" display="Contents page"/>
    <hyperlink ref="A3" location="'Figure 7'!A1" display="Figure 7"/>
    <hyperlink ref="L3" location="'Figure 6'!A1" display="Figure 6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zoomScale="140" zoomScaleNormal="140" workbookViewId="0"/>
  </sheetViews>
  <sheetFormatPr defaultColWidth="9" defaultRowHeight="10" x14ac:dyDescent="0.2"/>
  <cols>
    <col min="1" max="1" width="21.8984375" customWidth="1"/>
    <col min="2" max="2" width="11.8984375" customWidth="1"/>
    <col min="3" max="3" width="11" customWidth="1"/>
    <col min="4" max="4" width="16.59765625" customWidth="1"/>
    <col min="5" max="5" width="13" customWidth="1"/>
    <col min="7" max="7" width="15" customWidth="1"/>
  </cols>
  <sheetData>
    <row r="1" spans="1:7" ht="27.75" customHeight="1" x14ac:dyDescent="0.25">
      <c r="A1" s="178" t="s">
        <v>365</v>
      </c>
      <c r="B1" s="105"/>
      <c r="C1" s="105"/>
      <c r="D1" s="105"/>
      <c r="E1" s="105"/>
      <c r="G1" s="170" t="s">
        <v>366</v>
      </c>
    </row>
    <row r="2" spans="1:7" ht="11.5" x14ac:dyDescent="0.25">
      <c r="A2" s="105" t="s">
        <v>12</v>
      </c>
      <c r="B2" s="105" t="s">
        <v>133</v>
      </c>
      <c r="C2" s="105" t="s">
        <v>132</v>
      </c>
      <c r="D2" s="111" t="s">
        <v>137</v>
      </c>
      <c r="E2" s="111" t="s">
        <v>138</v>
      </c>
    </row>
    <row r="3" spans="1:7" ht="11.5" x14ac:dyDescent="0.25">
      <c r="A3" s="105" t="s">
        <v>15</v>
      </c>
      <c r="B3" s="283">
        <v>420</v>
      </c>
      <c r="C3" s="249">
        <v>237.15266502470863</v>
      </c>
      <c r="D3" s="251">
        <v>2.9007601100141667E-3</v>
      </c>
      <c r="E3" s="251">
        <v>1.7772094699553431E-2</v>
      </c>
    </row>
    <row r="4" spans="1:7" ht="11.5" x14ac:dyDescent="0.25">
      <c r="A4" s="105" t="s">
        <v>142</v>
      </c>
      <c r="B4" s="283">
        <v>320</v>
      </c>
      <c r="C4" s="249">
        <v>235.90063485849427</v>
      </c>
      <c r="D4" s="251">
        <v>1.381631836447017E-3</v>
      </c>
      <c r="E4" s="251">
        <v>5.3997557180684108E-2</v>
      </c>
    </row>
    <row r="5" spans="1:7" ht="11.5" x14ac:dyDescent="0.25">
      <c r="A5" s="105" t="s">
        <v>14</v>
      </c>
      <c r="B5" s="283">
        <v>400</v>
      </c>
      <c r="C5" s="249">
        <v>234.63582629831109</v>
      </c>
      <c r="D5" s="251">
        <v>2.4550727995786836E-3</v>
      </c>
      <c r="E5" s="251">
        <v>2.2318419249601318E-2</v>
      </c>
    </row>
    <row r="6" spans="1:7" ht="11.5" x14ac:dyDescent="0.25">
      <c r="A6" s="105"/>
      <c r="B6" s="107"/>
      <c r="C6" s="105"/>
      <c r="D6" s="105"/>
      <c r="E6" s="105"/>
    </row>
    <row r="7" spans="1:7" ht="11.5" x14ac:dyDescent="0.25">
      <c r="A7" s="105"/>
      <c r="B7" s="105" t="s">
        <v>146</v>
      </c>
      <c r="C7" s="105"/>
      <c r="D7" s="105"/>
      <c r="E7" s="105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9"/>
  <sheetViews>
    <sheetView zoomScale="130" zoomScaleNormal="130" workbookViewId="0"/>
  </sheetViews>
  <sheetFormatPr defaultColWidth="9" defaultRowHeight="10" x14ac:dyDescent="0.2"/>
  <cols>
    <col min="1" max="1" width="24.296875" customWidth="1"/>
    <col min="2" max="4" width="15.69921875" customWidth="1"/>
    <col min="7" max="7" width="15.8984375" customWidth="1"/>
  </cols>
  <sheetData>
    <row r="1" spans="1:7" ht="33" customHeight="1" x14ac:dyDescent="0.2">
      <c r="A1" s="178" t="s">
        <v>391</v>
      </c>
      <c r="G1" s="170" t="s">
        <v>366</v>
      </c>
    </row>
    <row r="2" spans="1:7" s="11" customFormat="1" ht="30" customHeight="1" x14ac:dyDescent="0.25">
      <c r="A2" s="284" t="s">
        <v>30</v>
      </c>
      <c r="B2" s="285" t="s">
        <v>133</v>
      </c>
      <c r="C2" s="286" t="s">
        <v>134</v>
      </c>
      <c r="D2" s="286" t="s">
        <v>135</v>
      </c>
    </row>
    <row r="3" spans="1:7" s="11" customFormat="1" ht="17.25" customHeight="1" x14ac:dyDescent="0.25">
      <c r="A3" s="284" t="s">
        <v>60</v>
      </c>
      <c r="B3" s="287"/>
      <c r="C3" s="119"/>
      <c r="D3" s="119"/>
      <c r="G3" s="10"/>
    </row>
    <row r="4" spans="1:7" ht="15" customHeight="1" x14ac:dyDescent="0.25">
      <c r="A4" s="105" t="s">
        <v>16</v>
      </c>
      <c r="B4" s="288">
        <v>500</v>
      </c>
      <c r="C4" s="289">
        <v>0</v>
      </c>
      <c r="D4" s="289">
        <v>2.249488752556239E-2</v>
      </c>
      <c r="E4" s="252"/>
      <c r="F4" s="252"/>
    </row>
    <row r="5" spans="1:7" ht="15" customHeight="1" x14ac:dyDescent="0.25">
      <c r="A5" s="105" t="s">
        <v>17</v>
      </c>
      <c r="B5" s="288">
        <v>470</v>
      </c>
      <c r="C5" s="289">
        <v>2.1739130434782705E-2</v>
      </c>
      <c r="D5" s="289">
        <v>2.1739130434782705E-2</v>
      </c>
      <c r="E5" s="252"/>
      <c r="F5" s="252"/>
    </row>
    <row r="6" spans="1:7" ht="15" customHeight="1" x14ac:dyDescent="0.25">
      <c r="A6" s="105" t="s">
        <v>18</v>
      </c>
      <c r="B6" s="288">
        <v>480</v>
      </c>
      <c r="C6" s="289">
        <v>0</v>
      </c>
      <c r="D6" s="289">
        <v>2.1276595744680771E-2</v>
      </c>
      <c r="E6" s="252"/>
      <c r="F6" s="252"/>
    </row>
    <row r="7" spans="1:7" ht="15" customHeight="1" x14ac:dyDescent="0.25">
      <c r="A7" s="105" t="s">
        <v>19</v>
      </c>
      <c r="B7" s="288">
        <v>380</v>
      </c>
      <c r="C7" s="289">
        <v>0</v>
      </c>
      <c r="D7" s="289">
        <v>2.6385224274405594E-3</v>
      </c>
      <c r="E7" s="252"/>
      <c r="F7" s="252"/>
    </row>
    <row r="8" spans="1:7" ht="15" customHeight="1" x14ac:dyDescent="0.25">
      <c r="A8" s="105" t="s">
        <v>20</v>
      </c>
      <c r="B8" s="288">
        <v>400</v>
      </c>
      <c r="C8" s="289">
        <v>-2.4390243902439046E-2</v>
      </c>
      <c r="D8" s="289">
        <v>1.2658227848101333E-2</v>
      </c>
      <c r="E8" s="252"/>
      <c r="F8" s="252"/>
    </row>
    <row r="9" spans="1:7" ht="15" customHeight="1" x14ac:dyDescent="0.25">
      <c r="A9" s="105" t="s">
        <v>21</v>
      </c>
      <c r="B9" s="288">
        <v>400</v>
      </c>
      <c r="C9" s="289">
        <v>0</v>
      </c>
      <c r="D9" s="289">
        <v>2.564102564102555E-2</v>
      </c>
      <c r="E9" s="252"/>
      <c r="F9" s="252"/>
    </row>
    <row r="10" spans="1:7" ht="15" customHeight="1" x14ac:dyDescent="0.25">
      <c r="A10" s="105" t="s">
        <v>22</v>
      </c>
      <c r="B10" s="288">
        <v>410</v>
      </c>
      <c r="C10" s="289">
        <v>2.4999999999999911E-2</v>
      </c>
      <c r="D10" s="289">
        <v>2.4999999999999911E-2</v>
      </c>
      <c r="E10" s="252"/>
      <c r="F10" s="252"/>
    </row>
    <row r="11" spans="1:7" ht="15" customHeight="1" x14ac:dyDescent="0.25">
      <c r="A11" s="105" t="s">
        <v>23</v>
      </c>
      <c r="B11" s="288">
        <v>380</v>
      </c>
      <c r="C11" s="289">
        <v>0</v>
      </c>
      <c r="D11" s="289">
        <v>2.7027027027026973E-2</v>
      </c>
      <c r="E11" s="252"/>
      <c r="F11" s="252"/>
    </row>
    <row r="12" spans="1:7" ht="15" customHeight="1" x14ac:dyDescent="0.25">
      <c r="A12" s="105" t="s">
        <v>24</v>
      </c>
      <c r="B12" s="288">
        <v>390</v>
      </c>
      <c r="C12" s="289">
        <v>2.6315789473684292E-2</v>
      </c>
      <c r="D12" s="289">
        <v>2.6315789473684292E-2</v>
      </c>
      <c r="E12" s="252"/>
      <c r="F12" s="252"/>
    </row>
    <row r="13" spans="1:7" ht="18" customHeight="1" x14ac:dyDescent="0.25">
      <c r="A13" s="284" t="s">
        <v>142</v>
      </c>
      <c r="B13" s="288"/>
      <c r="C13" s="290"/>
      <c r="D13" s="289"/>
      <c r="E13" s="252"/>
      <c r="F13" s="252"/>
    </row>
    <row r="14" spans="1:7" ht="15" customHeight="1" x14ac:dyDescent="0.25">
      <c r="A14" s="105" t="s">
        <v>25</v>
      </c>
      <c r="B14" s="288">
        <v>365</v>
      </c>
      <c r="C14" s="289">
        <v>1.388888888888884E-2</v>
      </c>
      <c r="D14" s="289">
        <v>7.3529411764705843E-2</v>
      </c>
      <c r="E14" s="252"/>
      <c r="F14" s="252"/>
    </row>
    <row r="15" spans="1:7" ht="15" customHeight="1" x14ac:dyDescent="0.25">
      <c r="A15" s="105" t="s">
        <v>26</v>
      </c>
      <c r="B15" s="288">
        <v>298</v>
      </c>
      <c r="C15" s="289">
        <v>2.7586206896551779E-2</v>
      </c>
      <c r="D15" s="289">
        <v>6.4285714285714279E-2</v>
      </c>
      <c r="E15" s="252"/>
      <c r="F15" s="252"/>
    </row>
    <row r="16" spans="1:7" ht="15" customHeight="1" x14ac:dyDescent="0.25">
      <c r="A16" s="105" t="s">
        <v>61</v>
      </c>
      <c r="B16" s="288">
        <v>300</v>
      </c>
      <c r="C16" s="289">
        <v>0</v>
      </c>
      <c r="D16" s="289">
        <v>3.4482758620689724E-2</v>
      </c>
      <c r="E16" s="252"/>
      <c r="F16" s="252"/>
    </row>
    <row r="17" spans="1:6" ht="15" customHeight="1" x14ac:dyDescent="0.25">
      <c r="A17" s="105" t="s">
        <v>28</v>
      </c>
      <c r="B17" s="288">
        <v>305</v>
      </c>
      <c r="C17" s="289">
        <v>-1.6129032258064502E-2</v>
      </c>
      <c r="D17" s="289">
        <v>3.3898305084745672E-2</v>
      </c>
      <c r="E17" s="252"/>
      <c r="F17" s="252"/>
    </row>
    <row r="18" spans="1:6" ht="15" customHeight="1" x14ac:dyDescent="0.25">
      <c r="A18" s="105" t="s">
        <v>29</v>
      </c>
      <c r="B18" s="288">
        <v>300</v>
      </c>
      <c r="C18" s="289">
        <v>-3.2258064516129004E-2</v>
      </c>
      <c r="D18" s="289">
        <v>3.4482758620689724E-2</v>
      </c>
    </row>
    <row r="19" spans="1:6" x14ac:dyDescent="0.2">
      <c r="D19" s="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7"/>
  <sheetViews>
    <sheetView zoomScale="120" zoomScaleNormal="120" workbookViewId="0"/>
  </sheetViews>
  <sheetFormatPr defaultColWidth="9" defaultRowHeight="10" x14ac:dyDescent="0.2"/>
  <cols>
    <col min="1" max="1" width="20.59765625" style="261" customWidth="1"/>
    <col min="2" max="4" width="12.69921875" style="261" customWidth="1"/>
    <col min="5" max="5" width="9" style="261"/>
    <col min="6" max="6" width="9.09765625" style="261" customWidth="1"/>
    <col min="7" max="7" width="14.3984375" style="261" customWidth="1"/>
    <col min="8" max="16384" width="9" style="261"/>
  </cols>
  <sheetData>
    <row r="1" spans="1:7" ht="30.75" customHeight="1" x14ac:dyDescent="0.2">
      <c r="A1" s="262" t="s">
        <v>392</v>
      </c>
      <c r="G1" s="263" t="s">
        <v>366</v>
      </c>
    </row>
    <row r="2" spans="1:7" ht="26.5" customHeight="1" x14ac:dyDescent="0.25">
      <c r="A2" s="264" t="s">
        <v>290</v>
      </c>
      <c r="B2" s="265" t="s">
        <v>133</v>
      </c>
      <c r="C2" s="162" t="s">
        <v>137</v>
      </c>
      <c r="D2" s="162" t="s">
        <v>138</v>
      </c>
    </row>
    <row r="3" spans="1:7" ht="17.25" customHeight="1" x14ac:dyDescent="0.25">
      <c r="A3" s="291" t="s">
        <v>60</v>
      </c>
      <c r="B3" s="288"/>
      <c r="C3" s="289"/>
      <c r="D3" s="289"/>
    </row>
    <row r="4" spans="1:7" ht="15" customHeight="1" x14ac:dyDescent="0.25">
      <c r="A4" s="292" t="s">
        <v>31</v>
      </c>
      <c r="B4" s="288">
        <v>375</v>
      </c>
      <c r="C4" s="289">
        <v>2.2779043280182432E-2</v>
      </c>
      <c r="D4" s="289">
        <v>2.5114155251141579E-2</v>
      </c>
      <c r="E4" s="93"/>
      <c r="F4" s="93"/>
      <c r="G4" s="93"/>
    </row>
    <row r="5" spans="1:7" ht="15" customHeight="1" x14ac:dyDescent="0.25">
      <c r="A5" s="292" t="s">
        <v>32</v>
      </c>
      <c r="B5" s="288">
        <v>435</v>
      </c>
      <c r="C5" s="289">
        <v>-1.8691588785045843E-3</v>
      </c>
      <c r="D5" s="289">
        <v>1.5209125475285301E-2</v>
      </c>
      <c r="E5" s="93"/>
      <c r="F5" s="93"/>
      <c r="G5" s="93"/>
    </row>
    <row r="6" spans="1:7" ht="15" customHeight="1" x14ac:dyDescent="0.25">
      <c r="A6" s="292" t="s">
        <v>33</v>
      </c>
      <c r="B6" s="288">
        <v>480</v>
      </c>
      <c r="C6" s="289">
        <v>9.1443500979750958E-3</v>
      </c>
      <c r="D6" s="289">
        <v>2.385685884691835E-2</v>
      </c>
      <c r="E6" s="93"/>
      <c r="F6" s="93"/>
      <c r="G6" s="93"/>
    </row>
    <row r="7" spans="1:7" ht="15" customHeight="1" x14ac:dyDescent="0.25">
      <c r="A7" s="292" t="s">
        <v>34</v>
      </c>
      <c r="B7" s="288">
        <v>430</v>
      </c>
      <c r="C7" s="289">
        <v>-2.5454545454544064E-3</v>
      </c>
      <c r="D7" s="289">
        <v>2.1601489757914427E-2</v>
      </c>
      <c r="E7" s="93"/>
      <c r="F7" s="93"/>
      <c r="G7" s="93"/>
    </row>
    <row r="8" spans="1:7" ht="15" customHeight="1" x14ac:dyDescent="0.25">
      <c r="A8" s="292" t="s">
        <v>35</v>
      </c>
      <c r="B8" s="288">
        <v>400</v>
      </c>
      <c r="C8" s="289">
        <v>5.6603773584906758E-3</v>
      </c>
      <c r="D8" s="289">
        <v>2.303262955854124E-2</v>
      </c>
      <c r="E8" s="93"/>
      <c r="F8" s="93"/>
      <c r="G8" s="93"/>
    </row>
    <row r="9" spans="1:7" ht="15" customHeight="1" x14ac:dyDescent="0.25">
      <c r="A9" s="292" t="s">
        <v>36</v>
      </c>
      <c r="B9" s="288">
        <v>440</v>
      </c>
      <c r="C9" s="289">
        <v>-1.5064102564102622E-2</v>
      </c>
      <c r="D9" s="289">
        <v>9.7719869706835993E-4</v>
      </c>
      <c r="E9" s="93"/>
      <c r="F9" s="93"/>
      <c r="G9" s="93"/>
    </row>
    <row r="10" spans="1:7" ht="20.25" customHeight="1" x14ac:dyDescent="0.25">
      <c r="A10" s="291" t="s">
        <v>142</v>
      </c>
      <c r="B10" s="288"/>
      <c r="C10" s="289"/>
      <c r="D10" s="289"/>
      <c r="E10" s="93"/>
      <c r="F10" s="93"/>
      <c r="G10" s="93"/>
    </row>
    <row r="11" spans="1:7" ht="15" customHeight="1" x14ac:dyDescent="0.25">
      <c r="A11" s="292" t="s">
        <v>31</v>
      </c>
      <c r="B11" s="288">
        <v>195</v>
      </c>
      <c r="C11" s="289">
        <v>-2.0134228187919434E-2</v>
      </c>
      <c r="D11" s="289">
        <v>5.7971014492753659E-2</v>
      </c>
      <c r="E11" s="93"/>
      <c r="F11" s="93"/>
      <c r="G11" s="93"/>
    </row>
    <row r="12" spans="1:7" ht="15" customHeight="1" x14ac:dyDescent="0.25">
      <c r="A12" s="292" t="s">
        <v>32</v>
      </c>
      <c r="B12" s="288">
        <v>255</v>
      </c>
      <c r="C12" s="289">
        <v>9.7087378640776656E-3</v>
      </c>
      <c r="D12" s="289">
        <v>5.0505050505050386E-2</v>
      </c>
      <c r="E12" s="93"/>
      <c r="F12" s="93"/>
      <c r="G12" s="93"/>
    </row>
    <row r="13" spans="1:7" ht="15" customHeight="1" x14ac:dyDescent="0.25">
      <c r="A13" s="292" t="s">
        <v>33</v>
      </c>
      <c r="B13" s="288">
        <v>330</v>
      </c>
      <c r="C13" s="289">
        <v>-1.1278195488721665E-2</v>
      </c>
      <c r="D13" s="289">
        <v>2.4941543257989363E-2</v>
      </c>
      <c r="E13" s="93"/>
      <c r="F13" s="93"/>
      <c r="G13" s="93"/>
    </row>
    <row r="14" spans="1:7" ht="15" customHeight="1" x14ac:dyDescent="0.25">
      <c r="A14" s="292" t="s">
        <v>34</v>
      </c>
      <c r="B14" s="288">
        <v>280</v>
      </c>
      <c r="C14" s="289">
        <v>-1.8348623853210455E-3</v>
      </c>
      <c r="D14" s="289">
        <v>5.6310679611650594E-2</v>
      </c>
      <c r="E14" s="93"/>
      <c r="F14" s="93"/>
      <c r="G14" s="93"/>
    </row>
    <row r="15" spans="1:7" ht="15" customHeight="1" x14ac:dyDescent="0.25">
      <c r="A15" s="292" t="s">
        <v>35</v>
      </c>
      <c r="B15" s="288">
        <v>330</v>
      </c>
      <c r="C15" s="289">
        <v>7.7821011673151474E-3</v>
      </c>
      <c r="D15" s="289">
        <v>6.321839080459779E-2</v>
      </c>
      <c r="E15" s="93"/>
      <c r="F15" s="93"/>
      <c r="G15" s="93"/>
    </row>
    <row r="16" spans="1:7" ht="15" customHeight="1" x14ac:dyDescent="0.25">
      <c r="A16" s="292" t="s">
        <v>36</v>
      </c>
      <c r="B16" s="288">
        <v>400</v>
      </c>
      <c r="C16" s="289">
        <v>-1.2539184952978122E-2</v>
      </c>
      <c r="D16" s="289">
        <v>3.618421052631593E-2</v>
      </c>
      <c r="E16" s="93"/>
      <c r="F16" s="93"/>
      <c r="G16" s="93"/>
    </row>
    <row r="17" spans="1:7" x14ac:dyDescent="0.2">
      <c r="A17" s="261" t="s">
        <v>357</v>
      </c>
      <c r="G17" s="93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/>
  </sheetViews>
  <sheetFormatPr defaultRowHeight="10" x14ac:dyDescent="0.2"/>
  <cols>
    <col min="13" max="13" width="15" customWidth="1"/>
  </cols>
  <sheetData>
    <row r="1" spans="1:13" ht="30.75" customHeight="1" x14ac:dyDescent="0.2">
      <c r="A1" s="169" t="s">
        <v>393</v>
      </c>
      <c r="M1" s="170" t="s">
        <v>366</v>
      </c>
    </row>
    <row r="3" spans="1:13" ht="13.5" x14ac:dyDescent="0.25">
      <c r="B3" s="53"/>
    </row>
    <row r="8" spans="1:13" ht="19.5" x14ac:dyDescent="0.35">
      <c r="J8" s="247"/>
    </row>
    <row r="16" spans="1:13" ht="24.5" x14ac:dyDescent="0.45">
      <c r="J16" s="153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120" zoomScaleNormal="120" workbookViewId="0"/>
  </sheetViews>
  <sheetFormatPr defaultRowHeight="10" x14ac:dyDescent="0.2"/>
  <cols>
    <col min="14" max="14" width="16.296875" customWidth="1"/>
  </cols>
  <sheetData>
    <row r="1" spans="1:16" ht="35.25" customHeight="1" x14ac:dyDescent="0.2">
      <c r="A1" s="169" t="s">
        <v>394</v>
      </c>
      <c r="N1" s="170" t="s">
        <v>366</v>
      </c>
    </row>
    <row r="3" spans="1:16" ht="13.5" x14ac:dyDescent="0.25">
      <c r="B3" s="53"/>
    </row>
    <row r="6" spans="1:16" ht="19.5" x14ac:dyDescent="0.35">
      <c r="K6" s="247"/>
    </row>
    <row r="16" spans="1:16" ht="24.5" x14ac:dyDescent="0.45">
      <c r="P16" s="153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="130" zoomScaleNormal="130" workbookViewId="0"/>
  </sheetViews>
  <sheetFormatPr defaultColWidth="9" defaultRowHeight="10" x14ac:dyDescent="0.2"/>
  <cols>
    <col min="1" max="1" width="32.3984375" style="58" customWidth="1"/>
    <col min="2" max="2" width="7.59765625" style="58" customWidth="1"/>
    <col min="3" max="3" width="28.09765625" style="58" customWidth="1"/>
    <col min="4" max="4" width="12.69921875" style="58" customWidth="1"/>
    <col min="5" max="5" width="9" style="58"/>
    <col min="7" max="7" width="16.09765625" customWidth="1"/>
    <col min="8" max="8" width="4" customWidth="1"/>
    <col min="9" max="9" width="16.09765625" customWidth="1"/>
    <col min="10" max="16384" width="9" style="58"/>
  </cols>
  <sheetData>
    <row r="1" spans="1:9" ht="21" customHeight="1" x14ac:dyDescent="0.2">
      <c r="A1" s="266" t="s">
        <v>395</v>
      </c>
      <c r="G1" s="170" t="str">
        <f>'[5]Figure 3'!$N$1</f>
        <v>Contents page</v>
      </c>
      <c r="H1" s="74"/>
      <c r="I1" s="170" t="s">
        <v>373</v>
      </c>
    </row>
    <row r="2" spans="1:9" ht="21.75" customHeight="1" x14ac:dyDescent="0.25">
      <c r="A2" s="293" t="s">
        <v>358</v>
      </c>
      <c r="B2" s="293"/>
      <c r="C2" s="294" t="s">
        <v>359</v>
      </c>
      <c r="D2" s="295"/>
    </row>
    <row r="3" spans="1:9" ht="30" customHeight="1" x14ac:dyDescent="0.25">
      <c r="A3" s="284" t="s">
        <v>335</v>
      </c>
      <c r="B3" s="296"/>
      <c r="C3" s="105"/>
      <c r="D3" s="296"/>
    </row>
    <row r="4" spans="1:9" ht="30" customHeight="1" x14ac:dyDescent="0.25">
      <c r="A4" s="284" t="s">
        <v>15</v>
      </c>
      <c r="B4" s="105"/>
      <c r="C4" s="105"/>
      <c r="D4" s="105"/>
    </row>
    <row r="5" spans="1:9" ht="15" customHeight="1" x14ac:dyDescent="0.25">
      <c r="A5" s="296" t="s">
        <v>154</v>
      </c>
      <c r="B5" s="297">
        <v>650</v>
      </c>
      <c r="C5" s="105" t="s">
        <v>11</v>
      </c>
      <c r="D5" s="298">
        <v>280</v>
      </c>
    </row>
    <row r="6" spans="1:9" ht="15" customHeight="1" x14ac:dyDescent="0.25">
      <c r="A6" s="296" t="s">
        <v>158</v>
      </c>
      <c r="B6" s="297">
        <v>603</v>
      </c>
      <c r="C6" s="105" t="s">
        <v>249</v>
      </c>
      <c r="D6" s="298">
        <v>300</v>
      </c>
    </row>
    <row r="7" spans="1:9" ht="15" customHeight="1" x14ac:dyDescent="0.25">
      <c r="A7" s="296" t="s">
        <v>152</v>
      </c>
      <c r="B7" s="297">
        <v>600</v>
      </c>
      <c r="C7" s="105" t="s">
        <v>244</v>
      </c>
      <c r="D7" s="298">
        <v>310</v>
      </c>
    </row>
    <row r="8" spans="1:9" s="267" customFormat="1" ht="15" customHeight="1" x14ac:dyDescent="0.25">
      <c r="A8" s="296" t="s">
        <v>162</v>
      </c>
      <c r="B8" s="297">
        <v>600</v>
      </c>
      <c r="C8" s="105" t="s">
        <v>245</v>
      </c>
      <c r="D8" s="298">
        <v>310</v>
      </c>
    </row>
    <row r="9" spans="1:9" ht="15" customHeight="1" x14ac:dyDescent="0.25">
      <c r="A9" s="296" t="s">
        <v>167</v>
      </c>
      <c r="B9" s="297">
        <v>590</v>
      </c>
      <c r="C9" s="105" t="s">
        <v>208</v>
      </c>
      <c r="D9" s="298">
        <v>310</v>
      </c>
    </row>
    <row r="10" spans="1:9" ht="15" customHeight="1" x14ac:dyDescent="0.25">
      <c r="A10" s="296" t="s">
        <v>155</v>
      </c>
      <c r="B10" s="297">
        <v>585</v>
      </c>
      <c r="C10" s="105" t="s">
        <v>8</v>
      </c>
      <c r="D10" s="298">
        <v>310</v>
      </c>
    </row>
    <row r="11" spans="1:9" ht="30" customHeight="1" x14ac:dyDescent="0.25">
      <c r="A11" s="284" t="s">
        <v>142</v>
      </c>
      <c r="B11" s="111"/>
      <c r="C11" s="111"/>
      <c r="D11" s="297"/>
    </row>
    <row r="12" spans="1:9" ht="15" customHeight="1" x14ac:dyDescent="0.25">
      <c r="A12" s="296" t="s">
        <v>281</v>
      </c>
      <c r="B12" s="297">
        <v>365</v>
      </c>
      <c r="C12" s="299" t="s">
        <v>274</v>
      </c>
      <c r="D12" s="297">
        <v>175</v>
      </c>
    </row>
    <row r="13" spans="1:9" ht="15" customHeight="1" x14ac:dyDescent="0.25">
      <c r="A13" s="296" t="s">
        <v>276</v>
      </c>
      <c r="B13" s="297">
        <v>348</v>
      </c>
      <c r="C13" s="299" t="s">
        <v>275</v>
      </c>
      <c r="D13" s="297">
        <v>190</v>
      </c>
    </row>
    <row r="14" spans="1:9" ht="15" customHeight="1" x14ac:dyDescent="0.25">
      <c r="A14" s="296" t="s">
        <v>256</v>
      </c>
      <c r="B14" s="297">
        <v>320</v>
      </c>
      <c r="C14" s="299" t="s">
        <v>277</v>
      </c>
      <c r="D14" s="297">
        <v>210</v>
      </c>
    </row>
    <row r="15" spans="1:9" ht="15" customHeight="1" x14ac:dyDescent="0.25">
      <c r="A15" s="296" t="s">
        <v>372</v>
      </c>
      <c r="B15" s="297">
        <v>320</v>
      </c>
      <c r="C15" s="299" t="s">
        <v>70</v>
      </c>
      <c r="D15" s="297">
        <v>220</v>
      </c>
    </row>
    <row r="16" spans="1:9" ht="15" customHeight="1" x14ac:dyDescent="0.25">
      <c r="A16" s="296" t="s">
        <v>260</v>
      </c>
      <c r="B16" s="297">
        <v>320</v>
      </c>
      <c r="C16" s="299" t="s">
        <v>1</v>
      </c>
      <c r="D16" s="297">
        <v>220</v>
      </c>
    </row>
    <row r="17" spans="1:6" ht="15" customHeight="1" x14ac:dyDescent="0.25">
      <c r="A17" s="296" t="s">
        <v>261</v>
      </c>
      <c r="B17" s="297">
        <v>310</v>
      </c>
      <c r="C17" s="299" t="s">
        <v>279</v>
      </c>
      <c r="D17" s="297">
        <v>220</v>
      </c>
    </row>
    <row r="18" spans="1:6" ht="30" customHeight="1" x14ac:dyDescent="0.25">
      <c r="A18" s="284" t="s">
        <v>15</v>
      </c>
      <c r="B18" s="297"/>
      <c r="C18" s="299"/>
      <c r="D18" s="297"/>
    </row>
    <row r="19" spans="1:6" ht="15" customHeight="1" x14ac:dyDescent="0.25">
      <c r="A19" s="296" t="s">
        <v>169</v>
      </c>
      <c r="B19" s="297">
        <v>998</v>
      </c>
      <c r="C19" s="105" t="s">
        <v>11</v>
      </c>
      <c r="D19" s="297">
        <v>330</v>
      </c>
    </row>
    <row r="20" spans="1:6" ht="15" customHeight="1" x14ac:dyDescent="0.25">
      <c r="A20" s="296" t="s">
        <v>148</v>
      </c>
      <c r="B20" s="297">
        <v>950</v>
      </c>
      <c r="C20" s="105" t="s">
        <v>249</v>
      </c>
      <c r="D20" s="297">
        <v>350</v>
      </c>
      <c r="E20"/>
    </row>
    <row r="21" spans="1:6" ht="15" customHeight="1" x14ac:dyDescent="0.25">
      <c r="A21" s="296" t="s">
        <v>149</v>
      </c>
      <c r="B21" s="297">
        <v>900</v>
      </c>
      <c r="C21" s="105" t="s">
        <v>208</v>
      </c>
      <c r="D21" s="297">
        <v>355</v>
      </c>
      <c r="E21"/>
    </row>
    <row r="22" spans="1:6" ht="15" customHeight="1" x14ac:dyDescent="0.25">
      <c r="A22" s="296" t="s">
        <v>154</v>
      </c>
      <c r="B22" s="297">
        <v>900</v>
      </c>
      <c r="C22" s="105" t="s">
        <v>205</v>
      </c>
      <c r="D22" s="297">
        <v>358</v>
      </c>
      <c r="E22"/>
    </row>
    <row r="23" spans="1:6" ht="15" customHeight="1" x14ac:dyDescent="0.25">
      <c r="A23" s="296" t="s">
        <v>158</v>
      </c>
      <c r="B23" s="297">
        <v>900</v>
      </c>
      <c r="C23" s="105" t="s">
        <v>246</v>
      </c>
      <c r="D23" s="297">
        <v>360</v>
      </c>
      <c r="E23"/>
    </row>
    <row r="24" spans="1:6" ht="15" customHeight="1" x14ac:dyDescent="0.25">
      <c r="A24" s="296" t="s">
        <v>189</v>
      </c>
      <c r="B24" s="297">
        <v>898</v>
      </c>
      <c r="C24" s="105" t="s">
        <v>206</v>
      </c>
      <c r="D24" s="297">
        <v>360</v>
      </c>
      <c r="E24"/>
    </row>
    <row r="25" spans="1:6" ht="15" customHeight="1" x14ac:dyDescent="0.25">
      <c r="A25" s="296" t="s">
        <v>166</v>
      </c>
      <c r="B25" s="297">
        <v>890</v>
      </c>
      <c r="C25" s="105" t="s">
        <v>223</v>
      </c>
      <c r="D25" s="297">
        <v>363</v>
      </c>
      <c r="E25"/>
      <c r="F25" s="139"/>
    </row>
    <row r="26" spans="1:6" ht="30" customHeight="1" x14ac:dyDescent="0.25">
      <c r="A26" s="284" t="s">
        <v>143</v>
      </c>
      <c r="B26" s="297"/>
      <c r="C26" s="299"/>
      <c r="D26" s="297"/>
    </row>
    <row r="27" spans="1:6" ht="15" customHeight="1" x14ac:dyDescent="0.25">
      <c r="A27" s="299" t="s">
        <v>281</v>
      </c>
      <c r="B27" s="297">
        <v>480</v>
      </c>
      <c r="C27" s="296" t="s">
        <v>275</v>
      </c>
      <c r="D27" s="297">
        <v>240</v>
      </c>
    </row>
    <row r="28" spans="1:6" ht="15" customHeight="1" x14ac:dyDescent="0.25">
      <c r="A28" s="299" t="s">
        <v>276</v>
      </c>
      <c r="B28" s="297">
        <v>420</v>
      </c>
      <c r="C28" s="296" t="s">
        <v>273</v>
      </c>
      <c r="D28" s="297">
        <v>270</v>
      </c>
    </row>
    <row r="29" spans="1:6" ht="15" customHeight="1" x14ac:dyDescent="0.25">
      <c r="A29" s="299" t="s">
        <v>260</v>
      </c>
      <c r="B29" s="297">
        <v>410</v>
      </c>
      <c r="C29" s="296" t="s">
        <v>274</v>
      </c>
      <c r="D29" s="297">
        <v>270</v>
      </c>
    </row>
    <row r="30" spans="1:6" ht="15" customHeight="1" x14ac:dyDescent="0.25">
      <c r="A30" s="299" t="s">
        <v>258</v>
      </c>
      <c r="B30" s="297">
        <v>388</v>
      </c>
      <c r="C30" s="296" t="s">
        <v>277</v>
      </c>
      <c r="D30" s="297">
        <v>270</v>
      </c>
    </row>
    <row r="31" spans="1:6" ht="15" customHeight="1" x14ac:dyDescent="0.25">
      <c r="A31" s="299" t="s">
        <v>256</v>
      </c>
      <c r="B31" s="297">
        <v>385</v>
      </c>
      <c r="C31" s="105" t="s">
        <v>278</v>
      </c>
      <c r="D31" s="297">
        <v>280</v>
      </c>
      <c r="E31"/>
    </row>
    <row r="32" spans="1:6" ht="15" customHeight="1" x14ac:dyDescent="0.25">
      <c r="A32" s="296" t="s">
        <v>259</v>
      </c>
      <c r="B32" s="300">
        <v>380</v>
      </c>
      <c r="C32" s="105" t="s">
        <v>1</v>
      </c>
      <c r="D32" s="297">
        <v>285</v>
      </c>
    </row>
    <row r="33" spans="1:5" x14ac:dyDescent="0.2">
      <c r="B33" s="66"/>
      <c r="C33"/>
      <c r="D33" s="66"/>
    </row>
    <row r="34" spans="1:5" x14ac:dyDescent="0.2">
      <c r="A34"/>
      <c r="B34"/>
      <c r="C34"/>
      <c r="D34"/>
      <c r="E34"/>
    </row>
    <row r="35" spans="1:5" x14ac:dyDescent="0.2">
      <c r="A35"/>
      <c r="B35"/>
      <c r="C35"/>
      <c r="D35"/>
      <c r="E35"/>
    </row>
    <row r="36" spans="1:5" x14ac:dyDescent="0.2">
      <c r="A36"/>
      <c r="B36"/>
      <c r="C36"/>
      <c r="D36"/>
      <c r="E36"/>
    </row>
    <row r="37" spans="1:5" x14ac:dyDescent="0.2">
      <c r="A37"/>
      <c r="B37"/>
      <c r="C37"/>
      <c r="D37"/>
      <c r="E37"/>
    </row>
    <row r="38" spans="1:5" x14ac:dyDescent="0.2">
      <c r="A38"/>
      <c r="B38"/>
      <c r="C38"/>
      <c r="D38"/>
      <c r="E38"/>
    </row>
    <row r="39" spans="1:5" x14ac:dyDescent="0.2">
      <c r="A39"/>
      <c r="B39"/>
      <c r="C39"/>
      <c r="D39"/>
      <c r="E39"/>
    </row>
    <row r="40" spans="1:5" x14ac:dyDescent="0.2">
      <c r="A40"/>
      <c r="B40"/>
      <c r="C40"/>
      <c r="D40"/>
      <c r="E40"/>
    </row>
    <row r="41" spans="1:5" x14ac:dyDescent="0.2">
      <c r="A41"/>
      <c r="B41"/>
      <c r="C41"/>
      <c r="D41"/>
      <c r="E41"/>
    </row>
  </sheetData>
  <hyperlinks>
    <hyperlink ref="I1" location="'Table 11'!A1" display="Data source"/>
    <hyperlink ref="G1" location="Contents!A1" display="Contents!A1"/>
  </hyperlink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13F85FE8DB9429516EF6DDD20AC3D" ma:contentTypeVersion="11" ma:contentTypeDescription="Create a new document." ma:contentTypeScope="" ma:versionID="9f6ed3d666243bb885792466c3a50cf4">
  <xsd:schema xmlns:xsd="http://www.w3.org/2001/XMLSchema" xmlns:xs="http://www.w3.org/2001/XMLSchema" xmlns:p="http://schemas.microsoft.com/office/2006/metadata/properties" xmlns:ns3="0aac8512-c0bb-453c-850b-4d3778f47690" xmlns:ns4="71464b93-7213-4d01-8ad3-69e111f93dc3" targetNamespace="http://schemas.microsoft.com/office/2006/metadata/properties" ma:root="true" ma:fieldsID="a268367d11b7f249778655f3ff6b93a5" ns3:_="" ns4:_="">
    <xsd:import namespace="0aac8512-c0bb-453c-850b-4d3778f47690"/>
    <xsd:import namespace="71464b93-7213-4d01-8ad3-69e111f93d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c8512-c0bb-453c-850b-4d3778f47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64b93-7213-4d01-8ad3-69e111f93dc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F48130-52F0-481A-901F-7035EBCA9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ac8512-c0bb-453c-850b-4d3778f47690"/>
    <ds:schemaRef ds:uri="71464b93-7213-4d01-8ad3-69e111f93d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D63BDE-3C63-43C7-80A4-16B2997178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D0A7C1-72BA-4A4F-838F-9E6F860AFCD3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0aac8512-c0bb-453c-850b-4d3778f47690"/>
    <ds:schemaRef ds:uri="71464b93-7213-4d01-8ad3-69e111f93dc3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</dc:title>
  <dc:subject>Rental Report</dc:subject>
  <dc:creator>Department of Health and Human Services</dc:creator>
  <cp:keywords>rental report, rental statistics, rental data</cp:keywords>
  <cp:lastModifiedBy>Artfulhousing</cp:lastModifiedBy>
  <cp:lastPrinted>2019-08-07T01:55:30Z</cp:lastPrinted>
  <dcterms:created xsi:type="dcterms:W3CDTF">2006-02-21T05:00:41Z</dcterms:created>
  <dcterms:modified xsi:type="dcterms:W3CDTF">2019-08-15T00:58:19Z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0x0101006BD13F85FE8DB9429516EF6DDD20AC3D</vt:lpwstr>
  </property>
</Properties>
</file>