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December 2021/"/>
    </mc:Choice>
  </mc:AlternateContent>
  <xr:revisionPtr revIDLastSave="8" documentId="8_{47F35013-2E58-42FA-89FA-BA9CCF025BAA}" xr6:coauthVersionLast="47" xr6:coauthVersionMax="47" xr10:uidLastSave="{310B7800-F8BD-42DC-B5FB-12CBF8661884}"/>
  <bookViews>
    <workbookView xWindow="-120" yWindow="-120" windowWidth="29040" windowHeight="1584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14'!$A$3:$AS$83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Contents!$A$3:$C$29</definedName>
    <definedName name="_xlnm.Print_Area" localSheetId="2">'Figure 1'!$A$1:$N$38</definedName>
    <definedName name="_xlnm.Print_Area" localSheetId="1">'Front page'!$A$1:$I$5</definedName>
    <definedName name="_xlnm.Print_Area" localSheetId="3">'Table 1'!$A$1:$E$7</definedName>
    <definedName name="_xlnm.Print_Area" localSheetId="4">'Table 2'!$A$1:$D$19</definedName>
    <definedName name="_xlnm.Print_Area" localSheetId="8">'Table 4'!$A$1:$D$4</definedName>
    <definedName name="_xlnm.Print_Area" localSheetId="9">'Table 5'!$A$1:$D$5</definedName>
    <definedName name="_xlnm.Print_Area" localSheetId="10">'Table 6'!$A$1:$D$19</definedName>
    <definedName name="_xlnm.Print_Area" localSheetId="19">'Table 9'!$A$3:$G$14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8" l="1"/>
  <c r="L28" i="8"/>
  <c r="H172" i="8" l="1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E270" i="8" l="1"/>
  <c r="E271" i="8"/>
  <c r="E272" i="8"/>
  <c r="E273" i="8"/>
  <c r="B271" i="8"/>
  <c r="B272" i="8"/>
  <c r="B273" i="8"/>
  <c r="C93" i="59" l="1"/>
  <c r="C94" i="59"/>
  <c r="C95" i="59"/>
  <c r="C96" i="59"/>
  <c r="C97" i="59"/>
  <c r="C90" i="59"/>
  <c r="K94" i="59"/>
  <c r="K95" i="59"/>
  <c r="K96" i="59"/>
  <c r="K97" i="59"/>
  <c r="K93" i="59"/>
  <c r="H94" i="59"/>
  <c r="H95" i="59"/>
  <c r="H96" i="59"/>
  <c r="H97" i="59"/>
  <c r="H93" i="59"/>
  <c r="D97" i="59" l="1"/>
  <c r="E97" i="59"/>
  <c r="E149" i="55"/>
  <c r="E148" i="55" s="1"/>
  <c r="F149" i="55"/>
  <c r="F148" i="55" s="1"/>
  <c r="F147" i="55" l="1"/>
  <c r="F146" i="55" s="1"/>
  <c r="F145" i="55" s="1"/>
  <c r="E147" i="55"/>
  <c r="E146" i="55" s="1"/>
  <c r="E145" i="55" s="1"/>
  <c r="E268" i="8" l="1"/>
  <c r="E269" i="8"/>
  <c r="E267" i="8" l="1"/>
  <c r="E258" i="8"/>
  <c r="E259" i="8"/>
  <c r="E260" i="8"/>
  <c r="E261" i="8"/>
  <c r="E262" i="8"/>
  <c r="E263" i="8"/>
  <c r="E264" i="8"/>
  <c r="E265" i="8"/>
  <c r="E266" i="8"/>
  <c r="K88" i="59" l="1"/>
  <c r="K89" i="59"/>
  <c r="K90" i="59"/>
  <c r="K91" i="59"/>
  <c r="K92" i="59"/>
  <c r="H88" i="59"/>
  <c r="H89" i="59"/>
  <c r="H90" i="59"/>
  <c r="H91" i="59"/>
  <c r="H92" i="59"/>
  <c r="H87" i="59"/>
  <c r="C92" i="59"/>
  <c r="C91" i="59"/>
  <c r="E256" i="8" l="1"/>
  <c r="E257" i="8"/>
  <c r="F144" i="55" l="1"/>
  <c r="F143" i="55" s="1"/>
  <c r="F142" i="55" l="1"/>
  <c r="F141" i="55" s="1"/>
  <c r="F140" i="55" s="1"/>
  <c r="F139" i="55" s="1"/>
  <c r="F138" i="55" s="1"/>
  <c r="E144" i="55"/>
  <c r="E143" i="55" s="1"/>
  <c r="E142" i="55" s="1"/>
  <c r="E141" i="55" s="1"/>
  <c r="E140" i="55" s="1"/>
  <c r="E139" i="55" s="1"/>
  <c r="E138" i="55" s="1"/>
  <c r="K84" i="59" l="1"/>
  <c r="K85" i="59"/>
  <c r="K86" i="59"/>
  <c r="K87" i="59"/>
  <c r="H83" i="59"/>
  <c r="H84" i="59"/>
  <c r="H85" i="59"/>
  <c r="H86" i="59"/>
  <c r="E252" i="8" l="1"/>
  <c r="E253" i="8"/>
  <c r="E254" i="8"/>
  <c r="E255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79" i="59" l="1"/>
  <c r="C80" i="59"/>
  <c r="C81" i="59"/>
  <c r="C82" i="59"/>
  <c r="C83" i="59"/>
  <c r="C84" i="59"/>
  <c r="C85" i="59"/>
  <c r="C86" i="59"/>
  <c r="C87" i="59"/>
  <c r="C88" i="59"/>
  <c r="C89" i="59"/>
  <c r="E137" i="55" l="1"/>
  <c r="F137" i="55" l="1"/>
  <c r="F136" i="55" s="1"/>
  <c r="F135" i="55" s="1"/>
  <c r="F134" i="55" s="1"/>
  <c r="F133" i="55" s="1"/>
  <c r="F132" i="55" s="1"/>
  <c r="F131" i="55" s="1"/>
  <c r="F130" i="55" s="1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C78" i="59"/>
  <c r="C77" i="59"/>
  <c r="E136" i="55"/>
  <c r="E135" i="55" s="1"/>
  <c r="F129" i="55"/>
  <c r="F128" i="55" s="1"/>
  <c r="F127" i="55" s="1"/>
  <c r="F126" i="55" s="1"/>
  <c r="F125" i="55" s="1"/>
  <c r="F124" i="55" s="1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D96" i="59" l="1"/>
  <c r="D95" i="59" s="1"/>
  <c r="D94" i="59" s="1"/>
  <c r="D93" i="59" s="1"/>
  <c r="D92" i="59" s="1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96" i="59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D8" i="76"/>
  <c r="D5" i="76"/>
  <c r="D4" i="76"/>
  <c r="D3" i="75"/>
  <c r="D6" i="76"/>
  <c r="D18" i="76"/>
  <c r="D16" i="76"/>
  <c r="D9" i="76"/>
  <c r="D7" i="76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B24" i="76"/>
  <c r="C23" i="76"/>
  <c r="D15" i="76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B22" i="76"/>
  <c r="D10" i="76"/>
  <c r="D5" i="75"/>
  <c r="B23" i="76"/>
  <c r="C7" i="75"/>
  <c r="D14" i="76"/>
  <c r="C24" i="76"/>
  <c r="D12" i="76"/>
  <c r="D4" i="75"/>
  <c r="C22" i="76"/>
  <c r="D11" i="76"/>
  <c r="D17" i="76"/>
  <c r="B7" i="75"/>
  <c r="E73" i="59" l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22" i="76"/>
  <c r="D23" i="76"/>
  <c r="D24" i="76"/>
  <c r="B249" i="8"/>
  <c r="B255" i="8"/>
  <c r="B261" i="8"/>
  <c r="B250" i="8"/>
  <c r="B256" i="8"/>
  <c r="B262" i="8"/>
  <c r="B252" i="8"/>
  <c r="B258" i="8"/>
  <c r="B264" i="8"/>
  <c r="B251" i="8"/>
  <c r="B257" i="8"/>
  <c r="B263" i="8"/>
  <c r="B254" i="8"/>
  <c r="B260" i="8"/>
  <c r="B253" i="8"/>
  <c r="B259" i="8"/>
  <c r="B267" i="8"/>
  <c r="B265" i="8"/>
  <c r="B269" i="8"/>
  <c r="B268" i="8"/>
  <c r="B266" i="8"/>
  <c r="B270" i="8"/>
</calcChain>
</file>

<file path=xl/sharedStrings.xml><?xml version="1.0" encoding="utf-8"?>
<sst xmlns="http://schemas.openxmlformats.org/spreadsheetml/2006/main" count="1949" uniqueCount="457">
  <si>
    <t>December quarter 2021</t>
  </si>
  <si>
    <t>Contents</t>
  </si>
  <si>
    <t>Worksheet</t>
  </si>
  <si>
    <t>Title</t>
  </si>
  <si>
    <t>Front page</t>
  </si>
  <si>
    <t>Rent Indices at a glance</t>
  </si>
  <si>
    <t>Figure 1</t>
  </si>
  <si>
    <t>Metropolitan Rent Index and Regional Rent Index - annual percent change</t>
  </si>
  <si>
    <t>Table 1</t>
  </si>
  <si>
    <t>Median rents and rent indices</t>
  </si>
  <si>
    <t>Table 2</t>
  </si>
  <si>
    <t>Median rents for new lettings by statistical region</t>
  </si>
  <si>
    <t>Table 3</t>
  </si>
  <si>
    <t>Median rents for new lettings by major property types</t>
  </si>
  <si>
    <t>Figure 2</t>
  </si>
  <si>
    <t>Moving annual median rents for 2 bedroom flats  in metropolitan Melbourne</t>
  </si>
  <si>
    <t>Figure 3</t>
  </si>
  <si>
    <t>Moving annual median rents for 3 bedroom houses in metropolitan Melbourne</t>
  </si>
  <si>
    <t>Table 4</t>
  </si>
  <si>
    <t>Highest and lowest median rents in metropolitan Melbourne and regional Victoria</t>
  </si>
  <si>
    <t>Table 5</t>
  </si>
  <si>
    <t>Overall new lettings for Melbourne, Regional Victoria and Victoria</t>
  </si>
  <si>
    <t>Table 6</t>
  </si>
  <si>
    <t>New lettings for statistical regions</t>
  </si>
  <si>
    <t>Figure 4</t>
  </si>
  <si>
    <t>Total active residential bonds, Victoria - annual percentage change</t>
  </si>
  <si>
    <t>Figure 5a</t>
  </si>
  <si>
    <t>Number of active bonds by suburbs for metropolitan Melbourne</t>
  </si>
  <si>
    <t>Figure 5b</t>
  </si>
  <si>
    <t>Number of active bonds by local government area for regional Victoria</t>
  </si>
  <si>
    <t>Table 7</t>
  </si>
  <si>
    <t>Tenancy duration and turnover</t>
  </si>
  <si>
    <t>Table 8</t>
  </si>
  <si>
    <t>Median tenancy duration (months) and turnover by dwelling size</t>
  </si>
  <si>
    <t>Figure 6</t>
  </si>
  <si>
    <t>Lending to investors in residential housing</t>
  </si>
  <si>
    <t>Figure 7</t>
  </si>
  <si>
    <t>Rental vacancy rate - trend</t>
  </si>
  <si>
    <t>Figure 8</t>
  </si>
  <si>
    <t>Affordable rentals as percent of all rentals, Victoria</t>
  </si>
  <si>
    <t>Table 9</t>
  </si>
  <si>
    <t>Rental affordability by indicative households on Centrelink incomes</t>
  </si>
  <si>
    <t>Figure 9a</t>
  </si>
  <si>
    <t>Affordable dwellings in metropolitan Melbourne by local government area</t>
  </si>
  <si>
    <t>Figure 9b</t>
  </si>
  <si>
    <t>Affordable dwellings in regional Victoria by local government area</t>
  </si>
  <si>
    <t>Table 10</t>
  </si>
  <si>
    <t>Affordable lettings for indicative households on Centrelink incomes by region</t>
  </si>
  <si>
    <t>Table 11</t>
  </si>
  <si>
    <t>Moving annual median rents for suburbs/towns by major property type</t>
  </si>
  <si>
    <t>Table 12</t>
  </si>
  <si>
    <t>Median rents for local government areas, by DHS region, by major property type</t>
  </si>
  <si>
    <t>Table 13</t>
  </si>
  <si>
    <t>Affordable lettings for local government areas</t>
  </si>
  <si>
    <t>Table 14</t>
  </si>
  <si>
    <t>Active bonds by local government area</t>
  </si>
  <si>
    <t>Other worksheets not included in Rental Report - sources for data</t>
  </si>
  <si>
    <t>Fig 1 source</t>
  </si>
  <si>
    <t>Source of data for Figure 1 - Rent Indices</t>
  </si>
  <si>
    <t>Fig 4&amp;8 source</t>
  </si>
  <si>
    <t>Source of data for Figures 4 &amp; 8 - Actives bonds &amp; housing affordability</t>
  </si>
  <si>
    <t>Fig 6&amp;7 source</t>
  </si>
  <si>
    <t>Source of data for Figure 6 &amp; 7 - Investor financing &amp; Vacancy rates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</si>
  <si>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</si>
  <si>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</si>
  <si>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</si>
  <si>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</si>
  <si>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</si>
  <si>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</si>
  <si>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</si>
  <si>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</si>
  <si>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</si>
  <si>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Figure 1: Metropolitan Rent Index and Regional Rent Index - annual percent change</t>
  </si>
  <si>
    <t>Data source</t>
  </si>
  <si>
    <t>Table 1: Median rents and rent indices</t>
  </si>
  <si>
    <t>Rent Index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</si>
  <si>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</si>
  <si>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</si>
  <si>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</si>
  <si>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</si>
  <si>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</si>
  <si>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</si>
  <si>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</si>
  <si>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</si>
  <si>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</si>
  <si>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</si>
  <si>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</si>
  <si>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</si>
  <si>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</si>
  <si>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</si>
  <si>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</si>
  <si>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</si>
  <si>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</si>
  <si>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</si>
  <si>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</si>
  <si>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>Table 3: Median rents for new lettings by major property types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</si>
  <si>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</si>
  <si>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</si>
  <si>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</si>
  <si>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</si>
  <si>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</si>
  <si>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</si>
  <si>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</si>
  <si>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</si>
  <si>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</si>
  <si>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</si>
  <si>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</si>
  <si>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Highest median rents</t>
  </si>
  <si>
    <t>Lowest median rents</t>
  </si>
  <si>
    <t>2 Bedroom Flat</t>
  </si>
  <si>
    <t>Fitzroy</t>
  </si>
  <si>
    <t>Melton</t>
  </si>
  <si>
    <t>Port Melbourne</t>
  </si>
  <si>
    <t>Dandenong</t>
  </si>
  <si>
    <t>Brighton</t>
  </si>
  <si>
    <t>Werribee-Hoppers Crossing</t>
  </si>
  <si>
    <t>East Melbourne</t>
  </si>
  <si>
    <t>Pakenham</t>
  </si>
  <si>
    <t>Hampton-Beaumaris</t>
  </si>
  <si>
    <t>St Albans-Deer Park</t>
  </si>
  <si>
    <t>Richmond-Burnley</t>
  </si>
  <si>
    <t>Sunshine</t>
  </si>
  <si>
    <t>Collingwood-Abbotsford</t>
  </si>
  <si>
    <t>Whittlesea</t>
  </si>
  <si>
    <t>Torquay</t>
  </si>
  <si>
    <t>Morwell</t>
  </si>
  <si>
    <t>Ocean Grove-Barwon Heads</t>
  </si>
  <si>
    <t>Moe-Newborough</t>
  </si>
  <si>
    <t>Geelong-Newcomb</t>
  </si>
  <si>
    <t>Mildura</t>
  </si>
  <si>
    <t>Newtown</t>
  </si>
  <si>
    <t>Seymour</t>
  </si>
  <si>
    <t>Belmont-Grovedale</t>
  </si>
  <si>
    <t>Shepparton</t>
  </si>
  <si>
    <t>North Geelong</t>
  </si>
  <si>
    <t>Hamilton</t>
  </si>
  <si>
    <t>Herne Hill-Geelong West</t>
  </si>
  <si>
    <t>Swan Hill</t>
  </si>
  <si>
    <t>Toorak</t>
  </si>
  <si>
    <t>Armadale</t>
  </si>
  <si>
    <t>Southbank</t>
  </si>
  <si>
    <t>Albert Park-Middle Park-West St Kilda</t>
  </si>
  <si>
    <t>Broadmeadows-Roxburgh Park</t>
  </si>
  <si>
    <t>Elwood</t>
  </si>
  <si>
    <t>South Yarra</t>
  </si>
  <si>
    <t>Thomastown-Lalor</t>
  </si>
  <si>
    <t>Regional</t>
  </si>
  <si>
    <t>Corio</t>
  </si>
  <si>
    <t>Lara</t>
  </si>
  <si>
    <t>Horsham</t>
  </si>
  <si>
    <t>Warrnambool</t>
  </si>
  <si>
    <t>Sebastopol-Delacombe</t>
  </si>
  <si>
    <t>Castlemaine</t>
  </si>
  <si>
    <t>Table 5: Overall new lettings for Melbourne, regional Victoria, and Victoria</t>
  </si>
  <si>
    <t>Change</t>
  </si>
  <si>
    <t>Proportion of new lettings in Melbourne</t>
  </si>
  <si>
    <t>Table 6: New lettings for statistical regions</t>
  </si>
  <si>
    <t>Goulbourn-Ovens-Murray</t>
  </si>
  <si>
    <t>vic</t>
  </si>
  <si>
    <t>metro</t>
  </si>
  <si>
    <t>non-metro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</si>
  <si>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</si>
  <si>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</si>
  <si>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</si>
  <si>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</si>
  <si>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</si>
  <si>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</si>
  <si>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</si>
  <si>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</si>
  <si>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</si>
  <si>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>Table 8: Median tenancy duration (months) and turnover by dwelling size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</si>
  <si>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</si>
  <si>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</si>
  <si>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</si>
  <si>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</si>
  <si>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</si>
  <si>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</si>
  <si>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</si>
  <si>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</t>
  </si>
  <si>
    <t>Source data</t>
  </si>
  <si>
    <t>Figure 7: Rental vacancy rate - trend</t>
  </si>
  <si>
    <t>Figure 8: Affordable rentals as percent of all rentals, Victoria</t>
  </si>
  <si>
    <t>Table 9: Rental affordability by indicative households on Centrelink incomes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</si>
  <si>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</si>
  <si>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</si>
  <si>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</si>
  <si>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</si>
  <si>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</si>
  <si>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Total</t>
  </si>
  <si>
    <t>Assumed property size</t>
  </si>
  <si>
    <t>2 bedroom</t>
  </si>
  <si>
    <t>3 bedroom</t>
  </si>
  <si>
    <t>4+ bedroom</t>
  </si>
  <si>
    <t>-</t>
  </si>
  <si>
    <t>Weekly income (net of RA)</t>
  </si>
  <si>
    <t>Affordable weekly rent</t>
  </si>
  <si>
    <t>Affordable rentals (number)</t>
  </si>
  <si>
    <t>Affordable rentals (% of total)</t>
  </si>
  <si>
    <t>Figure 9a: Affordable dwellings in metropolitan Melbourne by local government area</t>
  </si>
  <si>
    <t>Figure 9b: Affordable dwellings in regional Victoria by local government area</t>
  </si>
  <si>
    <t>Table 10: Affordable lettings for indicative households on Centrelink incomes by region</t>
  </si>
  <si>
    <t>1 Bedroom</t>
  </si>
  <si>
    <t>2 Bedroom</t>
  </si>
  <si>
    <t>3 Bedroom</t>
  </si>
  <si>
    <t>4+ Bedroom</t>
  </si>
  <si>
    <t xml:space="preserve">Number </t>
  </si>
  <si>
    <t>Percent</t>
  </si>
  <si>
    <t>Table 11: Moving annual median rents for suburbs/towns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</si>
  <si>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</si>
  <si>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</si>
  <si>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</si>
  <si>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</si>
  <si>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</si>
  <si>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</si>
  <si>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</si>
  <si>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</si>
  <si>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</si>
  <si>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</si>
  <si>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</si>
  <si>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Carlton-Parkville</t>
  </si>
  <si>
    <t>CBD-St Kilda Rd</t>
  </si>
  <si>
    <t>Docklands</t>
  </si>
  <si>
    <t>East St Kilda</t>
  </si>
  <si>
    <t>Fitzroy North-Clifton Hill</t>
  </si>
  <si>
    <t>Flemington-Kensington</t>
  </si>
  <si>
    <t>North Melbourne-West Melbourne</t>
  </si>
  <si>
    <t>Prahran-Windsor</t>
  </si>
  <si>
    <t>South Melbourne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</si>
  <si>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</si>
  <si>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</si>
  <si>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</si>
  <si>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</si>
  <si>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</si>
  <si>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</si>
  <si>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</si>
  <si>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</si>
  <si>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</si>
  <si>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</si>
  <si>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</si>
  <si>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</si>
  <si>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</si>
  <si>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</si>
  <si>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</si>
  <si>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</si>
  <si>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</si>
  <si>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</si>
  <si>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</si>
  <si>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</si>
  <si>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</si>
  <si>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</si>
  <si>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</si>
  <si>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</si>
  <si>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</si>
  <si>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</si>
  <si>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</si>
  <si>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</si>
  <si>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</si>
  <si>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</si>
  <si>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</si>
  <si>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</si>
  <si>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</si>
  <si>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</si>
  <si>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Sydenham</t>
  </si>
  <si>
    <t>West Footscray</t>
  </si>
  <si>
    <t>Williamstown</t>
  </si>
  <si>
    <t>Yarraville-Seddon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</si>
  <si>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</si>
  <si>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</si>
  <si>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</si>
  <si>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</si>
  <si>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</si>
  <si>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</si>
  <si>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</si>
  <si>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</si>
  <si>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</si>
  <si>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</si>
  <si>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</si>
  <si>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</si>
  <si>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</si>
  <si>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</si>
  <si>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</si>
  <si>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</si>
  <si>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</si>
  <si>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</si>
  <si>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</si>
  <si>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</si>
  <si>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</si>
  <si>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</si>
  <si>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</si>
  <si>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</si>
  <si>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</si>
  <si>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</si>
  <si>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</si>
  <si>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</si>
  <si>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</si>
  <si>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</si>
  <si>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</si>
  <si>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</si>
  <si>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Dandenong North-Endeavour Hills</t>
  </si>
  <si>
    <t>Narre Warren-Hampton Park</t>
  </si>
  <si>
    <t>Noble Park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</si>
  <si>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</si>
  <si>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</si>
  <si>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</si>
  <si>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</si>
  <si>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</si>
  <si>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</si>
  <si>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</si>
  <si>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</si>
  <si>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</si>
  <si>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</si>
  <si>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</si>
  <si>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</si>
  <si>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</si>
  <si>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</si>
  <si>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</si>
  <si>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</si>
  <si>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</si>
  <si>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</si>
  <si>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Echuca</t>
  </si>
  <si>
    <t>Portland</t>
  </si>
  <si>
    <t>Sale-Maffra</t>
  </si>
  <si>
    <t>Traralgon</t>
  </si>
  <si>
    <t>Wangaratta</t>
  </si>
  <si>
    <t>Warragul</t>
  </si>
  <si>
    <t>Wodonga</t>
  </si>
  <si>
    <t>Table 12: Median rents for local government areas, by DHS region, by major property type</t>
  </si>
  <si>
    <t>count</t>
  </si>
  <si>
    <t>Ann % ch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</si>
  <si>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</si>
  <si>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</si>
  <si>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</si>
  <si>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</si>
  <si>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</si>
  <si>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</si>
  <si>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</si>
  <si>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</si>
  <si>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Barwon South West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</si>
  <si>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</si>
  <si>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</si>
  <si>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</si>
  <si>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</si>
  <si>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</si>
  <si>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</si>
  <si>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</si>
  <si>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</si>
  <si>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</si>
  <si>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Grampians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</si>
  <si>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</si>
  <si>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</si>
  <si>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</si>
  <si>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</si>
  <si>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</si>
  <si>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</si>
  <si>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</si>
  <si>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</si>
  <si>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Loddon Mallee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</si>
  <si>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</si>
  <si>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</si>
  <si>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</si>
  <si>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</si>
  <si>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</si>
  <si>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</si>
  <si>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</si>
  <si>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</si>
  <si>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</si>
  <si>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Hume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</si>
  <si>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</si>
  <si>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</si>
  <si>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</si>
  <si>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</si>
  <si>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</si>
  <si>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</si>
  <si>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</si>
  <si>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</si>
  <si>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</si>
  <si>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</si>
  <si>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</si>
  <si>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Moonee Valley</t>
  </si>
  <si>
    <t>Moreland</t>
  </si>
  <si>
    <t>Nillumbik</t>
  </si>
  <si>
    <t>Wyndham</t>
  </si>
  <si>
    <t>Yarra</t>
  </si>
  <si>
    <t>North and West Metro</t>
  </si>
  <si>
    <t>Boroondara</t>
  </si>
  <si>
    <t>Knox</t>
  </si>
  <si>
    <t>Manningham</t>
  </si>
  <si>
    <t>Maroondah</t>
  </si>
  <si>
    <t>Monash</t>
  </si>
  <si>
    <t>Whitehorse</t>
  </si>
  <si>
    <t>Eastern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</si>
  <si>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</si>
  <si>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</si>
  <si>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</si>
  <si>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</si>
  <si>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</si>
  <si>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</si>
  <si>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</si>
  <si>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</si>
  <si>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</si>
  <si>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Southern Metro</t>
  </si>
  <si>
    <t>Table 13: Affordable lettings for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</si>
  <si>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</si>
  <si>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</si>
  <si>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</si>
  <si>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</si>
  <si>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</si>
  <si>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</si>
  <si>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</si>
  <si>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14: Active bonds by local government area, Dec 2006 to Dec 2021</t>
  </si>
  <si>
    <t>% change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</si>
  <si>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</si>
  <si>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</si>
  <si>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</si>
  <si>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</si>
  <si>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</si>
  <si>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</si>
  <si>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</si>
  <si>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</si>
  <si>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</si>
  <si>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</si>
  <si>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</si>
  <si>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</si>
  <si>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</si>
  <si>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</si>
  <si>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Dec 2020</t>
  </si>
  <si>
    <t>Dec 2021</t>
  </si>
  <si>
    <t>1 year</t>
  </si>
  <si>
    <t>5 year</t>
  </si>
  <si>
    <t>Figure 1: Rent Indices data</t>
  </si>
  <si>
    <t>MRI ann % change</t>
  </si>
  <si>
    <t>RRI ann % change</t>
  </si>
  <si>
    <t>VRI ann % change</t>
  </si>
  <si>
    <t>MRI long-term average
(10 years)</t>
  </si>
  <si>
    <t>RRI long-term average
(10 years)</t>
  </si>
  <si>
    <t>Source data for Figure 4, Figure 8 and Figure 6</t>
  </si>
  <si>
    <t>Active bonds</t>
  </si>
  <si>
    <t>Affordable housing</t>
  </si>
  <si>
    <t>Metro</t>
  </si>
  <si>
    <t>Annual % change</t>
  </si>
  <si>
    <t>5 year average annual % change</t>
  </si>
  <si>
    <t>10 year average annual % change</t>
  </si>
  <si>
    <t xml:space="preserve">                </t>
  </si>
  <si>
    <t>Source data for Figure 7 and Figure 6</t>
  </si>
  <si>
    <t>Vacancy rate data</t>
  </si>
  <si>
    <t>Investor finance data</t>
  </si>
  <si>
    <t>Melbourne vacancy rate</t>
  </si>
  <si>
    <t>Regional vacancy rate</t>
  </si>
  <si>
    <t>Month</t>
  </si>
  <si>
    <t>13 term henderson</t>
  </si>
  <si>
    <t>Difference between Melb &amp; RV</t>
  </si>
  <si>
    <t>Quarter</t>
  </si>
  <si>
    <t>Lending to investors ($m)</t>
  </si>
  <si>
    <t>Investor share of all housing loans (%)</t>
  </si>
  <si>
    <t>na</t>
  </si>
  <si>
    <t>Quarterly change</t>
  </si>
  <si>
    <t>Annual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</si>
</sst>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</numFmts>
  <fonts count="46" x14ac:knownFonts="1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20"/>
      <name val="Verdana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u/>
      <sz val="9"/>
      <color theme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/>
    <xf numFmtId="0" fontId="1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9" fontId="20" fillId="0" borderId="0" applyFont="0" applyFill="0" applyBorder="0" applyAlignment="0" applyProtection="0"/>
    <xf numFmtId="0" fontId="1" fillId="0" borderId="0"/>
  </cellStyleXfs>
  <cellXfs count="265">
    <xf numFmtId="0" fontId="0" fillId="0" borderId="0" xfId="0"/>
    <xf numFmtId="17" fontId="4" fillId="0" borderId="0" xfId="10" applyNumberFormat="1"/>
    <xf numFmtId="0" fontId="4" fillId="0" borderId="0" xfId="10"/>
    <xf numFmtId="171" fontId="4" fillId="0" borderId="0" xfId="10" applyNumberFormat="1"/>
    <xf numFmtId="172" fontId="4" fillId="0" borderId="0" xfId="10" applyNumberFormat="1"/>
    <xf numFmtId="173" fontId="4" fillId="0" borderId="0" xfId="0" applyNumberFormat="1" applyFont="1" applyAlignment="1">
      <alignment horizontal="left"/>
    </xf>
    <xf numFmtId="0" fontId="6" fillId="0" borderId="0" xfId="9" applyFont="1"/>
    <xf numFmtId="17" fontId="4" fillId="0" borderId="0" xfId="9" applyNumberFormat="1" applyFont="1"/>
    <xf numFmtId="0" fontId="4" fillId="0" borderId="0" xfId="0" applyFont="1"/>
    <xf numFmtId="171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/>
    <xf numFmtId="0" fontId="5" fillId="0" borderId="0" xfId="18" applyFont="1" applyAlignment="1">
      <alignment horizontal="center"/>
    </xf>
    <xf numFmtId="171" fontId="5" fillId="0" borderId="0" xfId="18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0" xfId="26" applyFont="1"/>
    <xf numFmtId="2" fontId="5" fillId="0" borderId="0" xfId="0" applyNumberFormat="1" applyFont="1" applyAlignment="1">
      <alignment horizontal="center"/>
    </xf>
    <xf numFmtId="169" fontId="4" fillId="0" borderId="0" xfId="16" applyNumberFormat="1" applyFont="1"/>
    <xf numFmtId="0" fontId="17" fillId="0" borderId="0" xfId="0" applyFont="1"/>
    <xf numFmtId="0" fontId="7" fillId="0" borderId="0" xfId="15" applyFont="1" applyAlignment="1">
      <alignment horizontal="left" wrapText="1"/>
    </xf>
    <xf numFmtId="0" fontId="23" fillId="0" borderId="0" xfId="8" applyFont="1" applyAlignment="1">
      <alignment horizontal="right" vertical="center"/>
    </xf>
    <xf numFmtId="0" fontId="23" fillId="0" borderId="0" xfId="15" applyFont="1" applyAlignment="1">
      <alignment horizontal="right" vertical="center" wrapText="1"/>
    </xf>
    <xf numFmtId="0" fontId="24" fillId="0" borderId="0" xfId="15" applyFont="1" applyAlignment="1">
      <alignment horizontal="left"/>
    </xf>
    <xf numFmtId="169" fontId="24" fillId="0" borderId="0" xfId="16" applyNumberFormat="1" applyFont="1" applyFill="1" applyBorder="1" applyAlignment="1">
      <alignment horizontal="center"/>
    </xf>
    <xf numFmtId="169" fontId="0" fillId="0" borderId="0" xfId="0" applyNumberFormat="1"/>
    <xf numFmtId="0" fontId="5" fillId="0" borderId="0" xfId="0" applyFont="1"/>
    <xf numFmtId="169" fontId="4" fillId="0" borderId="0" xfId="16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0" fontId="25" fillId="0" borderId="0" xfId="27" applyFont="1" applyAlignment="1" applyProtection="1"/>
    <xf numFmtId="0" fontId="25" fillId="0" borderId="0" xfId="27" applyFont="1" applyFill="1" applyAlignment="1" applyProtection="1"/>
    <xf numFmtId="3" fontId="0" fillId="0" borderId="0" xfId="0" applyNumberFormat="1"/>
    <xf numFmtId="169" fontId="4" fillId="0" borderId="0" xfId="10" applyNumberFormat="1"/>
    <xf numFmtId="0" fontId="26" fillId="0" borderId="0" xfId="0" applyFont="1"/>
    <xf numFmtId="0" fontId="28" fillId="0" borderId="0" xfId="27" applyFont="1" applyFill="1" applyAlignment="1" applyProtection="1"/>
    <xf numFmtId="0" fontId="28" fillId="0" borderId="0" xfId="27" applyFont="1" applyAlignment="1" applyProtection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9" applyFont="1" applyAlignment="1">
      <alignment horizontal="right" wrapText="1"/>
    </xf>
    <xf numFmtId="0" fontId="5" fillId="0" borderId="0" xfId="10" applyFont="1"/>
    <xf numFmtId="0" fontId="6" fillId="0" borderId="0" xfId="9" applyFont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70" fontId="14" fillId="0" borderId="0" xfId="1" applyNumberFormat="1" applyFont="1" applyFill="1"/>
    <xf numFmtId="0" fontId="14" fillId="0" borderId="0" xfId="13" applyFont="1"/>
    <xf numFmtId="17" fontId="14" fillId="0" borderId="0" xfId="13" applyNumberFormat="1" applyFont="1" applyAlignment="1">
      <alignment horizontal="right"/>
    </xf>
    <xf numFmtId="0" fontId="14" fillId="0" borderId="0" xfId="13" applyFont="1" applyAlignment="1">
      <alignment horizontal="right"/>
    </xf>
    <xf numFmtId="165" fontId="14" fillId="0" borderId="0" xfId="13" applyNumberFormat="1" applyFont="1" applyAlignment="1">
      <alignment horizontal="right"/>
    </xf>
    <xf numFmtId="0" fontId="21" fillId="0" borderId="0" xfId="13" applyFont="1" applyAlignment="1">
      <alignment horizontal="left" indent="1"/>
    </xf>
    <xf numFmtId="0" fontId="21" fillId="0" borderId="0" xfId="13" applyFont="1"/>
    <xf numFmtId="0" fontId="14" fillId="0" borderId="0" xfId="21" applyFont="1"/>
    <xf numFmtId="170" fontId="4" fillId="0" borderId="0" xfId="1" applyNumberFormat="1" applyFont="1" applyFill="1"/>
    <xf numFmtId="169" fontId="4" fillId="0" borderId="0" xfId="11" applyNumberFormat="1"/>
    <xf numFmtId="0" fontId="10" fillId="0" borderId="0" xfId="11" applyFont="1" applyAlignment="1">
      <alignment horizontal="center"/>
    </xf>
    <xf numFmtId="0" fontId="10" fillId="0" borderId="0" xfId="11" applyFont="1"/>
    <xf numFmtId="3" fontId="10" fillId="0" borderId="0" xfId="11" applyNumberFormat="1" applyFont="1"/>
    <xf numFmtId="0" fontId="4" fillId="0" borderId="0" xfId="11"/>
    <xf numFmtId="0" fontId="4" fillId="0" borderId="0" xfId="1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/>
    <xf numFmtId="0" fontId="21" fillId="0" borderId="0" xfId="12" applyFont="1" applyAlignment="1">
      <alignment horizontal="center"/>
    </xf>
    <xf numFmtId="0" fontId="4" fillId="0" borderId="0" xfId="12" applyAlignment="1">
      <alignment horizontal="center"/>
    </xf>
    <xf numFmtId="169" fontId="4" fillId="0" borderId="0" xfId="16" applyNumberFormat="1" applyFont="1" applyFill="1"/>
    <xf numFmtId="17" fontId="21" fillId="0" borderId="0" xfId="0" quotePrefix="1" applyNumberFormat="1" applyFont="1" applyAlignment="1">
      <alignment horizontal="right"/>
    </xf>
    <xf numFmtId="17" fontId="21" fillId="0" borderId="0" xfId="0" applyNumberFormat="1" applyFont="1" applyAlignment="1">
      <alignment horizontal="right"/>
    </xf>
    <xf numFmtId="3" fontId="4" fillId="0" borderId="0" xfId="13" applyNumberFormat="1" applyFont="1" applyAlignment="1">
      <alignment horizontal="right"/>
    </xf>
    <xf numFmtId="6" fontId="4" fillId="0" borderId="0" xfId="13" applyNumberFormat="1" applyFont="1" applyAlignment="1">
      <alignment horizontal="right"/>
    </xf>
    <xf numFmtId="169" fontId="4" fillId="0" borderId="0" xfId="22" applyNumberFormat="1" applyFont="1" applyAlignment="1">
      <alignment horizontal="right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0" fontId="29" fillId="0" borderId="0" xfId="0" applyFont="1"/>
    <xf numFmtId="3" fontId="14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6" fontId="5" fillId="0" borderId="0" xfId="0" applyNumberFormat="1" applyFont="1" applyAlignment="1">
      <alignment horizontal="centerContinuous"/>
    </xf>
    <xf numFmtId="9" fontId="5" fillId="0" borderId="0" xfId="16" applyFont="1" applyFill="1" applyAlignment="1">
      <alignment horizontal="centerContinuous"/>
    </xf>
    <xf numFmtId="9" fontId="5" fillId="0" borderId="0" xfId="16" applyFont="1" applyFill="1"/>
    <xf numFmtId="0" fontId="6" fillId="0" borderId="0" xfId="0" applyFont="1" applyAlignment="1">
      <alignment vertical="center"/>
    </xf>
    <xf numFmtId="10" fontId="4" fillId="0" borderId="0" xfId="0" applyNumberFormat="1" applyFont="1"/>
    <xf numFmtId="6" fontId="4" fillId="0" borderId="0" xfId="0" applyNumberFormat="1" applyFont="1" applyAlignment="1">
      <alignment horizontal="right"/>
    </xf>
    <xf numFmtId="169" fontId="4" fillId="0" borderId="0" xfId="16" applyNumberFormat="1" applyFont="1" applyAlignment="1">
      <alignment horizontal="right"/>
    </xf>
    <xf numFmtId="169" fontId="14" fillId="0" borderId="0" xfId="16" applyNumberFormat="1" applyFont="1" applyFill="1" applyAlignment="1">
      <alignment horizontal="right"/>
    </xf>
    <xf numFmtId="0" fontId="31" fillId="0" borderId="0" xfId="0" applyFont="1"/>
    <xf numFmtId="168" fontId="14" fillId="0" borderId="0" xfId="0" applyNumberFormat="1" applyFont="1"/>
    <xf numFmtId="169" fontId="14" fillId="0" borderId="0" xfId="16" applyNumberFormat="1" applyFont="1" applyFill="1" applyBorder="1"/>
    <xf numFmtId="0" fontId="4" fillId="0" borderId="0" xfId="25" applyFont="1"/>
    <xf numFmtId="170" fontId="32" fillId="0" borderId="0" xfId="2" applyNumberFormat="1" applyFont="1"/>
    <xf numFmtId="169" fontId="4" fillId="0" borderId="0" xfId="17" applyNumberFormat="1" applyFont="1"/>
    <xf numFmtId="168" fontId="14" fillId="0" borderId="0" xfId="1" applyNumberFormat="1" applyFont="1" applyFill="1"/>
    <xf numFmtId="169" fontId="33" fillId="0" borderId="0" xfId="1" applyNumberFormat="1" applyFont="1" applyFill="1"/>
    <xf numFmtId="0" fontId="14" fillId="0" borderId="0" xfId="0" applyFont="1"/>
    <xf numFmtId="169" fontId="10" fillId="0" borderId="0" xfId="0" applyNumberFormat="1" applyFont="1"/>
    <xf numFmtId="9" fontId="14" fillId="0" borderId="0" xfId="16" applyFont="1"/>
    <xf numFmtId="171" fontId="4" fillId="0" borderId="0" xfId="0" applyNumberFormat="1" applyFont="1"/>
    <xf numFmtId="0" fontId="4" fillId="0" borderId="0" xfId="4" applyFont="1"/>
    <xf numFmtId="0" fontId="4" fillId="0" borderId="0" xfId="4" applyFont="1" applyAlignment="1">
      <alignment horizontal="center"/>
    </xf>
    <xf numFmtId="0" fontId="10" fillId="0" borderId="0" xfId="4" applyFont="1"/>
    <xf numFmtId="0" fontId="4" fillId="0" borderId="0" xfId="4" applyFont="1" applyAlignment="1">
      <alignment horizontal="right"/>
    </xf>
    <xf numFmtId="0" fontId="5" fillId="0" borderId="0" xfId="4" applyFont="1"/>
    <xf numFmtId="17" fontId="4" fillId="0" borderId="0" xfId="4" applyNumberFormat="1" applyFont="1"/>
    <xf numFmtId="10" fontId="4" fillId="0" borderId="0" xfId="4" applyNumberFormat="1" applyFont="1"/>
    <xf numFmtId="9" fontId="4" fillId="0" borderId="0" xfId="16" applyFont="1"/>
    <xf numFmtId="10" fontId="4" fillId="0" borderId="0" xfId="25" applyNumberFormat="1" applyFont="1"/>
    <xf numFmtId="170" fontId="4" fillId="0" borderId="0" xfId="25" applyNumberFormat="1" applyFont="1"/>
    <xf numFmtId="170" fontId="4" fillId="0" borderId="0" xfId="4" applyNumberFormat="1" applyFont="1"/>
    <xf numFmtId="169" fontId="4" fillId="0" borderId="0" xfId="25" applyNumberFormat="1" applyFont="1"/>
    <xf numFmtId="0" fontId="1" fillId="0" borderId="0" xfId="25" applyFont="1"/>
    <xf numFmtId="0" fontId="13" fillId="0" borderId="0" xfId="25" applyFont="1"/>
    <xf numFmtId="0" fontId="1" fillId="0" borderId="0" xfId="6" applyFont="1"/>
    <xf numFmtId="1" fontId="1" fillId="0" borderId="0" xfId="6" applyNumberFormat="1" applyFont="1"/>
    <xf numFmtId="0" fontId="14" fillId="0" borderId="0" xfId="6" applyFont="1" applyAlignment="1">
      <alignment wrapText="1"/>
    </xf>
    <xf numFmtId="0" fontId="14" fillId="0" borderId="0" xfId="6" applyFont="1"/>
    <xf numFmtId="170" fontId="14" fillId="0" borderId="0" xfId="6" applyNumberFormat="1" applyFont="1"/>
    <xf numFmtId="0" fontId="21" fillId="0" borderId="0" xfId="0" applyFont="1" applyAlignment="1">
      <alignment horizontal="center"/>
    </xf>
    <xf numFmtId="169" fontId="24" fillId="3" borderId="0" xfId="16" applyNumberFormat="1" applyFont="1" applyFill="1" applyBorder="1" applyAlignment="1">
      <alignment horizontal="center"/>
    </xf>
    <xf numFmtId="0" fontId="27" fillId="3" borderId="0" xfId="27" applyFont="1" applyFill="1" applyAlignment="1" applyProtection="1">
      <alignment vertical="center"/>
    </xf>
    <xf numFmtId="0" fontId="30" fillId="3" borderId="0" xfId="27" applyFont="1" applyFill="1" applyAlignment="1" applyProtection="1">
      <alignment vertical="center"/>
    </xf>
    <xf numFmtId="0" fontId="0" fillId="3" borderId="0" xfId="0" applyFill="1" applyAlignment="1">
      <alignment vertical="center"/>
    </xf>
    <xf numFmtId="0" fontId="15" fillId="3" borderId="0" xfId="0" applyFont="1" applyFill="1" applyAlignment="1">
      <alignment vertical="center"/>
    </xf>
    <xf numFmtId="0" fontId="35" fillId="0" borderId="0" xfId="24" applyFont="1" applyAlignment="1">
      <alignment vertical="center"/>
    </xf>
    <xf numFmtId="0" fontId="36" fillId="3" borderId="0" xfId="27" applyFont="1" applyFill="1" applyAlignment="1" applyProtection="1">
      <alignment vertical="center"/>
    </xf>
    <xf numFmtId="0" fontId="36" fillId="4" borderId="0" xfId="27" applyFont="1" applyFill="1" applyAlignment="1" applyProtection="1">
      <alignment vertical="center"/>
    </xf>
    <xf numFmtId="169" fontId="4" fillId="0" borderId="0" xfId="0" applyNumberFormat="1" applyFont="1"/>
    <xf numFmtId="0" fontId="1" fillId="0" borderId="0" xfId="9" applyFont="1"/>
    <xf numFmtId="3" fontId="1" fillId="0" borderId="0" xfId="0" applyNumberFormat="1" applyFont="1"/>
    <xf numFmtId="169" fontId="1" fillId="0" borderId="0" xfId="16" applyNumberFormat="1" applyFont="1" applyFill="1"/>
    <xf numFmtId="170" fontId="1" fillId="0" borderId="0" xfId="9" applyNumberFormat="1" applyFont="1"/>
    <xf numFmtId="169" fontId="1" fillId="0" borderId="0" xfId="16" applyNumberFormat="1" applyFont="1"/>
    <xf numFmtId="169" fontId="1" fillId="0" borderId="0" xfId="9" applyNumberFormat="1" applyFont="1"/>
    <xf numFmtId="10" fontId="1" fillId="0" borderId="0" xfId="30" applyNumberFormat="1"/>
    <xf numFmtId="10" fontId="1" fillId="0" borderId="0" xfId="9" applyNumberFormat="1" applyFont="1"/>
    <xf numFmtId="0" fontId="4" fillId="0" borderId="0" xfId="0" quotePrefix="1" applyFont="1"/>
    <xf numFmtId="0" fontId="4" fillId="0" borderId="0" xfId="0" applyFont="1" applyAlignment="1">
      <alignment horizontal="right" wrapText="1"/>
    </xf>
    <xf numFmtId="169" fontId="1" fillId="0" borderId="0" xfId="16" applyNumberFormat="1" applyFont="1" applyFill="1" applyBorder="1"/>
    <xf numFmtId="169" fontId="1" fillId="0" borderId="0" xfId="16" applyNumberFormat="1" applyFont="1" applyBorder="1"/>
    <xf numFmtId="0" fontId="10" fillId="0" borderId="0" xfId="0" applyFont="1"/>
    <xf numFmtId="9" fontId="10" fillId="0" borderId="0" xfId="16" applyFont="1" applyFill="1"/>
    <xf numFmtId="0" fontId="4" fillId="0" borderId="1" xfId="0" applyFont="1" applyBorder="1"/>
    <xf numFmtId="0" fontId="4" fillId="0" borderId="1" xfId="11" applyBorder="1" applyAlignment="1">
      <alignment horizontal="right"/>
    </xf>
    <xf numFmtId="169" fontId="4" fillId="0" borderId="1" xfId="11" applyNumberFormat="1" applyBorder="1" applyAlignment="1">
      <alignment horizontal="right"/>
    </xf>
    <xf numFmtId="9" fontId="1" fillId="0" borderId="0" xfId="16" applyFont="1" applyFill="1"/>
    <xf numFmtId="17" fontId="5" fillId="0" borderId="0" xfId="0" applyNumberFormat="1" applyFont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6" applyNumberFormat="1" applyFont="1" applyFill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4" applyFont="1"/>
    <xf numFmtId="169" fontId="34" fillId="0" borderId="0" xfId="17" applyNumberFormat="1" applyFont="1"/>
    <xf numFmtId="169" fontId="34" fillId="0" borderId="0" xfId="17" applyNumberFormat="1" applyFont="1" applyFill="1"/>
    <xf numFmtId="0" fontId="18" fillId="0" borderId="0" xfId="25" applyFont="1"/>
    <xf numFmtId="168" fontId="4" fillId="0" borderId="0" xfId="4" applyNumberFormat="1" applyFont="1"/>
    <xf numFmtId="0" fontId="40" fillId="0" borderId="0" xfId="0" applyFont="1"/>
    <xf numFmtId="0" fontId="41" fillId="0" borderId="0" xfId="0" applyFont="1"/>
    <xf numFmtId="0" fontId="34" fillId="0" borderId="0" xfId="0" applyFont="1"/>
    <xf numFmtId="0" fontId="30" fillId="3" borderId="0" xfId="27" applyFont="1" applyFill="1" applyBorder="1" applyAlignment="1" applyProtection="1">
      <alignment vertical="center"/>
    </xf>
    <xf numFmtId="0" fontId="21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14" fillId="0" borderId="0" xfId="24" applyFont="1"/>
    <xf numFmtId="0" fontId="4" fillId="0" borderId="0" xfId="24" applyFont="1"/>
    <xf numFmtId="0" fontId="43" fillId="0" borderId="0" xfId="27" applyFont="1" applyAlignment="1" applyProtection="1"/>
    <xf numFmtId="0" fontId="1" fillId="0" borderId="0" xfId="24" applyFont="1"/>
    <xf numFmtId="0" fontId="21" fillId="0" borderId="0" xfId="24" applyFont="1"/>
    <xf numFmtId="0" fontId="42" fillId="0" borderId="0" xfId="27" applyFont="1" applyAlignment="1" applyProtection="1">
      <alignment vertical="center"/>
    </xf>
    <xf numFmtId="0" fontId="44" fillId="0" borderId="0" xfId="24" applyFont="1"/>
    <xf numFmtId="0" fontId="38" fillId="0" borderId="0" xfId="24" applyFont="1" applyAlignment="1">
      <alignment horizontal="center" vertical="center"/>
    </xf>
    <xf numFmtId="0" fontId="38" fillId="0" borderId="1" xfId="24" applyFont="1" applyBorder="1"/>
    <xf numFmtId="0" fontId="38" fillId="0" borderId="1" xfId="24" applyFont="1" applyBorder="1" applyAlignment="1">
      <alignment horizontal="center"/>
    </xf>
    <xf numFmtId="0" fontId="38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8" fontId="1" fillId="0" borderId="0" xfId="0" applyNumberFormat="1" applyFont="1"/>
    <xf numFmtId="1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4" applyFont="1"/>
    <xf numFmtId="164" fontId="1" fillId="0" borderId="0" xfId="0" applyNumberFormat="1" applyFont="1"/>
    <xf numFmtId="5" fontId="1" fillId="0" borderId="0" xfId="0" applyNumberFormat="1" applyFont="1"/>
    <xf numFmtId="170" fontId="7" fillId="0" borderId="0" xfId="2" applyNumberFormat="1" applyFont="1"/>
    <xf numFmtId="169" fontId="1" fillId="0" borderId="0" xfId="17" applyNumberFormat="1" applyFont="1"/>
    <xf numFmtId="9" fontId="1" fillId="0" borderId="0" xfId="17" applyFont="1"/>
    <xf numFmtId="0" fontId="6" fillId="0" borderId="0" xfId="4" applyFont="1" applyAlignment="1">
      <alignment horizontal="center"/>
    </xf>
    <xf numFmtId="17" fontId="6" fillId="0" borderId="0" xfId="4" applyNumberFormat="1" applyFont="1" applyAlignment="1">
      <alignment horizontal="center"/>
    </xf>
    <xf numFmtId="0" fontId="6" fillId="0" borderId="0" xfId="4" applyFont="1" applyAlignment="1">
      <alignment horizontal="left"/>
    </xf>
    <xf numFmtId="0" fontId="1" fillId="0" borderId="0" xfId="4" applyFont="1" applyAlignment="1">
      <alignment horizontal="left" indent="1"/>
    </xf>
    <xf numFmtId="0" fontId="6" fillId="0" borderId="0" xfId="4" applyFont="1"/>
    <xf numFmtId="169" fontId="7" fillId="0" borderId="0" xfId="16" applyNumberFormat="1" applyFont="1" applyAlignment="1">
      <alignment vertical="center"/>
    </xf>
    <xf numFmtId="170" fontId="7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6" applyNumberFormat="1" applyFont="1" applyAlignment="1">
      <alignment horizontal="center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4" fontId="7" fillId="0" borderId="0" xfId="1" applyNumberFormat="1" applyFont="1" applyFill="1"/>
    <xf numFmtId="169" fontId="7" fillId="0" borderId="0" xfId="1" applyNumberFormat="1" applyFont="1" applyFill="1"/>
    <xf numFmtId="0" fontId="37" fillId="0" borderId="0" xfId="24" applyFont="1" applyAlignment="1">
      <alignment vertical="center"/>
    </xf>
    <xf numFmtId="0" fontId="14" fillId="0" borderId="0" xfId="24" applyFont="1" applyAlignment="1">
      <alignment vertical="center"/>
    </xf>
    <xf numFmtId="0" fontId="4" fillId="0" borderId="0" xfId="24" applyFont="1" applyAlignment="1">
      <alignment vertical="center"/>
    </xf>
    <xf numFmtId="170" fontId="4" fillId="0" borderId="0" xfId="1" applyNumberFormat="1" applyFont="1" applyFill="1" applyAlignment="1">
      <alignment vertical="center"/>
    </xf>
    <xf numFmtId="169" fontId="4" fillId="0" borderId="0" xfId="11" applyNumberForma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11" applyFont="1" applyAlignment="1">
      <alignment vertical="center"/>
    </xf>
    <xf numFmtId="170" fontId="14" fillId="0" borderId="0" xfId="1" applyNumberFormat="1" applyFont="1" applyFill="1" applyAlignment="1">
      <alignment vertical="center"/>
    </xf>
    <xf numFmtId="0" fontId="14" fillId="0" borderId="0" xfId="13" applyFont="1" applyAlignment="1">
      <alignment vertical="center"/>
    </xf>
    <xf numFmtId="9" fontId="1" fillId="0" borderId="0" xfId="16" applyFont="1" applyFill="1" applyAlignment="1">
      <alignment vertical="center"/>
    </xf>
    <xf numFmtId="9" fontId="1" fillId="3" borderId="0" xfId="16" applyFont="1" applyFill="1" applyAlignment="1">
      <alignment vertical="center"/>
    </xf>
    <xf numFmtId="0" fontId="22" fillId="0" borderId="0" xfId="7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6" applyFont="1" applyAlignment="1">
      <alignment vertical="center"/>
    </xf>
    <xf numFmtId="1" fontId="1" fillId="0" borderId="0" xfId="6" applyNumberFormat="1" applyFont="1" applyAlignment="1">
      <alignment vertical="center"/>
    </xf>
    <xf numFmtId="0" fontId="34" fillId="0" borderId="0" xfId="25" applyFont="1" applyAlignment="1">
      <alignment vertical="center"/>
    </xf>
    <xf numFmtId="0" fontId="34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9" fillId="0" borderId="0" xfId="7" applyFont="1" applyAlignment="1">
      <alignment vertical="center"/>
    </xf>
    <xf numFmtId="17" fontId="6" fillId="0" borderId="1" xfId="25" applyNumberFormat="1" applyFont="1" applyBorder="1"/>
    <xf numFmtId="17" fontId="24" fillId="0" borderId="1" xfId="25" applyNumberFormat="1" applyFont="1" applyBorder="1"/>
    <xf numFmtId="0" fontId="6" fillId="0" borderId="1" xfId="25" applyFont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9" fontId="5" fillId="0" borderId="0" xfId="16" applyNumberFormat="1" applyFont="1" applyFill="1" applyAlignment="1">
      <alignment horizontal="right" vertical="center"/>
    </xf>
    <xf numFmtId="0" fontId="5" fillId="0" borderId="0" xfId="14" applyFont="1" applyAlignment="1">
      <alignment horizontal="center" vertical="center"/>
    </xf>
    <xf numFmtId="3" fontId="45" fillId="0" borderId="0" xfId="11" applyNumberFormat="1" applyFont="1" applyAlignment="1">
      <alignment vertical="center"/>
    </xf>
    <xf numFmtId="0" fontId="45" fillId="0" borderId="0" xfId="11" applyFont="1" applyAlignment="1">
      <alignment vertical="center"/>
    </xf>
    <xf numFmtId="3" fontId="4" fillId="0" borderId="1" xfId="0" applyNumberFormat="1" applyFont="1" applyBorder="1" applyAlignment="1">
      <alignment horizontal="right"/>
    </xf>
    <xf numFmtId="169" fontId="4" fillId="0" borderId="1" xfId="16" applyNumberFormat="1" applyFont="1" applyFill="1" applyBorder="1" applyAlignment="1">
      <alignment horizontal="right"/>
    </xf>
    <xf numFmtId="3" fontId="4" fillId="0" borderId="1" xfId="0" applyNumberFormat="1" applyFont="1" applyBorder="1"/>
    <xf numFmtId="169" fontId="4" fillId="0" borderId="1" xfId="16" applyNumberFormat="1" applyFont="1" applyFill="1" applyBorder="1"/>
    <xf numFmtId="3" fontId="5" fillId="0" borderId="0" xfId="0" applyNumberFormat="1" applyFont="1" applyAlignment="1">
      <alignment vertical="center"/>
    </xf>
    <xf numFmtId="169" fontId="5" fillId="0" borderId="0" xfId="16" applyNumberFormat="1" applyFont="1" applyAlignment="1">
      <alignment vertical="center"/>
    </xf>
    <xf numFmtId="169" fontId="5" fillId="0" borderId="0" xfId="16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 wrapText="1"/>
    </xf>
    <xf numFmtId="168" fontId="14" fillId="0" borderId="0" xfId="0" applyNumberFormat="1" applyFont="1" applyAlignment="1">
      <alignment horizontal="right"/>
    </xf>
    <xf numFmtId="171" fontId="14" fillId="0" borderId="0" xfId="0" applyNumberFormat="1" applyFont="1" applyAlignment="1">
      <alignment horizontal="right"/>
    </xf>
    <xf numFmtId="170" fontId="24" fillId="0" borderId="0" xfId="2" applyNumberFormat="1" applyFont="1" applyAlignment="1">
      <alignment horizontal="center"/>
    </xf>
    <xf numFmtId="0" fontId="1" fillId="0" borderId="1" xfId="25" applyFont="1" applyBorder="1" applyAlignment="1">
      <alignment horizontal="right"/>
    </xf>
    <xf numFmtId="0" fontId="6" fillId="0" borderId="0" xfId="9" applyFont="1" applyAlignment="1">
      <alignment horizontal="right"/>
    </xf>
    <xf numFmtId="0" fontId="6" fillId="0" borderId="0" xfId="9" applyFont="1" applyAlignment="1">
      <alignment horizontal="left"/>
    </xf>
    <xf numFmtId="0" fontId="4" fillId="0" borderId="0" xfId="10" applyAlignment="1">
      <alignment horizontal="right"/>
    </xf>
    <xf numFmtId="0" fontId="38" fillId="0" borderId="0" xfId="0" applyFont="1" applyAlignment="1">
      <alignment horizontal="left" vertical="center"/>
    </xf>
    <xf numFmtId="171" fontId="5" fillId="0" borderId="0" xfId="3" applyNumberFormat="1" applyFont="1" applyBorder="1" applyAlignment="1">
      <alignment horizontal="center"/>
    </xf>
    <xf numFmtId="170" fontId="24" fillId="0" borderId="0" xfId="2" applyNumberFormat="1" applyFont="1" applyAlignment="1">
      <alignment horizontal="center"/>
    </xf>
    <xf numFmtId="169" fontId="6" fillId="0" borderId="0" xfId="17" applyNumberFormat="1" applyFont="1" applyAlignment="1">
      <alignment horizontal="center"/>
    </xf>
    <xf numFmtId="0" fontId="6" fillId="0" borderId="0" xfId="25" applyFont="1" applyAlignment="1">
      <alignment horizontal="center"/>
    </xf>
    <xf numFmtId="0" fontId="24" fillId="3" borderId="0" xfId="15" applyFont="1" applyFill="1" applyAlignment="1">
      <alignment horizontal="center"/>
    </xf>
    <xf numFmtId="0" fontId="24" fillId="0" borderId="0" xfId="15" applyFont="1" applyAlignment="1">
      <alignment horizontal="center"/>
    </xf>
    <xf numFmtId="0" fontId="6" fillId="3" borderId="0" xfId="8" applyFont="1" applyFill="1" applyAlignment="1">
      <alignment horizontal="center"/>
    </xf>
    <xf numFmtId="0" fontId="21" fillId="0" borderId="1" xfId="13" applyFont="1" applyBorder="1" applyAlignment="1">
      <alignment horizontal="center"/>
    </xf>
    <xf numFmtId="0" fontId="5" fillId="0" borderId="0" xfId="11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31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Fig 4&amp;8 source" xfId="30" xr:uid="{5763F86A-3A53-4687-9192-3766BA1C0BF8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D5F1E5"/>
      <color rgb="FFABE3CB"/>
      <color rgb="FFECB22B"/>
      <color rgb="FF2EB77E"/>
      <color rgb="FF36C5EE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source'!$A$110:$A$150</c:f>
              <c:numCache>
                <c:formatCode>mmm\-yyyy</c:formatCode>
                <c:ptCount val="4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  <c:pt idx="21">
                  <c:v>42795</c:v>
                </c:pt>
                <c:pt idx="22">
                  <c:v>42887</c:v>
                </c:pt>
                <c:pt idx="23">
                  <c:v>42979</c:v>
                </c:pt>
                <c:pt idx="24">
                  <c:v>43070</c:v>
                </c:pt>
                <c:pt idx="25">
                  <c:v>43160</c:v>
                </c:pt>
                <c:pt idx="26">
                  <c:v>43252</c:v>
                </c:pt>
                <c:pt idx="27">
                  <c:v>43344</c:v>
                </c:pt>
                <c:pt idx="28">
                  <c:v>43435</c:v>
                </c:pt>
                <c:pt idx="29">
                  <c:v>43525</c:v>
                </c:pt>
                <c:pt idx="30">
                  <c:v>43617</c:v>
                </c:pt>
                <c:pt idx="31">
                  <c:v>43709</c:v>
                </c:pt>
                <c:pt idx="32">
                  <c:v>43800</c:v>
                </c:pt>
                <c:pt idx="33">
                  <c:v>43891</c:v>
                </c:pt>
                <c:pt idx="34">
                  <c:v>43983</c:v>
                </c:pt>
                <c:pt idx="35">
                  <c:v>44075</c:v>
                </c:pt>
                <c:pt idx="36">
                  <c:v>44166</c:v>
                </c:pt>
                <c:pt idx="37">
                  <c:v>44256</c:v>
                </c:pt>
                <c:pt idx="38">
                  <c:v>44348</c:v>
                </c:pt>
                <c:pt idx="39">
                  <c:v>44440</c:v>
                </c:pt>
                <c:pt idx="40">
                  <c:v>44531</c:v>
                </c:pt>
              </c:numCache>
            </c:numRef>
          </c:cat>
          <c:val>
            <c:numRef>
              <c:f>'Fig 1 source'!$B$110:$B$150</c:f>
              <c:numCache>
                <c:formatCode>0.0%</c:formatCode>
                <c:ptCount val="41"/>
                <c:pt idx="0">
                  <c:v>2.9313352821923155E-2</c:v>
                </c:pt>
                <c:pt idx="1">
                  <c:v>3.0069544045423502E-2</c:v>
                </c:pt>
                <c:pt idx="2">
                  <c:v>1.5949524769531154E-2</c:v>
                </c:pt>
                <c:pt idx="3">
                  <c:v>1.9072776083735032E-3</c:v>
                </c:pt>
                <c:pt idx="4">
                  <c:v>4.8856814076889687E-3</c:v>
                </c:pt>
                <c:pt idx="5">
                  <c:v>1.2798042301535473E-2</c:v>
                </c:pt>
                <c:pt idx="6">
                  <c:v>1.6052509843240026E-2</c:v>
                </c:pt>
                <c:pt idx="7">
                  <c:v>2.1030837845765316E-2</c:v>
                </c:pt>
                <c:pt idx="8">
                  <c:v>2.4040974618218414E-2</c:v>
                </c:pt>
                <c:pt idx="9">
                  <c:v>1.7591603258249489E-2</c:v>
                </c:pt>
                <c:pt idx="10">
                  <c:v>1.6437637949576533E-2</c:v>
                </c:pt>
                <c:pt idx="11">
                  <c:v>2.4027510200816504E-2</c:v>
                </c:pt>
                <c:pt idx="12">
                  <c:v>1.8967654544773893E-2</c:v>
                </c:pt>
                <c:pt idx="13">
                  <c:v>2.1316143685569555E-2</c:v>
                </c:pt>
                <c:pt idx="14">
                  <c:v>2.2868989562266018E-2</c:v>
                </c:pt>
                <c:pt idx="15">
                  <c:v>2.7758039306768678E-2</c:v>
                </c:pt>
                <c:pt idx="16">
                  <c:v>3.0081764557774004E-2</c:v>
                </c:pt>
                <c:pt idx="17">
                  <c:v>3.2562592054377726E-2</c:v>
                </c:pt>
                <c:pt idx="18">
                  <c:v>3.5955962155404864E-2</c:v>
                </c:pt>
                <c:pt idx="19">
                  <c:v>3.5884950385544512E-2</c:v>
                </c:pt>
                <c:pt idx="20">
                  <c:v>3.8348305442216013E-2</c:v>
                </c:pt>
                <c:pt idx="21">
                  <c:v>3.8072142018090283E-2</c:v>
                </c:pt>
                <c:pt idx="22">
                  <c:v>4.2417738851050935E-2</c:v>
                </c:pt>
                <c:pt idx="23">
                  <c:v>3.481997185290564E-2</c:v>
                </c:pt>
                <c:pt idx="24">
                  <c:v>4.4589890434098889E-2</c:v>
                </c:pt>
                <c:pt idx="25">
                  <c:v>4.1806809926355548E-2</c:v>
                </c:pt>
                <c:pt idx="26">
                  <c:v>2.9444895592276366E-2</c:v>
                </c:pt>
                <c:pt idx="27">
                  <c:v>3.1853432749368471E-2</c:v>
                </c:pt>
                <c:pt idx="28">
                  <c:v>2.0489448336052707E-2</c:v>
                </c:pt>
                <c:pt idx="29">
                  <c:v>1.8263693871793274E-2</c:v>
                </c:pt>
                <c:pt idx="30">
                  <c:v>1.7772094699553431E-2</c:v>
                </c:pt>
                <c:pt idx="31">
                  <c:v>9.2443367767838236E-3</c:v>
                </c:pt>
                <c:pt idx="32">
                  <c:v>1.2517388115297123E-2</c:v>
                </c:pt>
                <c:pt idx="33">
                  <c:v>1.5048065640179464E-2</c:v>
                </c:pt>
                <c:pt idx="34">
                  <c:v>-4.0203974702797129E-2</c:v>
                </c:pt>
                <c:pt idx="35">
                  <c:v>-4.7431850820832344E-2</c:v>
                </c:pt>
                <c:pt idx="36">
                  <c:v>-6.2423137199264511E-2</c:v>
                </c:pt>
                <c:pt idx="37">
                  <c:v>-7.7179839801413852E-2</c:v>
                </c:pt>
                <c:pt idx="38">
                  <c:v>-3.0419038788375485E-2</c:v>
                </c:pt>
                <c:pt idx="39">
                  <c:v>-1.1973076260425874E-2</c:v>
                </c:pt>
                <c:pt idx="40">
                  <c:v>7.8388889137541717E-3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source'!$A$110:$A$150</c:f>
              <c:numCache>
                <c:formatCode>mmm\-yyyy</c:formatCode>
                <c:ptCount val="4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  <c:pt idx="21">
                  <c:v>42795</c:v>
                </c:pt>
                <c:pt idx="22">
                  <c:v>42887</c:v>
                </c:pt>
                <c:pt idx="23">
                  <c:v>42979</c:v>
                </c:pt>
                <c:pt idx="24">
                  <c:v>43070</c:v>
                </c:pt>
                <c:pt idx="25">
                  <c:v>43160</c:v>
                </c:pt>
                <c:pt idx="26">
                  <c:v>43252</c:v>
                </c:pt>
                <c:pt idx="27">
                  <c:v>43344</c:v>
                </c:pt>
                <c:pt idx="28">
                  <c:v>43435</c:v>
                </c:pt>
                <c:pt idx="29">
                  <c:v>43525</c:v>
                </c:pt>
                <c:pt idx="30">
                  <c:v>43617</c:v>
                </c:pt>
                <c:pt idx="31">
                  <c:v>43709</c:v>
                </c:pt>
                <c:pt idx="32">
                  <c:v>43800</c:v>
                </c:pt>
                <c:pt idx="33">
                  <c:v>43891</c:v>
                </c:pt>
                <c:pt idx="34">
                  <c:v>43983</c:v>
                </c:pt>
                <c:pt idx="35">
                  <c:v>44075</c:v>
                </c:pt>
                <c:pt idx="36">
                  <c:v>44166</c:v>
                </c:pt>
                <c:pt idx="37">
                  <c:v>44256</c:v>
                </c:pt>
                <c:pt idx="38">
                  <c:v>44348</c:v>
                </c:pt>
                <c:pt idx="39">
                  <c:v>44440</c:v>
                </c:pt>
                <c:pt idx="40">
                  <c:v>44531</c:v>
                </c:pt>
              </c:numCache>
            </c:numRef>
          </c:cat>
          <c:val>
            <c:numRef>
              <c:f>'Fig 1 source'!$C$110:$C$150</c:f>
              <c:numCache>
                <c:formatCode>0.0%</c:formatCode>
                <c:ptCount val="41"/>
                <c:pt idx="0">
                  <c:v>5.0330347907008077E-2</c:v>
                </c:pt>
                <c:pt idx="1">
                  <c:v>4.6268728796090564E-2</c:v>
                </c:pt>
                <c:pt idx="2">
                  <c:v>2.8893088331897632E-2</c:v>
                </c:pt>
                <c:pt idx="3">
                  <c:v>1.8800161777906332E-2</c:v>
                </c:pt>
                <c:pt idx="4">
                  <c:v>1.5221918124087797E-2</c:v>
                </c:pt>
                <c:pt idx="5">
                  <c:v>8.4154324113878687E-3</c:v>
                </c:pt>
                <c:pt idx="6">
                  <c:v>1.2114263284390692E-2</c:v>
                </c:pt>
                <c:pt idx="7">
                  <c:v>1.7959396833292285E-2</c:v>
                </c:pt>
                <c:pt idx="8">
                  <c:v>1.9636778937900168E-2</c:v>
                </c:pt>
                <c:pt idx="9">
                  <c:v>1.6952369838091563E-2</c:v>
                </c:pt>
                <c:pt idx="10">
                  <c:v>3.6931732208554502E-2</c:v>
                </c:pt>
                <c:pt idx="11">
                  <c:v>2.428982448625927E-2</c:v>
                </c:pt>
                <c:pt idx="12">
                  <c:v>1.2414317216290938E-2</c:v>
                </c:pt>
                <c:pt idx="13">
                  <c:v>2.2420242892676079E-2</c:v>
                </c:pt>
                <c:pt idx="14">
                  <c:v>8.5763746693461318E-3</c:v>
                </c:pt>
                <c:pt idx="15">
                  <c:v>2.8073302164667524E-2</c:v>
                </c:pt>
                <c:pt idx="16">
                  <c:v>2.8721501363603297E-2</c:v>
                </c:pt>
                <c:pt idx="17">
                  <c:v>2.3153558391871387E-2</c:v>
                </c:pt>
                <c:pt idx="18">
                  <c:v>2.4342745861733128E-2</c:v>
                </c:pt>
                <c:pt idx="19">
                  <c:v>1.7365447352761132E-2</c:v>
                </c:pt>
                <c:pt idx="20">
                  <c:v>2.8174678040737033E-2</c:v>
                </c:pt>
                <c:pt idx="21">
                  <c:v>2.0690354530474409E-2</c:v>
                </c:pt>
                <c:pt idx="22">
                  <c:v>3.0464708987204547E-2</c:v>
                </c:pt>
                <c:pt idx="23">
                  <c:v>3.0213520095140334E-2</c:v>
                </c:pt>
                <c:pt idx="24">
                  <c:v>2.6483647050447257E-2</c:v>
                </c:pt>
                <c:pt idx="25">
                  <c:v>3.1997959122185948E-2</c:v>
                </c:pt>
                <c:pt idx="26">
                  <c:v>3.2311218640477257E-2</c:v>
                </c:pt>
                <c:pt idx="27">
                  <c:v>3.6662296625100232E-2</c:v>
                </c:pt>
                <c:pt idx="28">
                  <c:v>5.3038830210039967E-2</c:v>
                </c:pt>
                <c:pt idx="29">
                  <c:v>5.5732289503349852E-2</c:v>
                </c:pt>
                <c:pt idx="30">
                  <c:v>5.3997557180684108E-2</c:v>
                </c:pt>
                <c:pt idx="31">
                  <c:v>5.1616984455324477E-2</c:v>
                </c:pt>
                <c:pt idx="32">
                  <c:v>3.9018902791390975E-2</c:v>
                </c:pt>
                <c:pt idx="33">
                  <c:v>3.5578704485668355E-2</c:v>
                </c:pt>
                <c:pt idx="34">
                  <c:v>2.7654700195081983E-2</c:v>
                </c:pt>
                <c:pt idx="35">
                  <c:v>3.6310016126454236E-2</c:v>
                </c:pt>
                <c:pt idx="36">
                  <c:v>5.8700599429176936E-2</c:v>
                </c:pt>
                <c:pt idx="37">
                  <c:v>6.089980988969157E-2</c:v>
                </c:pt>
                <c:pt idx="38">
                  <c:v>9.2808776144236216E-2</c:v>
                </c:pt>
                <c:pt idx="39">
                  <c:v>0.10093358349744519</c:v>
                </c:pt>
                <c:pt idx="40">
                  <c:v>8.7011164044006106E-2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source'!$A$110:$A$150</c:f>
              <c:numCache>
                <c:formatCode>mmm\-yyyy</c:formatCode>
                <c:ptCount val="4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  <c:pt idx="21">
                  <c:v>42795</c:v>
                </c:pt>
                <c:pt idx="22">
                  <c:v>42887</c:v>
                </c:pt>
                <c:pt idx="23">
                  <c:v>42979</c:v>
                </c:pt>
                <c:pt idx="24">
                  <c:v>43070</c:v>
                </c:pt>
                <c:pt idx="25">
                  <c:v>43160</c:v>
                </c:pt>
                <c:pt idx="26">
                  <c:v>43252</c:v>
                </c:pt>
                <c:pt idx="27">
                  <c:v>43344</c:v>
                </c:pt>
                <c:pt idx="28">
                  <c:v>43435</c:v>
                </c:pt>
                <c:pt idx="29">
                  <c:v>43525</c:v>
                </c:pt>
                <c:pt idx="30">
                  <c:v>43617</c:v>
                </c:pt>
                <c:pt idx="31">
                  <c:v>43709</c:v>
                </c:pt>
                <c:pt idx="32">
                  <c:v>43800</c:v>
                </c:pt>
                <c:pt idx="33">
                  <c:v>43891</c:v>
                </c:pt>
                <c:pt idx="34">
                  <c:v>43983</c:v>
                </c:pt>
                <c:pt idx="35">
                  <c:v>44075</c:v>
                </c:pt>
                <c:pt idx="36">
                  <c:v>44166</c:v>
                </c:pt>
                <c:pt idx="37">
                  <c:v>44256</c:v>
                </c:pt>
                <c:pt idx="38">
                  <c:v>44348</c:v>
                </c:pt>
                <c:pt idx="39">
                  <c:v>44440</c:v>
                </c:pt>
                <c:pt idx="40">
                  <c:v>44531</c:v>
                </c:pt>
              </c:numCache>
            </c:numRef>
          </c:cat>
          <c:val>
            <c:numRef>
              <c:f>'Fig 1 source'!$E$110:$E$150</c:f>
              <c:numCache>
                <c:formatCode>0.0%</c:formatCode>
                <c:ptCount val="41"/>
                <c:pt idx="0">
                  <c:v>1.3577085643689127E-2</c:v>
                </c:pt>
                <c:pt idx="1">
                  <c:v>1.3577085643689127E-2</c:v>
                </c:pt>
                <c:pt idx="2">
                  <c:v>1.3577085643689127E-2</c:v>
                </c:pt>
                <c:pt idx="3">
                  <c:v>1.3577085643689127E-2</c:v>
                </c:pt>
                <c:pt idx="4">
                  <c:v>1.3577085643689127E-2</c:v>
                </c:pt>
                <c:pt idx="5">
                  <c:v>1.3577085643689127E-2</c:v>
                </c:pt>
                <c:pt idx="6">
                  <c:v>1.3577085643689127E-2</c:v>
                </c:pt>
                <c:pt idx="7">
                  <c:v>1.3577085643689127E-2</c:v>
                </c:pt>
                <c:pt idx="8">
                  <c:v>1.3577085643689127E-2</c:v>
                </c:pt>
                <c:pt idx="9">
                  <c:v>1.3577085643689127E-2</c:v>
                </c:pt>
                <c:pt idx="10">
                  <c:v>1.3577085643689127E-2</c:v>
                </c:pt>
                <c:pt idx="11">
                  <c:v>1.3577085643689127E-2</c:v>
                </c:pt>
                <c:pt idx="12">
                  <c:v>1.3577085643689127E-2</c:v>
                </c:pt>
                <c:pt idx="13">
                  <c:v>1.3577085643689127E-2</c:v>
                </c:pt>
                <c:pt idx="14">
                  <c:v>1.3577085643689127E-2</c:v>
                </c:pt>
                <c:pt idx="15">
                  <c:v>1.3577085643689127E-2</c:v>
                </c:pt>
                <c:pt idx="16">
                  <c:v>1.3577085643689127E-2</c:v>
                </c:pt>
                <c:pt idx="17">
                  <c:v>1.3577085643689127E-2</c:v>
                </c:pt>
                <c:pt idx="18">
                  <c:v>1.3577085643689127E-2</c:v>
                </c:pt>
                <c:pt idx="19">
                  <c:v>1.3577085643689127E-2</c:v>
                </c:pt>
                <c:pt idx="20">
                  <c:v>1.3577085643689127E-2</c:v>
                </c:pt>
                <c:pt idx="21">
                  <c:v>1.3577085643689127E-2</c:v>
                </c:pt>
                <c:pt idx="22">
                  <c:v>1.3577085643689127E-2</c:v>
                </c:pt>
                <c:pt idx="23">
                  <c:v>1.3577085643689127E-2</c:v>
                </c:pt>
                <c:pt idx="24">
                  <c:v>1.3577085643689127E-2</c:v>
                </c:pt>
                <c:pt idx="25">
                  <c:v>1.3577085643689127E-2</c:v>
                </c:pt>
                <c:pt idx="26">
                  <c:v>1.3577085643689127E-2</c:v>
                </c:pt>
                <c:pt idx="27">
                  <c:v>1.3577085643689127E-2</c:v>
                </c:pt>
                <c:pt idx="28">
                  <c:v>1.3577085643689127E-2</c:v>
                </c:pt>
                <c:pt idx="29">
                  <c:v>1.3577085643689127E-2</c:v>
                </c:pt>
                <c:pt idx="30">
                  <c:v>1.3577085643689127E-2</c:v>
                </c:pt>
                <c:pt idx="31">
                  <c:v>1.3577085643689127E-2</c:v>
                </c:pt>
                <c:pt idx="32">
                  <c:v>1.3577085643689127E-2</c:v>
                </c:pt>
                <c:pt idx="33">
                  <c:v>1.3577085643689127E-2</c:v>
                </c:pt>
                <c:pt idx="34">
                  <c:v>1.3577085643689127E-2</c:v>
                </c:pt>
                <c:pt idx="35">
                  <c:v>1.3577085643689127E-2</c:v>
                </c:pt>
                <c:pt idx="36">
                  <c:v>1.3577085643689127E-2</c:v>
                </c:pt>
                <c:pt idx="37">
                  <c:v>1.3577085643689127E-2</c:v>
                </c:pt>
                <c:pt idx="38">
                  <c:v>1.3577085643689127E-2</c:v>
                </c:pt>
                <c:pt idx="39">
                  <c:v>1.3577085643689127E-2</c:v>
                </c:pt>
                <c:pt idx="40">
                  <c:v>1.3577085643689127E-2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source'!$A$110:$A$150</c:f>
              <c:numCache>
                <c:formatCode>mmm\-yyyy</c:formatCode>
                <c:ptCount val="4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  <c:pt idx="21">
                  <c:v>42795</c:v>
                </c:pt>
                <c:pt idx="22">
                  <c:v>42887</c:v>
                </c:pt>
                <c:pt idx="23">
                  <c:v>42979</c:v>
                </c:pt>
                <c:pt idx="24">
                  <c:v>43070</c:v>
                </c:pt>
                <c:pt idx="25">
                  <c:v>43160</c:v>
                </c:pt>
                <c:pt idx="26">
                  <c:v>43252</c:v>
                </c:pt>
                <c:pt idx="27">
                  <c:v>43344</c:v>
                </c:pt>
                <c:pt idx="28">
                  <c:v>43435</c:v>
                </c:pt>
                <c:pt idx="29">
                  <c:v>43525</c:v>
                </c:pt>
                <c:pt idx="30">
                  <c:v>43617</c:v>
                </c:pt>
                <c:pt idx="31">
                  <c:v>43709</c:v>
                </c:pt>
                <c:pt idx="32">
                  <c:v>43800</c:v>
                </c:pt>
                <c:pt idx="33">
                  <c:v>43891</c:v>
                </c:pt>
                <c:pt idx="34">
                  <c:v>43983</c:v>
                </c:pt>
                <c:pt idx="35">
                  <c:v>44075</c:v>
                </c:pt>
                <c:pt idx="36">
                  <c:v>44166</c:v>
                </c:pt>
                <c:pt idx="37">
                  <c:v>44256</c:v>
                </c:pt>
                <c:pt idx="38">
                  <c:v>44348</c:v>
                </c:pt>
                <c:pt idx="39">
                  <c:v>44440</c:v>
                </c:pt>
                <c:pt idx="40">
                  <c:v>44531</c:v>
                </c:pt>
              </c:numCache>
            </c:numRef>
          </c:cat>
          <c:val>
            <c:numRef>
              <c:f>'Fig 1 source'!$F$110:$F$150</c:f>
              <c:numCache>
                <c:formatCode>0.0%</c:formatCode>
                <c:ptCount val="41"/>
                <c:pt idx="0">
                  <c:v>3.5017338701257519E-2</c:v>
                </c:pt>
                <c:pt idx="1">
                  <c:v>3.5017338701257519E-2</c:v>
                </c:pt>
                <c:pt idx="2">
                  <c:v>3.5017338701257519E-2</c:v>
                </c:pt>
                <c:pt idx="3">
                  <c:v>3.5017338701257519E-2</c:v>
                </c:pt>
                <c:pt idx="4">
                  <c:v>3.5017338701257519E-2</c:v>
                </c:pt>
                <c:pt idx="5">
                  <c:v>3.5017338701257519E-2</c:v>
                </c:pt>
                <c:pt idx="6">
                  <c:v>3.5017338701257519E-2</c:v>
                </c:pt>
                <c:pt idx="7">
                  <c:v>3.5017338701257519E-2</c:v>
                </c:pt>
                <c:pt idx="8">
                  <c:v>3.5017338701257519E-2</c:v>
                </c:pt>
                <c:pt idx="9">
                  <c:v>3.5017338701257519E-2</c:v>
                </c:pt>
                <c:pt idx="10">
                  <c:v>3.5017338701257519E-2</c:v>
                </c:pt>
                <c:pt idx="11">
                  <c:v>3.5017338701257519E-2</c:v>
                </c:pt>
                <c:pt idx="12">
                  <c:v>3.5017338701257519E-2</c:v>
                </c:pt>
                <c:pt idx="13">
                  <c:v>3.5017338701257519E-2</c:v>
                </c:pt>
                <c:pt idx="14">
                  <c:v>3.5017338701257519E-2</c:v>
                </c:pt>
                <c:pt idx="15">
                  <c:v>3.5017338701257519E-2</c:v>
                </c:pt>
                <c:pt idx="16">
                  <c:v>3.5017338701257519E-2</c:v>
                </c:pt>
                <c:pt idx="17">
                  <c:v>3.5017338701257519E-2</c:v>
                </c:pt>
                <c:pt idx="18">
                  <c:v>3.5017338701257519E-2</c:v>
                </c:pt>
                <c:pt idx="19">
                  <c:v>3.5017338701257519E-2</c:v>
                </c:pt>
                <c:pt idx="20">
                  <c:v>3.5017338701257519E-2</c:v>
                </c:pt>
                <c:pt idx="21">
                  <c:v>3.5017338701257519E-2</c:v>
                </c:pt>
                <c:pt idx="22">
                  <c:v>3.5017338701257519E-2</c:v>
                </c:pt>
                <c:pt idx="23">
                  <c:v>3.5017338701257519E-2</c:v>
                </c:pt>
                <c:pt idx="24">
                  <c:v>3.5017338701257519E-2</c:v>
                </c:pt>
                <c:pt idx="25">
                  <c:v>3.5017338701257519E-2</c:v>
                </c:pt>
                <c:pt idx="26">
                  <c:v>3.5017338701257519E-2</c:v>
                </c:pt>
                <c:pt idx="27">
                  <c:v>3.5017338701257519E-2</c:v>
                </c:pt>
                <c:pt idx="28">
                  <c:v>3.5017338701257519E-2</c:v>
                </c:pt>
                <c:pt idx="29">
                  <c:v>3.5017338701257519E-2</c:v>
                </c:pt>
                <c:pt idx="30">
                  <c:v>3.5017338701257519E-2</c:v>
                </c:pt>
                <c:pt idx="31">
                  <c:v>3.5017338701257519E-2</c:v>
                </c:pt>
                <c:pt idx="32">
                  <c:v>3.5017338701257519E-2</c:v>
                </c:pt>
                <c:pt idx="33">
                  <c:v>3.5017338701257519E-2</c:v>
                </c:pt>
                <c:pt idx="34">
                  <c:v>3.5017338701257519E-2</c:v>
                </c:pt>
                <c:pt idx="35">
                  <c:v>3.5017338701257519E-2</c:v>
                </c:pt>
                <c:pt idx="36">
                  <c:v>3.5017338701257519E-2</c:v>
                </c:pt>
                <c:pt idx="37">
                  <c:v>3.5017338701257519E-2</c:v>
                </c:pt>
                <c:pt idx="38">
                  <c:v>3.5017338701257519E-2</c:v>
                </c:pt>
                <c:pt idx="39">
                  <c:v>3.5017338701257519E-2</c:v>
                </c:pt>
                <c:pt idx="40">
                  <c:v>3.5017338701257519E-2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source'!$A$77:$A$77</c:f>
              <c:numCache>
                <c:formatCode>mmm\-yy</c:formatCode>
                <c:ptCount val="1"/>
                <c:pt idx="0">
                  <c:v>42705</c:v>
                </c:pt>
              </c:numCache>
            </c:numRef>
          </c:cat>
          <c:val>
            <c:numRef>
              <c:f>'Fig 4&amp;8 source'!$C$77:$C$97</c:f>
              <c:numCache>
                <c:formatCode>0.0%</c:formatCode>
                <c:ptCount val="21"/>
                <c:pt idx="0">
                  <c:v>4.9790524710055545E-2</c:v>
                </c:pt>
                <c:pt idx="1">
                  <c:v>4.781222989525976E-2</c:v>
                </c:pt>
                <c:pt idx="2">
                  <c:v>4.9092141379390088E-2</c:v>
                </c:pt>
                <c:pt idx="3">
                  <c:v>4.6555728640395193E-2</c:v>
                </c:pt>
                <c:pt idx="4">
                  <c:v>4.5822955105219158E-2</c:v>
                </c:pt>
                <c:pt idx="5">
                  <c:v>3.9579593837367574E-2</c:v>
                </c:pt>
                <c:pt idx="6">
                  <c:v>3.5111845139585991E-2</c:v>
                </c:pt>
                <c:pt idx="7">
                  <c:v>3.3399990278031533E-2</c:v>
                </c:pt>
                <c:pt idx="8">
                  <c:v>2.9365815392081582E-2</c:v>
                </c:pt>
                <c:pt idx="9">
                  <c:v>3.2107559667753131E-2</c:v>
                </c:pt>
                <c:pt idx="10">
                  <c:v>3.548032520218658E-2</c:v>
                </c:pt>
                <c:pt idx="11">
                  <c:v>3.4823272177553433E-2</c:v>
                </c:pt>
                <c:pt idx="12">
                  <c:v>3.3530043351551207E-2</c:v>
                </c:pt>
                <c:pt idx="13">
                  <c:v>2.7261527294953587E-2</c:v>
                </c:pt>
                <c:pt idx="14">
                  <c:v>1.6519276708167881E-2</c:v>
                </c:pt>
                <c:pt idx="15">
                  <c:v>-1.2382794498904358E-3</c:v>
                </c:pt>
                <c:pt idx="16">
                  <c:v>-5.764526137205095E-4</c:v>
                </c:pt>
                <c:pt idx="17">
                  <c:v>-6.6519465427077283E-3</c:v>
                </c:pt>
                <c:pt idx="18">
                  <c:v>-3.1810655013135123E-3</c:v>
                </c:pt>
                <c:pt idx="19">
                  <c:v>-1.7530038041908874E-3</c:v>
                </c:pt>
                <c:pt idx="20">
                  <c:v>-9.1472802784824774E-3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source'!$A$77:$A$97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4&amp;8 source'!$D$77:$D$97</c:f>
              <c:numCache>
                <c:formatCode>0.0%</c:formatCode>
                <c:ptCount val="21"/>
                <c:pt idx="0">
                  <c:v>2.4195713793959552E-2</c:v>
                </c:pt>
                <c:pt idx="1">
                  <c:v>2.4195713793959552E-2</c:v>
                </c:pt>
                <c:pt idx="2">
                  <c:v>2.4195713793959552E-2</c:v>
                </c:pt>
                <c:pt idx="3">
                  <c:v>2.4195713793959552E-2</c:v>
                </c:pt>
                <c:pt idx="4">
                  <c:v>2.4195713793959552E-2</c:v>
                </c:pt>
                <c:pt idx="5">
                  <c:v>2.4195713793959552E-2</c:v>
                </c:pt>
                <c:pt idx="6">
                  <c:v>2.4195713793959552E-2</c:v>
                </c:pt>
                <c:pt idx="7">
                  <c:v>2.4195713793959552E-2</c:v>
                </c:pt>
                <c:pt idx="8">
                  <c:v>2.4195713793959552E-2</c:v>
                </c:pt>
                <c:pt idx="9">
                  <c:v>2.4195713793959552E-2</c:v>
                </c:pt>
                <c:pt idx="10">
                  <c:v>2.4195713793959552E-2</c:v>
                </c:pt>
                <c:pt idx="11">
                  <c:v>2.4195713793959552E-2</c:v>
                </c:pt>
                <c:pt idx="12">
                  <c:v>2.4195713793959552E-2</c:v>
                </c:pt>
                <c:pt idx="13">
                  <c:v>2.4195713793959552E-2</c:v>
                </c:pt>
                <c:pt idx="14">
                  <c:v>2.4195713793959552E-2</c:v>
                </c:pt>
                <c:pt idx="15">
                  <c:v>2.4195713793959552E-2</c:v>
                </c:pt>
                <c:pt idx="16">
                  <c:v>2.4195713793959552E-2</c:v>
                </c:pt>
                <c:pt idx="17">
                  <c:v>2.4195713793959552E-2</c:v>
                </c:pt>
                <c:pt idx="18">
                  <c:v>2.4195713793959552E-2</c:v>
                </c:pt>
                <c:pt idx="19">
                  <c:v>2.4195713793959552E-2</c:v>
                </c:pt>
                <c:pt idx="20">
                  <c:v>2.4195713793959552E-2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7379.1386061874427</c:v>
                </c:pt>
                <c:pt idx="1">
                  <c:v>7320.8779045987376</c:v>
                </c:pt>
                <c:pt idx="2">
                  <c:v>7600.1560046846853</c:v>
                </c:pt>
                <c:pt idx="3">
                  <c:v>7468.3729564125561</c:v>
                </c:pt>
                <c:pt idx="4">
                  <c:v>6828.4661207479967</c:v>
                </c:pt>
                <c:pt idx="5">
                  <c:v>6010.6168631950568</c:v>
                </c:pt>
                <c:pt idx="6">
                  <c:v>5967.306267838313</c:v>
                </c:pt>
                <c:pt idx="7">
                  <c:v>5802.4698615789466</c:v>
                </c:pt>
                <c:pt idx="8">
                  <c:v>4977.1428989528795</c:v>
                </c:pt>
                <c:pt idx="9">
                  <c:v>4229.7631274629475</c:v>
                </c:pt>
                <c:pt idx="10">
                  <c:v>4431.9241091066788</c:v>
                </c:pt>
                <c:pt idx="11">
                  <c:v>4993.739350647108</c:v>
                </c:pt>
                <c:pt idx="12">
                  <c:v>5195.9138728828057</c:v>
                </c:pt>
                <c:pt idx="13">
                  <c:v>4790.0544482173182</c:v>
                </c:pt>
                <c:pt idx="14">
                  <c:v>4575.320052203976</c:v>
                </c:pt>
                <c:pt idx="15">
                  <c:v>4346.8714940874024</c:v>
                </c:pt>
                <c:pt idx="16">
                  <c:v>4355.6148334459467</c:v>
                </c:pt>
                <c:pt idx="17">
                  <c:v>5560.1836634680149</c:v>
                </c:pt>
                <c:pt idx="18">
                  <c:v>7423.527435768262</c:v>
                </c:pt>
                <c:pt idx="19">
                  <c:v>7987.0714719400503</c:v>
                </c:pt>
                <c:pt idx="20">
                  <c:v>8206.3266999999996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0.37836082203949994</c:v>
                </c:pt>
                <c:pt idx="1">
                  <c:v>0.37948508022718574</c:v>
                </c:pt>
                <c:pt idx="2">
                  <c:v>0.36576321174363063</c:v>
                </c:pt>
                <c:pt idx="3">
                  <c:v>0.3412498761295063</c:v>
                </c:pt>
                <c:pt idx="4">
                  <c:v>0.32272846985968484</c:v>
                </c:pt>
                <c:pt idx="5">
                  <c:v>0.31348997406734785</c:v>
                </c:pt>
                <c:pt idx="6">
                  <c:v>0.30516719712389917</c:v>
                </c:pt>
                <c:pt idx="7">
                  <c:v>0.2995107572978663</c:v>
                </c:pt>
                <c:pt idx="8">
                  <c:v>0.28978541892901677</c:v>
                </c:pt>
                <c:pt idx="9">
                  <c:v>0.28206347984742591</c:v>
                </c:pt>
                <c:pt idx="10">
                  <c:v>0.28323794549355119</c:v>
                </c:pt>
                <c:pt idx="11">
                  <c:v>0.28619264279646883</c:v>
                </c:pt>
                <c:pt idx="12">
                  <c:v>0.27765631978170863</c:v>
                </c:pt>
                <c:pt idx="13">
                  <c:v>0.27160520057860665</c:v>
                </c:pt>
                <c:pt idx="14">
                  <c:v>0.26487504050499816</c:v>
                </c:pt>
                <c:pt idx="15">
                  <c:v>0.24508369514993117</c:v>
                </c:pt>
                <c:pt idx="16">
                  <c:v>0.21980011166704899</c:v>
                </c:pt>
                <c:pt idx="17">
                  <c:v>0.23096573260110353</c:v>
                </c:pt>
                <c:pt idx="18">
                  <c:v>0.26497721132398711</c:v>
                </c:pt>
                <c:pt idx="19">
                  <c:v>0.28961912931653883</c:v>
                </c:pt>
                <c:pt idx="20">
                  <c:v>0.29525572407484413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6&amp;7 source'!$A$213:$A$273</c:f>
              <c:numCache>
                <c:formatCode>mmm\-yy</c:formatCode>
                <c:ptCount val="61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</c:numCache>
            </c:numRef>
          </c:cat>
          <c:val>
            <c:numRef>
              <c:f>'Fig 6&amp;7 source'!$B$213:$B$273</c:f>
              <c:numCache>
                <c:formatCode>0.000</c:formatCode>
                <c:ptCount val="61"/>
                <c:pt idx="0">
                  <c:v>2.285397634363015E-2</c:v>
                </c:pt>
                <c:pt idx="1">
                  <c:v>2.2620584844819835E-2</c:v>
                </c:pt>
                <c:pt idx="2">
                  <c:v>2.2235299902859808E-2</c:v>
                </c:pt>
                <c:pt idx="3">
                  <c:v>2.1778633021699266E-2</c:v>
                </c:pt>
                <c:pt idx="4">
                  <c:v>2.1407072490349056E-2</c:v>
                </c:pt>
                <c:pt idx="5">
                  <c:v>2.1257280732996268E-2</c:v>
                </c:pt>
                <c:pt idx="6">
                  <c:v>2.1269560340408306E-2</c:v>
                </c:pt>
                <c:pt idx="7">
                  <c:v>2.1381906934506142E-2</c:v>
                </c:pt>
                <c:pt idx="8">
                  <c:v>2.1542921259538703E-2</c:v>
                </c:pt>
                <c:pt idx="9">
                  <c:v>2.1653783580231189E-2</c:v>
                </c:pt>
                <c:pt idx="10">
                  <c:v>2.1655631869464322E-2</c:v>
                </c:pt>
                <c:pt idx="11">
                  <c:v>2.1481001962612333E-2</c:v>
                </c:pt>
                <c:pt idx="12">
                  <c:v>2.1084092013301015E-2</c:v>
                </c:pt>
                <c:pt idx="13">
                  <c:v>2.0439409741070603E-2</c:v>
                </c:pt>
                <c:pt idx="14">
                  <c:v>1.9636666242291677E-2</c:v>
                </c:pt>
                <c:pt idx="15">
                  <c:v>1.8992192663172418E-2</c:v>
                </c:pt>
                <c:pt idx="16">
                  <c:v>1.8811906064607593E-2</c:v>
                </c:pt>
                <c:pt idx="17">
                  <c:v>1.906867886943233E-2</c:v>
                </c:pt>
                <c:pt idx="18">
                  <c:v>1.9570478963990244E-2</c:v>
                </c:pt>
                <c:pt idx="19">
                  <c:v>2.0166961236258166E-2</c:v>
                </c:pt>
                <c:pt idx="20">
                  <c:v>2.0750492694702104E-2</c:v>
                </c:pt>
                <c:pt idx="21">
                  <c:v>2.1385029737639578E-2</c:v>
                </c:pt>
                <c:pt idx="22">
                  <c:v>2.2039606358060838E-2</c:v>
                </c:pt>
                <c:pt idx="23">
                  <c:v>2.2548141070291836E-2</c:v>
                </c:pt>
                <c:pt idx="24">
                  <c:v>2.2778193852115838E-2</c:v>
                </c:pt>
                <c:pt idx="25">
                  <c:v>2.2715588603665387E-2</c:v>
                </c:pt>
                <c:pt idx="26">
                  <c:v>2.2454392125482999E-2</c:v>
                </c:pt>
                <c:pt idx="27">
                  <c:v>2.2013157343309268E-2</c:v>
                </c:pt>
                <c:pt idx="28">
                  <c:v>2.1620411953063051E-2</c:v>
                </c:pt>
                <c:pt idx="29">
                  <c:v>2.1422146438426149E-2</c:v>
                </c:pt>
                <c:pt idx="30">
                  <c:v>2.1413994846903761E-2</c:v>
                </c:pt>
                <c:pt idx="31">
                  <c:v>2.1513604534008638E-2</c:v>
                </c:pt>
                <c:pt idx="32">
                  <c:v>2.1725716570749353E-2</c:v>
                </c:pt>
                <c:pt idx="33">
                  <c:v>2.1973483771866743E-2</c:v>
                </c:pt>
                <c:pt idx="34">
                  <c:v>2.2032854840600819E-2</c:v>
                </c:pt>
                <c:pt idx="35">
                  <c:v>2.1905540823517488E-2</c:v>
                </c:pt>
                <c:pt idx="36">
                  <c:v>2.2236953066159429E-2</c:v>
                </c:pt>
                <c:pt idx="37">
                  <c:v>2.3415711863725076E-2</c:v>
                </c:pt>
                <c:pt idx="38">
                  <c:v>2.5329732833381288E-2</c:v>
                </c:pt>
                <c:pt idx="39">
                  <c:v>2.7839409439192248E-2</c:v>
                </c:pt>
                <c:pt idx="40">
                  <c:v>3.0984874296006285E-2</c:v>
                </c:pt>
                <c:pt idx="41">
                  <c:v>3.4768655709801317E-2</c:v>
                </c:pt>
                <c:pt idx="42">
                  <c:v>3.9144517748939164E-2</c:v>
                </c:pt>
                <c:pt idx="43">
                  <c:v>4.3768843546987631E-2</c:v>
                </c:pt>
                <c:pt idx="44">
                  <c:v>4.8576071757953539E-2</c:v>
                </c:pt>
                <c:pt idx="45">
                  <c:v>5.2774240570270942E-2</c:v>
                </c:pt>
                <c:pt idx="46">
                  <c:v>5.6832561433432904E-2</c:v>
                </c:pt>
                <c:pt idx="47">
                  <c:v>6.0959419412436169E-2</c:v>
                </c:pt>
                <c:pt idx="48">
                  <c:v>6.4401910416380145E-2</c:v>
                </c:pt>
                <c:pt idx="49">
                  <c:v>6.6251618896635819E-2</c:v>
                </c:pt>
                <c:pt idx="50">
                  <c:v>6.6329850817508862E-2</c:v>
                </c:pt>
                <c:pt idx="51">
                  <c:v>6.4399398690131782E-2</c:v>
                </c:pt>
                <c:pt idx="52">
                  <c:v>6.0701427129616237E-2</c:v>
                </c:pt>
                <c:pt idx="53">
                  <c:v>5.6145920737500986E-2</c:v>
                </c:pt>
                <c:pt idx="54">
                  <c:v>5.1448779074035896E-2</c:v>
                </c:pt>
                <c:pt idx="55">
                  <c:v>4.8389861442061498E-2</c:v>
                </c:pt>
                <c:pt idx="56">
                  <c:v>4.82205513717947E-2</c:v>
                </c:pt>
                <c:pt idx="57">
                  <c:v>5.0756200092613772E-2</c:v>
                </c:pt>
                <c:pt idx="58">
                  <c:v>5.4271909250354383E-2</c:v>
                </c:pt>
                <c:pt idx="59">
                  <c:v>5.8429813210671415E-2</c:v>
                </c:pt>
                <c:pt idx="60">
                  <c:v>6.2671485787074599E-2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6&amp;7 source'!$A$213:$A$273</c:f>
              <c:numCache>
                <c:formatCode>mmm\-yy</c:formatCode>
                <c:ptCount val="61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</c:numCache>
            </c:numRef>
          </c:cat>
          <c:val>
            <c:numRef>
              <c:f>'Fig 6&amp;7 source'!$E$213:$E$273</c:f>
              <c:numCache>
                <c:formatCode>0.000</c:formatCode>
                <c:ptCount val="61"/>
                <c:pt idx="0">
                  <c:v>2.4300423103955918E-2</c:v>
                </c:pt>
                <c:pt idx="1">
                  <c:v>2.4471557573554965E-2</c:v>
                </c:pt>
                <c:pt idx="2">
                  <c:v>2.453025708100201E-2</c:v>
                </c:pt>
                <c:pt idx="3">
                  <c:v>2.4354131676440131E-2</c:v>
                </c:pt>
                <c:pt idx="4">
                  <c:v>2.3935718391762308E-2</c:v>
                </c:pt>
                <c:pt idx="5">
                  <c:v>2.3346624795987588E-2</c:v>
                </c:pt>
                <c:pt idx="6">
                  <c:v>2.2693815283706779E-2</c:v>
                </c:pt>
                <c:pt idx="7">
                  <c:v>2.1935986170124388E-2</c:v>
                </c:pt>
                <c:pt idx="8">
                  <c:v>2.1084138079137102E-2</c:v>
                </c:pt>
                <c:pt idx="9">
                  <c:v>2.0150044415958517E-2</c:v>
                </c:pt>
                <c:pt idx="10">
                  <c:v>1.9407666052262816E-2</c:v>
                </c:pt>
                <c:pt idx="11">
                  <c:v>1.8825659401155645E-2</c:v>
                </c:pt>
                <c:pt idx="12">
                  <c:v>1.8267602770822879E-2</c:v>
                </c:pt>
                <c:pt idx="13">
                  <c:v>1.7625535666890145E-2</c:v>
                </c:pt>
                <c:pt idx="14">
                  <c:v>1.6886859189639107E-2</c:v>
                </c:pt>
                <c:pt idx="15">
                  <c:v>1.6160167043937346E-2</c:v>
                </c:pt>
                <c:pt idx="16">
                  <c:v>1.5420634372479558E-2</c:v>
                </c:pt>
                <c:pt idx="17">
                  <c:v>1.4633474190499334E-2</c:v>
                </c:pt>
                <c:pt idx="18">
                  <c:v>1.3912564290244145E-2</c:v>
                </c:pt>
                <c:pt idx="19">
                  <c:v>1.3311707965619295E-2</c:v>
                </c:pt>
                <c:pt idx="20">
                  <c:v>1.2812782815512715E-2</c:v>
                </c:pt>
                <c:pt idx="21">
                  <c:v>1.2330047500379852E-2</c:v>
                </c:pt>
                <c:pt idx="22">
                  <c:v>1.1886329519806966E-2</c:v>
                </c:pt>
                <c:pt idx="23">
                  <c:v>1.1558726916372181E-2</c:v>
                </c:pt>
                <c:pt idx="24">
                  <c:v>1.143045102346279E-2</c:v>
                </c:pt>
                <c:pt idx="25">
                  <c:v>1.1507262026147642E-2</c:v>
                </c:pt>
                <c:pt idx="26">
                  <c:v>1.18713362339557E-2</c:v>
                </c:pt>
                <c:pt idx="27">
                  <c:v>1.2570420484538688E-2</c:v>
                </c:pt>
                <c:pt idx="28">
                  <c:v>1.3527554537365427E-2</c:v>
                </c:pt>
                <c:pt idx="29">
                  <c:v>1.4585038126569224E-2</c:v>
                </c:pt>
                <c:pt idx="30">
                  <c:v>1.5413808931886869E-2</c:v>
                </c:pt>
                <c:pt idx="31">
                  <c:v>1.5885089403746534E-2</c:v>
                </c:pt>
                <c:pt idx="32">
                  <c:v>1.6117749053860115E-2</c:v>
                </c:pt>
                <c:pt idx="33">
                  <c:v>1.6378267734957375E-2</c:v>
                </c:pt>
                <c:pt idx="34">
                  <c:v>1.6866402340499836E-2</c:v>
                </c:pt>
                <c:pt idx="35">
                  <c:v>1.7673385280496487E-2</c:v>
                </c:pt>
                <c:pt idx="36">
                  <c:v>1.8795076747460008E-2</c:v>
                </c:pt>
                <c:pt idx="37">
                  <c:v>1.9785267903259542E-2</c:v>
                </c:pt>
                <c:pt idx="38">
                  <c:v>2.0177489682632631E-2</c:v>
                </c:pt>
                <c:pt idx="39">
                  <c:v>1.9778764150499586E-2</c:v>
                </c:pt>
                <c:pt idx="40">
                  <c:v>1.8644056215562314E-2</c:v>
                </c:pt>
                <c:pt idx="41">
                  <c:v>1.6966526889309788E-2</c:v>
                </c:pt>
                <c:pt idx="42">
                  <c:v>1.5014556155077227E-2</c:v>
                </c:pt>
                <c:pt idx="43">
                  <c:v>1.3013055996805951E-2</c:v>
                </c:pt>
                <c:pt idx="44">
                  <c:v>1.1222266820588358E-2</c:v>
                </c:pt>
                <c:pt idx="45">
                  <c:v>9.9801827450844982E-3</c:v>
                </c:pt>
                <c:pt idx="46">
                  <c:v>9.3968657133259668E-3</c:v>
                </c:pt>
                <c:pt idx="47">
                  <c:v>9.4321067192077671E-3</c:v>
                </c:pt>
                <c:pt idx="48">
                  <c:v>9.9372370555198437E-3</c:v>
                </c:pt>
                <c:pt idx="49">
                  <c:v>1.0707365791909668E-2</c:v>
                </c:pt>
                <c:pt idx="50">
                  <c:v>1.1570149805045234E-2</c:v>
                </c:pt>
                <c:pt idx="51">
                  <c:v>1.2189197826098589E-2</c:v>
                </c:pt>
                <c:pt idx="52">
                  <c:v>1.2587755838165486E-2</c:v>
                </c:pt>
                <c:pt idx="53">
                  <c:v>1.2745406136438733E-2</c:v>
                </c:pt>
                <c:pt idx="54">
                  <c:v>1.2539860085797527E-2</c:v>
                </c:pt>
                <c:pt idx="55">
                  <c:v>1.2214212932053881E-2</c:v>
                </c:pt>
                <c:pt idx="56">
                  <c:v>1.1968990495689218E-2</c:v>
                </c:pt>
                <c:pt idx="57">
                  <c:v>1.2050971774229743E-2</c:v>
                </c:pt>
                <c:pt idx="58">
                  <c:v>1.2481000960381137E-2</c:v>
                </c:pt>
                <c:pt idx="59">
                  <c:v>1.3221702003582206E-2</c:v>
                </c:pt>
                <c:pt idx="60">
                  <c:v>1.4070720137483214E-2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0.56499999999999995</c:v>
                </c:pt>
                <c:pt idx="1">
                  <c:v>0.54700000000000004</c:v>
                </c:pt>
                <c:pt idx="2">
                  <c:v>0.57699999999999996</c:v>
                </c:pt>
                <c:pt idx="3">
                  <c:v>0.55900000000000005</c:v>
                </c:pt>
                <c:pt idx="4">
                  <c:v>0.53800000000000003</c:v>
                </c:pt>
                <c:pt idx="5">
                  <c:v>0.51300000000000001</c:v>
                </c:pt>
                <c:pt idx="6">
                  <c:v>0.53600000000000003</c:v>
                </c:pt>
                <c:pt idx="7">
                  <c:v>0.51700000000000002</c:v>
                </c:pt>
                <c:pt idx="8">
                  <c:v>0.47199999999999998</c:v>
                </c:pt>
                <c:pt idx="9">
                  <c:v>0.45200000000000001</c:v>
                </c:pt>
                <c:pt idx="10">
                  <c:v>0.44700000000000001</c:v>
                </c:pt>
                <c:pt idx="11">
                  <c:v>0.46800000000000003</c:v>
                </c:pt>
                <c:pt idx="12">
                  <c:v>0.436</c:v>
                </c:pt>
                <c:pt idx="13">
                  <c:v>0.40500000000000003</c:v>
                </c:pt>
                <c:pt idx="14">
                  <c:v>0.47</c:v>
                </c:pt>
                <c:pt idx="15">
                  <c:v>0.42199999999999999</c:v>
                </c:pt>
                <c:pt idx="16">
                  <c:v>0.35099999999999998</c:v>
                </c:pt>
                <c:pt idx="17">
                  <c:v>0.32300000000000001</c:v>
                </c:pt>
                <c:pt idx="18">
                  <c:v>0.33800000000000002</c:v>
                </c:pt>
                <c:pt idx="19">
                  <c:v>0.33800000000000002</c:v>
                </c:pt>
                <c:pt idx="20">
                  <c:v>0.30399999999999999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0.17299999999999999</c:v>
                </c:pt>
                <c:pt idx="1">
                  <c:v>0.14899999999999999</c:v>
                </c:pt>
                <c:pt idx="2">
                  <c:v>0.17100000000000001</c:v>
                </c:pt>
                <c:pt idx="3">
                  <c:v>0.155</c:v>
                </c:pt>
                <c:pt idx="4">
                  <c:v>0.154</c:v>
                </c:pt>
                <c:pt idx="5">
                  <c:v>0.13100000000000001</c:v>
                </c:pt>
                <c:pt idx="6">
                  <c:v>0.155</c:v>
                </c:pt>
                <c:pt idx="7">
                  <c:v>0.13900000000000001</c:v>
                </c:pt>
                <c:pt idx="8">
                  <c:v>0.13200000000000001</c:v>
                </c:pt>
                <c:pt idx="9">
                  <c:v>0.11799999999999999</c:v>
                </c:pt>
                <c:pt idx="10">
                  <c:v>0.13200000000000001</c:v>
                </c:pt>
                <c:pt idx="11">
                  <c:v>0.14199999999999999</c:v>
                </c:pt>
                <c:pt idx="12">
                  <c:v>0.13900000000000001</c:v>
                </c:pt>
                <c:pt idx="13">
                  <c:v>0.115</c:v>
                </c:pt>
                <c:pt idx="14">
                  <c:v>0.161</c:v>
                </c:pt>
                <c:pt idx="15">
                  <c:v>0.14599999999999999</c:v>
                </c:pt>
                <c:pt idx="16">
                  <c:v>0.115</c:v>
                </c:pt>
                <c:pt idx="17">
                  <c:v>9.7000000000000003E-2</c:v>
                </c:pt>
                <c:pt idx="18">
                  <c:v>0.13</c:v>
                </c:pt>
                <c:pt idx="19">
                  <c:v>0.14599999999999999</c:v>
                </c:pt>
                <c:pt idx="20">
                  <c:v>0.13200000000000001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42705</c:v>
                </c:pt>
                <c:pt idx="1">
                  <c:v>42795</c:v>
                </c:pt>
                <c:pt idx="2">
                  <c:v>42887</c:v>
                </c:pt>
                <c:pt idx="3">
                  <c:v>42979</c:v>
                </c:pt>
                <c:pt idx="4">
                  <c:v>43070</c:v>
                </c:pt>
                <c:pt idx="5">
                  <c:v>43160</c:v>
                </c:pt>
                <c:pt idx="6">
                  <c:v>43252</c:v>
                </c:pt>
                <c:pt idx="7">
                  <c:v>43344</c:v>
                </c:pt>
                <c:pt idx="8">
                  <c:v>43435</c:v>
                </c:pt>
                <c:pt idx="9">
                  <c:v>43525</c:v>
                </c:pt>
                <c:pt idx="10">
                  <c:v>43617</c:v>
                </c:pt>
                <c:pt idx="11">
                  <c:v>43709</c:v>
                </c:pt>
                <c:pt idx="12">
                  <c:v>43800</c:v>
                </c:pt>
                <c:pt idx="13">
                  <c:v>43891</c:v>
                </c:pt>
                <c:pt idx="14">
                  <c:v>43983</c:v>
                </c:pt>
                <c:pt idx="15">
                  <c:v>44075</c:v>
                </c:pt>
                <c:pt idx="16">
                  <c:v>44166</c:v>
                </c:pt>
                <c:pt idx="17">
                  <c:v>44256</c:v>
                </c:pt>
                <c:pt idx="18">
                  <c:v>44348</c:v>
                </c:pt>
                <c:pt idx="19">
                  <c:v>44440</c:v>
                </c:pt>
                <c:pt idx="20">
                  <c:v>44531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7.2999999999999995E-2</c:v>
                </c:pt>
                <c:pt idx="1">
                  <c:v>5.8000000000000003E-2</c:v>
                </c:pt>
                <c:pt idx="2">
                  <c:v>6.5000000000000002E-2</c:v>
                </c:pt>
                <c:pt idx="3">
                  <c:v>0.06</c:v>
                </c:pt>
                <c:pt idx="4">
                  <c:v>0.06</c:v>
                </c:pt>
                <c:pt idx="5">
                  <c:v>4.8000000000000001E-2</c:v>
                </c:pt>
                <c:pt idx="6">
                  <c:v>6.2E-2</c:v>
                </c:pt>
                <c:pt idx="7">
                  <c:v>5.6000000000000001E-2</c:v>
                </c:pt>
                <c:pt idx="8">
                  <c:v>5.3999999999999999E-2</c:v>
                </c:pt>
                <c:pt idx="9">
                  <c:v>5.0999999999999997E-2</c:v>
                </c:pt>
                <c:pt idx="10">
                  <c:v>5.8999999999999997E-2</c:v>
                </c:pt>
                <c:pt idx="11">
                  <c:v>7.2999999999999995E-2</c:v>
                </c:pt>
                <c:pt idx="12">
                  <c:v>7.0999999999999994E-2</c:v>
                </c:pt>
                <c:pt idx="13">
                  <c:v>5.8000000000000003E-2</c:v>
                </c:pt>
                <c:pt idx="14">
                  <c:v>8.6999999999999994E-2</c:v>
                </c:pt>
                <c:pt idx="15">
                  <c:v>7.8E-2</c:v>
                </c:pt>
                <c:pt idx="16">
                  <c:v>7.0999999999999994E-2</c:v>
                </c:pt>
                <c:pt idx="17">
                  <c:v>6.0999999999999999E-2</c:v>
                </c:pt>
                <c:pt idx="18">
                  <c:v>9.2999999999999999E-2</c:v>
                </c:pt>
                <c:pt idx="19">
                  <c:v>0.108</c:v>
                </c:pt>
                <c:pt idx="20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0.17299999999999999</c:v>
                </c:pt>
                <c:pt idx="27">
                  <c:v>0.14899999999999999</c:v>
                </c:pt>
                <c:pt idx="28">
                  <c:v>0.17100000000000001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4654" y="395654"/>
    <xdr:ext cx="5148629" cy="30553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30593</xdr:colOff>
      <xdr:row>1</xdr:row>
      <xdr:rowOff>12928</xdr:rowOff>
    </xdr:from>
    <xdr:to>
      <xdr:col>9</xdr:col>
      <xdr:colOff>80576</xdr:colOff>
      <xdr:row>34</xdr:row>
      <xdr:rowOff>113618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EDE3976-DB84-4484-A28B-1E73FCDC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93" y="393928"/>
          <a:ext cx="5550671" cy="49187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23802</xdr:colOff>
      <xdr:row>1</xdr:row>
      <xdr:rowOff>15871</xdr:rowOff>
    </xdr:from>
    <xdr:to>
      <xdr:col>9</xdr:col>
      <xdr:colOff>371343</xdr:colOff>
      <xdr:row>32</xdr:row>
      <xdr:rowOff>116808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9E035C-88DD-4D0F-9A2B-7C5049921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02" y="396871"/>
          <a:ext cx="5848229" cy="4284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1</xdr:row>
      <xdr:rowOff>26670</xdr:rowOff>
    </xdr:from>
    <xdr:to>
      <xdr:col>8</xdr:col>
      <xdr:colOff>222365</xdr:colOff>
      <xdr:row>34</xdr:row>
      <xdr:rowOff>3809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424666-9CDE-4CD7-A1D9-1094D7424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" y="415608"/>
          <a:ext cx="5012170" cy="50333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1</xdr:row>
      <xdr:rowOff>8896</xdr:rowOff>
    </xdr:from>
    <xdr:to>
      <xdr:col>7</xdr:col>
      <xdr:colOff>519232</xdr:colOff>
      <xdr:row>32</xdr:row>
      <xdr:rowOff>28581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BB6DE-EB06-4330-A5A1-AE378A81C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2" y="453396"/>
          <a:ext cx="4710230" cy="47901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1</xdr:row>
      <xdr:rowOff>17464</xdr:rowOff>
    </xdr:from>
    <xdr:to>
      <xdr:col>8</xdr:col>
      <xdr:colOff>209534</xdr:colOff>
      <xdr:row>33</xdr:row>
      <xdr:rowOff>130177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BB0E31-CE52-4831-8813-0C9950BB5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2" y="398464"/>
          <a:ext cx="5003782" cy="50180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23792</xdr:colOff>
      <xdr:row>1</xdr:row>
      <xdr:rowOff>17309</xdr:rowOff>
    </xdr:from>
    <xdr:to>
      <xdr:col>9</xdr:col>
      <xdr:colOff>271546</xdr:colOff>
      <xdr:row>26</xdr:row>
      <xdr:rowOff>119444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7F7E50-DF78-463D-843D-B84307766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92" y="398309"/>
          <a:ext cx="5677004" cy="39676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85801" y="6096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tabSelected="1" workbookViewId="0"/>
  </sheetViews>
  <sheetFormatPr defaultColWidth="9.140625" defaultRowHeight="12" x14ac:dyDescent="0.2"/>
  <cols>
    <col min="1" max="1" width="13" style="164" customWidth="1"/>
    <col min="2" max="2" width="74.85546875" style="164" customWidth="1"/>
    <col min="3" max="3" width="18.42578125" style="163" customWidth="1"/>
    <col min="4" max="16384" width="9.140625" style="164"/>
  </cols>
  <sheetData>
    <row r="1" spans="1:3" s="201" customFormat="1" ht="30" customHeight="1" x14ac:dyDescent="0.15">
      <c r="A1" s="120" t="s">
        <v>0</v>
      </c>
      <c r="B1" s="199"/>
      <c r="C1" s="200"/>
    </row>
    <row r="2" spans="1:3" ht="27.75" customHeight="1" x14ac:dyDescent="0.2">
      <c r="A2" s="169"/>
      <c r="B2" s="170" t="s">
        <v>1</v>
      </c>
    </row>
    <row r="3" spans="1:3" s="163" customFormat="1" ht="19.5" customHeight="1" x14ac:dyDescent="0.25">
      <c r="A3" s="171" t="s">
        <v>2</v>
      </c>
      <c r="B3" s="172" t="s">
        <v>3</v>
      </c>
    </row>
    <row r="4" spans="1:3" s="163" customFormat="1" ht="20.100000000000001" customHeight="1" x14ac:dyDescent="0.2">
      <c r="A4" s="121" t="s">
        <v>4</v>
      </c>
      <c r="B4" s="121" t="s">
        <v>5</v>
      </c>
      <c r="C4" s="165"/>
    </row>
    <row r="5" spans="1:3" s="163" customFormat="1" ht="20.100000000000001" customHeight="1" x14ac:dyDescent="0.2">
      <c r="A5" s="122" t="s">
        <v>6</v>
      </c>
      <c r="B5" s="122" t="s">
        <v>7</v>
      </c>
      <c r="C5" s="165"/>
    </row>
    <row r="6" spans="1:3" s="163" customFormat="1" ht="20.100000000000001" customHeight="1" x14ac:dyDescent="0.2">
      <c r="A6" s="121" t="s">
        <v>8</v>
      </c>
      <c r="B6" s="121" t="s">
        <v>9</v>
      </c>
      <c r="C6" s="165"/>
    </row>
    <row r="7" spans="1:3" s="163" customFormat="1" ht="20.100000000000001" customHeight="1" x14ac:dyDescent="0.2">
      <c r="A7" s="121" t="s">
        <v>10</v>
      </c>
      <c r="B7" s="121" t="s">
        <v>11</v>
      </c>
    </row>
    <row r="8" spans="1:3" s="163" customFormat="1" ht="20.100000000000001" customHeight="1" x14ac:dyDescent="0.2">
      <c r="A8" s="121" t="s">
        <v>12</v>
      </c>
      <c r="B8" s="121" t="s">
        <v>13</v>
      </c>
    </row>
    <row r="9" spans="1:3" s="163" customFormat="1" ht="20.100000000000001" customHeight="1" x14ac:dyDescent="0.2">
      <c r="A9" s="122" t="s">
        <v>14</v>
      </c>
      <c r="B9" s="122" t="s">
        <v>15</v>
      </c>
    </row>
    <row r="10" spans="1:3" s="163" customFormat="1" ht="20.100000000000001" customHeight="1" x14ac:dyDescent="0.2">
      <c r="A10" s="122" t="s">
        <v>16</v>
      </c>
      <c r="B10" s="122" t="s">
        <v>17</v>
      </c>
    </row>
    <row r="11" spans="1:3" s="163" customFormat="1" ht="20.100000000000001" customHeight="1" x14ac:dyDescent="0.2">
      <c r="A11" s="121" t="s">
        <v>18</v>
      </c>
      <c r="B11" s="121" t="s">
        <v>19</v>
      </c>
    </row>
    <row r="12" spans="1:3" s="163" customFormat="1" ht="20.100000000000001" customHeight="1" x14ac:dyDescent="0.2">
      <c r="A12" s="121" t="s">
        <v>20</v>
      </c>
      <c r="B12" s="121" t="s">
        <v>21</v>
      </c>
    </row>
    <row r="13" spans="1:3" s="163" customFormat="1" ht="20.100000000000001" customHeight="1" x14ac:dyDescent="0.2">
      <c r="A13" s="121" t="s">
        <v>22</v>
      </c>
      <c r="B13" s="121" t="s">
        <v>23</v>
      </c>
    </row>
    <row r="14" spans="1:3" s="163" customFormat="1" ht="20.100000000000001" customHeight="1" x14ac:dyDescent="0.2">
      <c r="A14" s="122" t="s">
        <v>24</v>
      </c>
      <c r="B14" s="122" t="s">
        <v>25</v>
      </c>
    </row>
    <row r="15" spans="1:3" s="163" customFormat="1" ht="20.100000000000001" customHeight="1" x14ac:dyDescent="0.2">
      <c r="A15" s="122" t="s">
        <v>26</v>
      </c>
      <c r="B15" s="122" t="s">
        <v>27</v>
      </c>
    </row>
    <row r="16" spans="1:3" s="163" customFormat="1" ht="20.100000000000001" customHeight="1" x14ac:dyDescent="0.2">
      <c r="A16" s="122" t="s">
        <v>28</v>
      </c>
      <c r="B16" s="122" t="s">
        <v>29</v>
      </c>
    </row>
    <row r="17" spans="1:2" s="163" customFormat="1" ht="20.100000000000001" customHeight="1" x14ac:dyDescent="0.2">
      <c r="A17" s="121" t="s">
        <v>30</v>
      </c>
      <c r="B17" s="121" t="s">
        <v>31</v>
      </c>
    </row>
    <row r="18" spans="1:2" s="163" customFormat="1" ht="20.100000000000001" customHeight="1" x14ac:dyDescent="0.2">
      <c r="A18" s="121" t="s">
        <v>32</v>
      </c>
      <c r="B18" s="121" t="s">
        <v>33</v>
      </c>
    </row>
    <row r="19" spans="1:2" s="163" customFormat="1" ht="20.100000000000001" customHeight="1" x14ac:dyDescent="0.2">
      <c r="A19" s="122" t="s">
        <v>34</v>
      </c>
      <c r="B19" s="122" t="s">
        <v>35</v>
      </c>
    </row>
    <row r="20" spans="1:2" s="163" customFormat="1" ht="20.100000000000001" customHeight="1" x14ac:dyDescent="0.2">
      <c r="A20" s="122" t="s">
        <v>36</v>
      </c>
      <c r="B20" s="122" t="s">
        <v>37</v>
      </c>
    </row>
    <row r="21" spans="1:2" s="163" customFormat="1" ht="20.100000000000001" customHeight="1" x14ac:dyDescent="0.2">
      <c r="A21" s="122" t="s">
        <v>38</v>
      </c>
      <c r="B21" s="122" t="s">
        <v>39</v>
      </c>
    </row>
    <row r="22" spans="1:2" s="163" customFormat="1" ht="20.100000000000001" customHeight="1" x14ac:dyDescent="0.2">
      <c r="A22" s="121" t="s">
        <v>40</v>
      </c>
      <c r="B22" s="121" t="s">
        <v>41</v>
      </c>
    </row>
    <row r="23" spans="1:2" s="163" customFormat="1" ht="20.100000000000001" customHeight="1" x14ac:dyDescent="0.2">
      <c r="A23" s="122" t="s">
        <v>42</v>
      </c>
      <c r="B23" s="122" t="s">
        <v>43</v>
      </c>
    </row>
    <row r="24" spans="1:2" s="163" customFormat="1" ht="20.100000000000001" customHeight="1" x14ac:dyDescent="0.2">
      <c r="A24" s="122" t="s">
        <v>44</v>
      </c>
      <c r="B24" s="122" t="s">
        <v>45</v>
      </c>
    </row>
    <row r="25" spans="1:2" s="163" customFormat="1" ht="20.100000000000001" customHeight="1" x14ac:dyDescent="0.2">
      <c r="A25" s="121" t="s">
        <v>46</v>
      </c>
      <c r="B25" s="121" t="s">
        <v>47</v>
      </c>
    </row>
    <row r="26" spans="1:2" s="166" customFormat="1" ht="20.100000000000001" customHeight="1" x14ac:dyDescent="0.2">
      <c r="A26" s="121" t="s">
        <v>48</v>
      </c>
      <c r="B26" s="121" t="s">
        <v>49</v>
      </c>
    </row>
    <row r="27" spans="1:2" s="163" customFormat="1" ht="20.100000000000001" customHeight="1" x14ac:dyDescent="0.2">
      <c r="A27" s="121" t="s">
        <v>50</v>
      </c>
      <c r="B27" s="121" t="s">
        <v>51</v>
      </c>
    </row>
    <row r="28" spans="1:2" s="163" customFormat="1" ht="20.100000000000001" customHeight="1" x14ac:dyDescent="0.2">
      <c r="A28" s="121" t="s">
        <v>52</v>
      </c>
      <c r="B28" s="121" t="s">
        <v>53</v>
      </c>
    </row>
    <row r="29" spans="1:2" s="163" customFormat="1" ht="20.100000000000001" customHeight="1" x14ac:dyDescent="0.2">
      <c r="A29" s="121" t="s">
        <v>54</v>
      </c>
      <c r="B29" s="121" t="s">
        <v>55</v>
      </c>
    </row>
    <row r="30" spans="1:2" s="163" customFormat="1" ht="15" customHeight="1" x14ac:dyDescent="0.2"/>
    <row r="31" spans="1:2" s="163" customFormat="1" ht="15" customHeight="1" x14ac:dyDescent="0.2">
      <c r="A31" s="167" t="s">
        <v>56</v>
      </c>
    </row>
    <row r="32" spans="1:2" s="163" customFormat="1" ht="15" customHeight="1" x14ac:dyDescent="0.2">
      <c r="A32" s="168" t="s">
        <v>57</v>
      </c>
      <c r="B32" s="168" t="s">
        <v>58</v>
      </c>
    </row>
    <row r="33" spans="1:2" s="163" customFormat="1" ht="15" customHeight="1" x14ac:dyDescent="0.2">
      <c r="A33" s="168" t="s">
        <v>59</v>
      </c>
      <c r="B33" s="168" t="s">
        <v>60</v>
      </c>
    </row>
    <row r="34" spans="1:2" ht="15" customHeight="1" x14ac:dyDescent="0.2">
      <c r="A34" s="168" t="s">
        <v>61</v>
      </c>
      <c r="B34" s="168" t="s">
        <v>62</v>
      </c>
    </row>
    <row r="35" spans="1:2" ht="15" customHeight="1" x14ac:dyDescent="0.2"/>
    <row r="36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&amp;C&amp;1#&amp;"Arial Black"&amp;10&amp;K000000OFFICIAL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9"/>
  <sheetViews>
    <sheetView zoomScale="120" zoomScaleNormal="120" workbookViewId="0"/>
  </sheetViews>
  <sheetFormatPr defaultColWidth="9" defaultRowHeight="11.25" x14ac:dyDescent="0.2"/>
  <cols>
    <col min="1" max="1" width="34" style="95" customWidth="1"/>
    <col min="2" max="2" width="11.85546875" style="95" customWidth="1"/>
    <col min="3" max="6" width="9" style="95"/>
    <col min="7" max="7" width="8.7109375" style="95" customWidth="1"/>
    <col min="8" max="8" width="15.42578125" style="95" customWidth="1"/>
    <col min="9" max="16384" width="9" style="95"/>
  </cols>
  <sheetData>
    <row r="1" spans="1:8" s="217" customFormat="1" ht="30" customHeight="1" x14ac:dyDescent="0.15">
      <c r="A1" s="173" t="s">
        <v>153</v>
      </c>
      <c r="H1" s="117" t="s">
        <v>63</v>
      </c>
    </row>
    <row r="2" spans="1:8" ht="24.75" customHeight="1" x14ac:dyDescent="0.2">
      <c r="A2" s="180" t="s">
        <v>64</v>
      </c>
      <c r="B2" s="221">
        <v>44531</v>
      </c>
      <c r="C2" s="222">
        <v>44166</v>
      </c>
      <c r="D2" s="223" t="s">
        <v>154</v>
      </c>
    </row>
    <row r="3" spans="1:8" ht="20.100000000000001" customHeight="1" x14ac:dyDescent="0.2">
      <c r="A3" s="180" t="s">
        <v>68</v>
      </c>
      <c r="B3" s="183">
        <v>47861</v>
      </c>
      <c r="C3" s="183">
        <v>50354</v>
      </c>
      <c r="D3" s="184">
        <f>B3/C3-1</f>
        <v>-4.9509472931643983E-2</v>
      </c>
      <c r="F3" s="87"/>
      <c r="G3" s="88"/>
    </row>
    <row r="4" spans="1:8" ht="20.100000000000001" customHeight="1" x14ac:dyDescent="0.2">
      <c r="A4" s="180" t="s">
        <v>69</v>
      </c>
      <c r="B4" s="183">
        <v>8702</v>
      </c>
      <c r="C4" s="183">
        <v>9443</v>
      </c>
      <c r="D4" s="184">
        <f t="shared" ref="D4:D5" si="0">B4/C4-1</f>
        <v>-7.8470824949698148E-2</v>
      </c>
      <c r="F4" s="87"/>
      <c r="G4" s="88"/>
    </row>
    <row r="5" spans="1:8" ht="20.100000000000001" customHeight="1" x14ac:dyDescent="0.2">
      <c r="A5" s="180" t="s">
        <v>70</v>
      </c>
      <c r="B5" s="183">
        <v>56563</v>
      </c>
      <c r="C5" s="183">
        <v>59797</v>
      </c>
      <c r="D5" s="184">
        <f t="shared" si="0"/>
        <v>-5.408298075154272E-2</v>
      </c>
      <c r="F5" s="87"/>
      <c r="G5" s="88"/>
    </row>
    <row r="6" spans="1:8" ht="12.75" x14ac:dyDescent="0.2">
      <c r="A6" s="180"/>
      <c r="B6" s="185"/>
      <c r="C6" s="180"/>
      <c r="D6" s="180"/>
    </row>
    <row r="7" spans="1:8" ht="12.75" x14ac:dyDescent="0.2">
      <c r="A7" s="180" t="s">
        <v>155</v>
      </c>
      <c r="B7" s="128">
        <f>B3/B5</f>
        <v>0.84615384615384615</v>
      </c>
      <c r="C7" s="128">
        <f>C3/C5</f>
        <v>0.84208237871465119</v>
      </c>
      <c r="D7" s="143"/>
    </row>
    <row r="8" spans="1:8" x14ac:dyDescent="0.2">
      <c r="B8" s="8"/>
      <c r="C8" s="8"/>
      <c r="D8" s="8"/>
    </row>
    <row r="9" spans="1:8" s="97" customFormat="1" x14ac:dyDescent="0.2">
      <c r="A9" s="96"/>
      <c r="B9" s="8"/>
      <c r="C9" s="95"/>
      <c r="D9" s="96"/>
    </row>
  </sheetData>
  <phoneticPr fontId="0" type="noConversion"/>
  <hyperlinks>
    <hyperlink ref="H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1.25" x14ac:dyDescent="0.2"/>
  <cols>
    <col min="1" max="1" width="25.85546875" style="95" customWidth="1"/>
    <col min="2" max="3" width="9" style="95" customWidth="1"/>
    <col min="4" max="4" width="9.85546875" style="95" customWidth="1"/>
    <col min="5" max="6" width="9" style="95"/>
    <col min="7" max="7" width="9" style="95" customWidth="1"/>
    <col min="8" max="8" width="15.28515625" style="95" customWidth="1"/>
    <col min="9" max="11" width="9" style="95" customWidth="1"/>
    <col min="12" max="12" width="14.7109375" style="95" customWidth="1"/>
    <col min="13" max="16384" width="9" style="95"/>
  </cols>
  <sheetData>
    <row r="1" spans="1:9" s="217" customFormat="1" ht="30" customHeight="1" x14ac:dyDescent="0.15">
      <c r="A1" s="173" t="s">
        <v>156</v>
      </c>
      <c r="H1" s="117" t="s">
        <v>63</v>
      </c>
    </row>
    <row r="2" spans="1:9" ht="22.5" customHeight="1" x14ac:dyDescent="0.2">
      <c r="A2" s="186" t="s">
        <v>77</v>
      </c>
      <c r="B2" s="221">
        <v>44531</v>
      </c>
      <c r="C2" s="222">
        <v>44166</v>
      </c>
      <c r="D2" s="224" t="s">
        <v>154</v>
      </c>
      <c r="E2" s="98"/>
      <c r="G2" s="99"/>
      <c r="H2" s="100"/>
      <c r="I2" s="100"/>
    </row>
    <row r="3" spans="1:9" ht="30" customHeight="1" x14ac:dyDescent="0.2">
      <c r="A3" s="188" t="s">
        <v>80</v>
      </c>
      <c r="B3" s="187"/>
      <c r="C3" s="187"/>
      <c r="D3" s="186"/>
      <c r="E3" s="98"/>
      <c r="G3" s="99"/>
      <c r="H3" s="100"/>
      <c r="I3" s="100"/>
    </row>
    <row r="4" spans="1:9" ht="20.100000000000001" customHeight="1" x14ac:dyDescent="0.2">
      <c r="A4" s="189" t="s">
        <v>81</v>
      </c>
      <c r="B4" s="183">
        <v>13817</v>
      </c>
      <c r="C4" s="183">
        <v>16143</v>
      </c>
      <c r="D4" s="184">
        <f>B4/C4-1</f>
        <v>-0.14408722046707556</v>
      </c>
      <c r="E4" s="101"/>
      <c r="G4" s="18"/>
    </row>
    <row r="5" spans="1:9" ht="20.100000000000001" customHeight="1" x14ac:dyDescent="0.2">
      <c r="A5" s="189" t="s">
        <v>82</v>
      </c>
      <c r="B5" s="183">
        <v>6258</v>
      </c>
      <c r="C5" s="183">
        <v>6096</v>
      </c>
      <c r="D5" s="184">
        <f t="shared" ref="D5:D17" si="0">B5/C5-1</f>
        <v>2.6574803149606252E-2</v>
      </c>
      <c r="E5" s="101"/>
      <c r="G5" s="18"/>
    </row>
    <row r="6" spans="1:9" ht="20.100000000000001" customHeight="1" x14ac:dyDescent="0.2">
      <c r="A6" s="189" t="s">
        <v>83</v>
      </c>
      <c r="B6" s="183">
        <v>4121</v>
      </c>
      <c r="C6" s="183">
        <v>4149</v>
      </c>
      <c r="D6" s="184">
        <f t="shared" si="0"/>
        <v>-6.748614123885277E-3</v>
      </c>
      <c r="E6" s="101"/>
      <c r="G6" s="18"/>
    </row>
    <row r="7" spans="1:9" ht="20.100000000000001" customHeight="1" x14ac:dyDescent="0.2">
      <c r="A7" s="189" t="s">
        <v>84</v>
      </c>
      <c r="B7" s="183">
        <v>7605</v>
      </c>
      <c r="C7" s="183">
        <v>7369</v>
      </c>
      <c r="D7" s="184">
        <f t="shared" si="0"/>
        <v>3.2026055095671024E-2</v>
      </c>
      <c r="E7" s="101"/>
      <c r="G7" s="18"/>
    </row>
    <row r="8" spans="1:9" ht="20.100000000000001" customHeight="1" x14ac:dyDescent="0.2">
      <c r="A8" s="189" t="s">
        <v>85</v>
      </c>
      <c r="B8" s="183">
        <v>4719</v>
      </c>
      <c r="C8" s="183">
        <v>4914</v>
      </c>
      <c r="D8" s="184">
        <f t="shared" si="0"/>
        <v>-3.9682539682539653E-2</v>
      </c>
      <c r="E8" s="101"/>
      <c r="G8" s="18"/>
    </row>
    <row r="9" spans="1:9" ht="20.100000000000001" customHeight="1" x14ac:dyDescent="0.2">
      <c r="A9" s="189" t="s">
        <v>86</v>
      </c>
      <c r="B9" s="183">
        <v>4284</v>
      </c>
      <c r="C9" s="183">
        <v>4271</v>
      </c>
      <c r="D9" s="184">
        <f t="shared" si="0"/>
        <v>3.0437836572232424E-3</v>
      </c>
      <c r="E9" s="101"/>
      <c r="G9" s="18"/>
    </row>
    <row r="10" spans="1:9" ht="20.100000000000001" customHeight="1" x14ac:dyDescent="0.2">
      <c r="A10" s="189" t="s">
        <v>87</v>
      </c>
      <c r="B10" s="183">
        <v>1840</v>
      </c>
      <c r="C10" s="183">
        <v>1825</v>
      </c>
      <c r="D10" s="184">
        <f t="shared" si="0"/>
        <v>8.2191780821918581E-3</v>
      </c>
      <c r="E10" s="101"/>
      <c r="G10" s="18"/>
    </row>
    <row r="11" spans="1:9" ht="20.100000000000001" customHeight="1" x14ac:dyDescent="0.2">
      <c r="A11" s="189" t="s">
        <v>88</v>
      </c>
      <c r="B11" s="183">
        <v>3791</v>
      </c>
      <c r="C11" s="183">
        <v>3898</v>
      </c>
      <c r="D11" s="184">
        <f t="shared" si="0"/>
        <v>-2.7449974345818418E-2</v>
      </c>
      <c r="E11" s="101"/>
      <c r="G11" s="18"/>
    </row>
    <row r="12" spans="1:9" ht="20.100000000000001" customHeight="1" x14ac:dyDescent="0.2">
      <c r="A12" s="189" t="s">
        <v>89</v>
      </c>
      <c r="B12" s="183">
        <v>1426</v>
      </c>
      <c r="C12" s="183">
        <v>1689</v>
      </c>
      <c r="D12" s="184">
        <f t="shared" si="0"/>
        <v>-0.15571343990526942</v>
      </c>
      <c r="E12" s="101"/>
      <c r="G12" s="18"/>
    </row>
    <row r="13" spans="1:9" ht="30" customHeight="1" x14ac:dyDescent="0.2">
      <c r="A13" s="190" t="s">
        <v>69</v>
      </c>
      <c r="B13" s="183"/>
      <c r="C13" s="183"/>
      <c r="D13" s="184"/>
      <c r="E13" s="101"/>
      <c r="G13" s="18"/>
    </row>
    <row r="14" spans="1:9" ht="20.100000000000001" customHeight="1" x14ac:dyDescent="0.2">
      <c r="A14" s="189" t="s">
        <v>90</v>
      </c>
      <c r="B14" s="183">
        <v>2727</v>
      </c>
      <c r="C14" s="183">
        <v>3004</v>
      </c>
      <c r="D14" s="184">
        <f t="shared" si="0"/>
        <v>-9.2210386151797552E-2</v>
      </c>
      <c r="E14" s="101"/>
      <c r="G14" s="18"/>
    </row>
    <row r="15" spans="1:9" ht="20.100000000000001" customHeight="1" x14ac:dyDescent="0.2">
      <c r="A15" s="189" t="s">
        <v>91</v>
      </c>
      <c r="B15" s="183">
        <v>1376</v>
      </c>
      <c r="C15" s="183">
        <v>1479</v>
      </c>
      <c r="D15" s="184">
        <f t="shared" si="0"/>
        <v>-6.964164976335363E-2</v>
      </c>
      <c r="E15" s="101"/>
      <c r="G15" s="18"/>
    </row>
    <row r="16" spans="1:9" ht="20.100000000000001" customHeight="1" x14ac:dyDescent="0.2">
      <c r="A16" s="189" t="s">
        <v>157</v>
      </c>
      <c r="B16" s="183">
        <v>1674</v>
      </c>
      <c r="C16" s="183">
        <v>1869</v>
      </c>
      <c r="D16" s="184">
        <f t="shared" si="0"/>
        <v>-0.1043338683788122</v>
      </c>
      <c r="E16" s="101"/>
      <c r="F16" s="87"/>
      <c r="G16" s="87"/>
      <c r="H16" s="88"/>
    </row>
    <row r="17" spans="1:8" ht="20.100000000000001" customHeight="1" x14ac:dyDescent="0.2">
      <c r="A17" s="189" t="s">
        <v>93</v>
      </c>
      <c r="B17" s="183">
        <v>1455</v>
      </c>
      <c r="C17" s="183">
        <v>1533</v>
      </c>
      <c r="D17" s="184">
        <f t="shared" si="0"/>
        <v>-5.0880626223091974E-2</v>
      </c>
      <c r="E17" s="101"/>
      <c r="F17" s="87"/>
      <c r="G17" s="87"/>
      <c r="H17" s="88"/>
    </row>
    <row r="18" spans="1:8" ht="20.100000000000001" customHeight="1" x14ac:dyDescent="0.2">
      <c r="A18" s="189" t="s">
        <v>94</v>
      </c>
      <c r="B18" s="183">
        <v>1470</v>
      </c>
      <c r="C18" s="183">
        <v>1558</v>
      </c>
      <c r="D18" s="184">
        <f>B18/C18-1</f>
        <v>-5.6482670089858744E-2</v>
      </c>
      <c r="E18" s="101"/>
      <c r="F18" s="87"/>
      <c r="G18" s="87"/>
      <c r="H18" s="88"/>
    </row>
    <row r="19" spans="1:8" ht="15" customHeight="1" x14ac:dyDescent="0.2">
      <c r="B19" s="102"/>
      <c r="C19" s="102"/>
      <c r="D19" s="103"/>
      <c r="G19" s="18"/>
    </row>
    <row r="20" spans="1:8" ht="15" customHeight="1" x14ac:dyDescent="0.2">
      <c r="B20" s="104"/>
      <c r="C20" s="104"/>
      <c r="D20" s="103"/>
      <c r="G20" s="18"/>
    </row>
    <row r="21" spans="1:8" ht="15" customHeight="1" x14ac:dyDescent="0.2">
      <c r="B21" s="86"/>
      <c r="C21" s="86"/>
      <c r="D21" s="86"/>
      <c r="G21" s="18"/>
    </row>
    <row r="22" spans="1:8" ht="15" customHeight="1" x14ac:dyDescent="0.2">
      <c r="A22" s="98" t="s">
        <v>158</v>
      </c>
      <c r="B22" s="105">
        <f>SUM(B4:B12,B14:B18)</f>
        <v>56563</v>
      </c>
      <c r="C22" s="105">
        <f>SUM(C4:C12,C14:C18)</f>
        <v>59797</v>
      </c>
      <c r="D22" s="106">
        <f>B22/C22-1</f>
        <v>-5.408298075154272E-2</v>
      </c>
      <c r="G22" s="18"/>
    </row>
    <row r="23" spans="1:8" ht="15" customHeight="1" x14ac:dyDescent="0.2">
      <c r="A23" s="98" t="s">
        <v>159</v>
      </c>
      <c r="B23" s="104">
        <f>SUM(B4:B12)</f>
        <v>47861</v>
      </c>
      <c r="C23" s="104">
        <f>SUM(C4:C12)</f>
        <v>50354</v>
      </c>
      <c r="D23" s="106">
        <f t="shared" ref="D23:D24" si="1">B23/C23-1</f>
        <v>-4.9509472931643983E-2</v>
      </c>
      <c r="G23" s="18"/>
    </row>
    <row r="24" spans="1:8" ht="15" customHeight="1" x14ac:dyDescent="0.2">
      <c r="A24" s="98" t="s">
        <v>160</v>
      </c>
      <c r="B24" s="104">
        <f>SUM(B14:B18)</f>
        <v>8702</v>
      </c>
      <c r="C24" s="104">
        <f>SUM(C14:C18)</f>
        <v>9443</v>
      </c>
      <c r="D24" s="106">
        <f t="shared" si="1"/>
        <v>-7.8470824949698148E-2</v>
      </c>
      <c r="G24" s="18"/>
    </row>
    <row r="25" spans="1:8" ht="15" customHeight="1" x14ac:dyDescent="0.2">
      <c r="B25" s="102"/>
      <c r="C25" s="102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1.25" x14ac:dyDescent="0.2"/>
  <cols>
    <col min="1" max="10" width="9.140625" style="8"/>
    <col min="11" max="11" width="14.7109375" style="8" customWidth="1"/>
    <col min="12" max="12" width="2.7109375" style="8" customWidth="1"/>
    <col min="13" max="13" width="12.7109375" style="8" customWidth="1"/>
    <col min="14" max="16384" width="9.140625" style="8"/>
  </cols>
  <sheetData>
    <row r="1" spans="1:13" s="161" customFormat="1" ht="30" customHeight="1" x14ac:dyDescent="0.15">
      <c r="A1" s="173" t="s">
        <v>161</v>
      </c>
      <c r="K1" s="158" t="s">
        <v>63</v>
      </c>
      <c r="L1" s="159"/>
      <c r="M1" s="158" t="s">
        <v>73</v>
      </c>
    </row>
  </sheetData>
  <hyperlinks>
    <hyperlink ref="M1" location="'Fig 4&amp;8 source'!B3" display="Data source" xr:uid="{00000000-0004-0000-0B00-000001000000}"/>
    <hyperlink ref="K1" location="Contents!A1" display="Contents page" xr:uid="{00000000-0004-0000-0B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20" zoomScaleNormal="120" workbookViewId="0"/>
  </sheetViews>
  <sheetFormatPr defaultColWidth="9" defaultRowHeight="11.25" x14ac:dyDescent="0.2"/>
  <cols>
    <col min="1" max="12" width="9" style="8"/>
    <col min="13" max="13" width="16.5703125" style="8" customWidth="1"/>
    <col min="14" max="16384" width="9" style="8"/>
  </cols>
  <sheetData>
    <row r="1" spans="1:13" s="161" customFormat="1" ht="30" customHeight="1" x14ac:dyDescent="0.15">
      <c r="A1" s="173" t="s">
        <v>162</v>
      </c>
      <c r="B1" s="78"/>
      <c r="M1" s="117" t="s">
        <v>63</v>
      </c>
    </row>
    <row r="2" spans="1:13" ht="14.25" x14ac:dyDescent="0.2">
      <c r="B2" s="157"/>
    </row>
    <row r="10" spans="1:13" ht="20.25" x14ac:dyDescent="0.3">
      <c r="L10" s="155"/>
    </row>
    <row r="22" spans="14:14" ht="25.5" x14ac:dyDescent="0.35">
      <c r="N22" s="156"/>
    </row>
  </sheetData>
  <hyperlinks>
    <hyperlink ref="M1" location="Contents!A1" display="Contents page" xr:uid="{00000000-0004-0000-0C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8"/>
  <sheetViews>
    <sheetView zoomScale="120" zoomScaleNormal="120" workbookViewId="0"/>
  </sheetViews>
  <sheetFormatPr defaultColWidth="9" defaultRowHeight="11.25" x14ac:dyDescent="0.2"/>
  <cols>
    <col min="1" max="11" width="9" style="8"/>
    <col min="12" max="12" width="17" style="8" customWidth="1"/>
    <col min="13" max="16384" width="9" style="8"/>
  </cols>
  <sheetData>
    <row r="1" spans="1:12" s="161" customFormat="1" ht="30" customHeight="1" x14ac:dyDescent="0.15">
      <c r="A1" s="173" t="s">
        <v>163</v>
      </c>
      <c r="L1" s="117" t="s">
        <v>63</v>
      </c>
    </row>
    <row r="6" spans="1:12" ht="20.25" x14ac:dyDescent="0.3">
      <c r="L6" s="155"/>
    </row>
    <row r="8" spans="1:12" ht="25.5" x14ac:dyDescent="0.35">
      <c r="L8" s="156"/>
    </row>
  </sheetData>
  <hyperlinks>
    <hyperlink ref="L1" location="Contents!A1" display="Contents page" xr:uid="{00000000-0004-0000-0D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defaultColWidth="9.140625" defaultRowHeight="11.25" x14ac:dyDescent="0.2"/>
  <cols>
    <col min="1" max="1" width="17" style="95" customWidth="1"/>
    <col min="2" max="2" width="26.7109375" style="95" customWidth="1"/>
    <col min="3" max="3" width="12.7109375" style="95" customWidth="1"/>
    <col min="4" max="4" width="13" style="95" customWidth="1"/>
    <col min="5" max="5" width="14.7109375" style="95" customWidth="1"/>
    <col min="6" max="6" width="18.42578125" style="95" customWidth="1"/>
    <col min="7" max="16384" width="9.140625" style="95"/>
  </cols>
  <sheetData>
    <row r="1" spans="1:6" s="216" customFormat="1" ht="30" customHeight="1" x14ac:dyDescent="0.15">
      <c r="A1" s="173" t="s">
        <v>164</v>
      </c>
      <c r="F1" s="117" t="s">
        <v>63</v>
      </c>
    </row>
    <row r="2" spans="1:6" s="150" customFormat="1" ht="14.25" x14ac:dyDescent="0.2">
      <c r="E2" s="151"/>
    </row>
    <row r="3" spans="1:6" s="150" customFormat="1" ht="30" customHeight="1" x14ac:dyDescent="0.2">
      <c r="A3" s="180" t="s">
        <v>64</v>
      </c>
      <c r="B3" s="180" t="s">
        <v>64</v>
      </c>
      <c r="C3" s="221">
        <v>44531</v>
      </c>
      <c r="D3" s="222">
        <v>44166</v>
      </c>
      <c r="E3" s="151"/>
    </row>
    <row r="4" spans="1:6" s="150" customFormat="1" ht="20.100000000000001" customHeight="1" x14ac:dyDescent="0.25">
      <c r="A4" s="180" t="s">
        <v>68</v>
      </c>
      <c r="B4" s="180" t="s">
        <v>165</v>
      </c>
      <c r="C4" s="191">
        <v>8.8401249042413782E-2</v>
      </c>
      <c r="D4" s="191">
        <v>8.928184742931386E-2</v>
      </c>
      <c r="E4" s="152"/>
      <c r="F4" s="153"/>
    </row>
    <row r="5" spans="1:6" s="150" customFormat="1" ht="20.100000000000001" customHeight="1" x14ac:dyDescent="0.2">
      <c r="A5" s="180"/>
      <c r="B5" s="180" t="s">
        <v>166</v>
      </c>
      <c r="C5" s="192">
        <v>21</v>
      </c>
      <c r="D5" s="192">
        <v>20</v>
      </c>
      <c r="E5" s="152"/>
    </row>
    <row r="6" spans="1:6" s="150" customFormat="1" ht="20.100000000000001" customHeight="1" x14ac:dyDescent="0.2">
      <c r="A6" s="180"/>
      <c r="B6" s="180"/>
      <c r="C6" s="192"/>
      <c r="D6" s="192"/>
      <c r="E6" s="95"/>
    </row>
    <row r="7" spans="1:6" s="150" customFormat="1" ht="20.100000000000001" customHeight="1" x14ac:dyDescent="0.2">
      <c r="A7" s="180"/>
      <c r="B7" s="180"/>
      <c r="C7" s="192"/>
      <c r="D7" s="192"/>
      <c r="E7" s="95"/>
    </row>
    <row r="8" spans="1:6" s="150" customFormat="1" ht="20.100000000000001" customHeight="1" x14ac:dyDescent="0.2">
      <c r="A8" s="180" t="s">
        <v>69</v>
      </c>
      <c r="B8" s="180" t="s">
        <v>165</v>
      </c>
      <c r="C8" s="191">
        <v>8.0486784877885575E-2</v>
      </c>
      <c r="D8" s="191">
        <v>7.0711358552792702E-2</v>
      </c>
      <c r="E8" s="95"/>
    </row>
    <row r="9" spans="1:6" s="150" customFormat="1" ht="20.100000000000001" customHeight="1" x14ac:dyDescent="0.2">
      <c r="A9" s="180"/>
      <c r="B9" s="180" t="s">
        <v>166</v>
      </c>
      <c r="C9" s="192">
        <v>20</v>
      </c>
      <c r="D9" s="192">
        <v>18</v>
      </c>
      <c r="E9" s="95"/>
    </row>
    <row r="10" spans="1:6" s="150" customFormat="1" ht="14.25" x14ac:dyDescent="0.2">
      <c r="E10" s="95"/>
    </row>
    <row r="11" spans="1:6" x14ac:dyDescent="0.2">
      <c r="A11" s="95" t="s">
        <v>167</v>
      </c>
      <c r="C11" s="154"/>
      <c r="D11" s="88"/>
      <c r="E11" s="88"/>
    </row>
    <row r="12" spans="1:6" x14ac:dyDescent="0.2">
      <c r="A12" s="95" t="s">
        <v>168</v>
      </c>
      <c r="C12" s="154"/>
      <c r="D12" s="88"/>
      <c r="E12" s="88"/>
    </row>
    <row r="13" spans="1:6" x14ac:dyDescent="0.2">
      <c r="A13" s="95" t="s">
        <v>169</v>
      </c>
      <c r="C13" s="154"/>
      <c r="D13" s="88"/>
      <c r="E13" s="88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140625" defaultRowHeight="11.25" x14ac:dyDescent="0.2"/>
  <cols>
    <col min="1" max="1" width="21.42578125" style="86" customWidth="1"/>
    <col min="2" max="2" width="16.140625" style="86" customWidth="1"/>
    <col min="3" max="3" width="14.7109375" style="86" customWidth="1"/>
    <col min="4" max="4" width="17.140625" style="86" customWidth="1"/>
    <col min="5" max="5" width="13.7109375" style="86" bestFit="1" customWidth="1"/>
    <col min="6" max="6" width="10.5703125" style="86" bestFit="1" customWidth="1"/>
    <col min="7" max="7" width="14.85546875" style="86" customWidth="1"/>
    <col min="8" max="16384" width="9.140625" style="86"/>
  </cols>
  <sheetData>
    <row r="1" spans="1:7" s="215" customFormat="1" ht="30" customHeight="1" x14ac:dyDescent="0.15">
      <c r="A1" s="173" t="s">
        <v>170</v>
      </c>
      <c r="G1" s="117" t="s">
        <v>63</v>
      </c>
    </row>
    <row r="2" spans="1:7" ht="29.25" customHeight="1" x14ac:dyDescent="0.2">
      <c r="G2" s="16"/>
    </row>
    <row r="3" spans="1:7" s="107" customFormat="1" ht="15" customHeight="1" x14ac:dyDescent="0.2">
      <c r="B3" s="256" t="s">
        <v>80</v>
      </c>
      <c r="C3" s="256"/>
      <c r="D3" s="256" t="s">
        <v>69</v>
      </c>
      <c r="E3" s="256"/>
      <c r="F3" s="108"/>
    </row>
    <row r="4" spans="1:7" s="107" customFormat="1" ht="15" customHeight="1" x14ac:dyDescent="0.2">
      <c r="B4" s="248" t="s">
        <v>171</v>
      </c>
      <c r="C4" s="248" t="s">
        <v>172</v>
      </c>
      <c r="D4" s="248" t="s">
        <v>171</v>
      </c>
      <c r="E4" s="248" t="s">
        <v>172</v>
      </c>
    </row>
    <row r="5" spans="1:7" s="107" customFormat="1" ht="15" customHeight="1" x14ac:dyDescent="0.2">
      <c r="A5" s="107" t="s">
        <v>173</v>
      </c>
      <c r="B5" s="193">
        <v>15</v>
      </c>
      <c r="C5" s="194">
        <v>0.10515987100322492</v>
      </c>
      <c r="D5" s="193">
        <v>16</v>
      </c>
      <c r="E5" s="194">
        <v>7.5620475698035164E-2</v>
      </c>
    </row>
    <row r="6" spans="1:7" s="107" customFormat="1" ht="15" customHeight="1" x14ac:dyDescent="0.2">
      <c r="A6" s="107" t="s">
        <v>174</v>
      </c>
      <c r="B6" s="193">
        <v>20</v>
      </c>
      <c r="C6" s="194">
        <v>9.3489384558844313E-2</v>
      </c>
      <c r="D6" s="193">
        <v>21</v>
      </c>
      <c r="E6" s="194">
        <v>7.3394203544046063E-2</v>
      </c>
    </row>
    <row r="7" spans="1:7" s="107" customFormat="1" ht="15" customHeight="1" x14ac:dyDescent="0.2">
      <c r="A7" s="107" t="s">
        <v>175</v>
      </c>
      <c r="B7" s="193">
        <v>24</v>
      </c>
      <c r="C7" s="194">
        <v>8.2206789407781852E-2</v>
      </c>
      <c r="D7" s="193">
        <v>21</v>
      </c>
      <c r="E7" s="194">
        <v>8.3045839746651806E-2</v>
      </c>
    </row>
    <row r="8" spans="1:7" s="107" customFormat="1" ht="15" customHeight="1" x14ac:dyDescent="0.2">
      <c r="A8" s="107" t="s">
        <v>176</v>
      </c>
      <c r="B8" s="193">
        <v>22</v>
      </c>
      <c r="C8" s="194">
        <v>7.923145137451966E-2</v>
      </c>
      <c r="D8" s="193">
        <v>19</v>
      </c>
      <c r="E8" s="194">
        <v>9.0178647747670745E-2</v>
      </c>
    </row>
    <row r="9" spans="1:7" s="107" customFormat="1" ht="15" customHeight="1" x14ac:dyDescent="0.2">
      <c r="A9" s="107" t="s">
        <v>177</v>
      </c>
      <c r="B9" s="193">
        <v>21</v>
      </c>
      <c r="C9" s="194">
        <v>8.8401249042413782E-2</v>
      </c>
      <c r="D9" s="193">
        <v>20</v>
      </c>
      <c r="E9" s="194">
        <v>8.0486784877885575E-2</v>
      </c>
    </row>
  </sheetData>
  <mergeCells count="2">
    <mergeCell ref="B3:C3"/>
    <mergeCell ref="D3:E3"/>
  </mergeCells>
  <hyperlinks>
    <hyperlink ref="G1" location="Contents!A1" display="Contents page" xr:uid="{00000000-0004-0000-0F00-000000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s="212" customFormat="1" ht="30" customHeight="1" x14ac:dyDescent="0.15">
      <c r="A1" s="173" t="s">
        <v>178</v>
      </c>
      <c r="L1" s="116" t="s">
        <v>63</v>
      </c>
      <c r="M1" s="42"/>
      <c r="N1" s="116" t="s">
        <v>179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6"/>
  <sheetViews>
    <sheetView zoomScale="130" zoomScaleNormal="130" workbookViewId="0"/>
  </sheetViews>
  <sheetFormatPr defaultColWidth="9.140625" defaultRowHeight="19.5" customHeight="1" x14ac:dyDescent="0.15"/>
  <cols>
    <col min="12" max="12" width="16" customWidth="1"/>
    <col min="13" max="13" width="3.85546875" customWidth="1"/>
    <col min="14" max="14" width="12.7109375" customWidth="1"/>
  </cols>
  <sheetData>
    <row r="1" spans="1:14" s="212" customFormat="1" ht="30" customHeight="1" x14ac:dyDescent="0.15">
      <c r="A1" s="173" t="s">
        <v>180</v>
      </c>
      <c r="L1" s="116" t="s">
        <v>63</v>
      </c>
      <c r="M1" s="119"/>
      <c r="N1" s="116" t="s">
        <v>73</v>
      </c>
    </row>
    <row r="6" spans="1:14" ht="19.5" customHeight="1" x14ac:dyDescent="0.15">
      <c r="K6" s="33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zoomScale="120" zoomScaleNormal="120" workbookViewId="0"/>
  </sheetViews>
  <sheetFormatPr defaultColWidth="9.140625" defaultRowHeight="10.5" x14ac:dyDescent="0.15"/>
  <cols>
    <col min="16" max="16" width="14.140625" customWidth="1"/>
    <col min="17" max="17" width="2.140625" customWidth="1"/>
    <col min="18" max="18" width="13.140625" customWidth="1"/>
  </cols>
  <sheetData>
    <row r="1" spans="1:18" s="212" customFormat="1" ht="30" customHeight="1" x14ac:dyDescent="0.15">
      <c r="A1" s="173" t="s">
        <v>181</v>
      </c>
      <c r="P1" s="116" t="s">
        <v>63</v>
      </c>
      <c r="Q1" s="118"/>
      <c r="R1" s="116" t="s">
        <v>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16"/>
  <sheetViews>
    <sheetView zoomScale="130" zoomScaleNormal="130" workbookViewId="0"/>
  </sheetViews>
  <sheetFormatPr defaultColWidth="9" defaultRowHeight="11.25" x14ac:dyDescent="0.2"/>
  <cols>
    <col min="1" max="1" width="21.28515625" style="8" customWidth="1"/>
    <col min="2" max="4" width="10.7109375" style="8" customWidth="1"/>
    <col min="5" max="5" width="9" style="8"/>
    <col min="6" max="6" width="15.28515625" style="8" customWidth="1"/>
    <col min="7" max="16384" width="9" style="8"/>
  </cols>
  <sheetData>
    <row r="1" spans="1:6" s="161" customFormat="1" ht="30" customHeight="1" x14ac:dyDescent="0.15">
      <c r="A1" s="173" t="s">
        <v>5</v>
      </c>
      <c r="B1" s="218"/>
      <c r="C1" s="218"/>
      <c r="D1" s="218"/>
      <c r="F1" s="117" t="s">
        <v>63</v>
      </c>
    </row>
    <row r="2" spans="1:6" ht="22.5" customHeight="1" x14ac:dyDescent="0.2">
      <c r="A2" s="91" t="s">
        <v>64</v>
      </c>
      <c r="B2" s="243" t="s">
        <v>65</v>
      </c>
      <c r="C2" s="244" t="s">
        <v>66</v>
      </c>
      <c r="D2" s="244" t="s">
        <v>67</v>
      </c>
    </row>
    <row r="3" spans="1:6" ht="20.100000000000001" customHeight="1" x14ac:dyDescent="0.2">
      <c r="A3" s="91" t="s">
        <v>68</v>
      </c>
      <c r="B3" s="84">
        <v>400</v>
      </c>
      <c r="C3" s="85">
        <v>1.3124543077559725E-2</v>
      </c>
      <c r="D3" s="85">
        <v>7.8388889137541717E-3</v>
      </c>
      <c r="E3" s="92"/>
    </row>
    <row r="4" spans="1:6" ht="20.100000000000001" customHeight="1" x14ac:dyDescent="0.2">
      <c r="A4" s="91" t="s">
        <v>69</v>
      </c>
      <c r="B4" s="84">
        <v>380</v>
      </c>
      <c r="C4" s="85">
        <v>2.0347654232692802E-2</v>
      </c>
      <c r="D4" s="85">
        <v>8.7011164044006106E-2</v>
      </c>
      <c r="E4" s="92"/>
    </row>
    <row r="5" spans="1:6" ht="20.100000000000001" customHeight="1" x14ac:dyDescent="0.2">
      <c r="A5" s="91" t="s">
        <v>70</v>
      </c>
      <c r="B5" s="84">
        <v>400</v>
      </c>
      <c r="C5" s="85">
        <v>1.3824639271843298E-2</v>
      </c>
      <c r="D5" s="85">
        <v>1.8251982986596582E-2</v>
      </c>
      <c r="E5" s="92"/>
    </row>
    <row r="6" spans="1:6" ht="12" x14ac:dyDescent="0.2">
      <c r="C6" s="93"/>
      <c r="D6" s="93"/>
    </row>
    <row r="7" spans="1:6" ht="12" x14ac:dyDescent="0.2">
      <c r="A7" s="91" t="s">
        <v>71</v>
      </c>
      <c r="C7" s="91"/>
      <c r="D7" s="94"/>
      <c r="E7" s="18"/>
    </row>
    <row r="8" spans="1:6" ht="12" x14ac:dyDescent="0.2">
      <c r="C8" s="91"/>
      <c r="D8" s="94"/>
      <c r="E8" s="18"/>
      <c r="F8" s="10"/>
    </row>
    <row r="9" spans="1:6" x14ac:dyDescent="0.2">
      <c r="F9" s="10"/>
    </row>
    <row r="10" spans="1:6" x14ac:dyDescent="0.2">
      <c r="F10" s="10"/>
    </row>
    <row r="11" spans="1:6" x14ac:dyDescent="0.2">
      <c r="F11" s="10"/>
    </row>
    <row r="12" spans="1:6" x14ac:dyDescent="0.2">
      <c r="F12" s="10"/>
    </row>
    <row r="13" spans="1:6" x14ac:dyDescent="0.2">
      <c r="F13" s="10"/>
    </row>
    <row r="14" spans="1:6" x14ac:dyDescent="0.2">
      <c r="F14" s="10"/>
    </row>
    <row r="15" spans="1:6" x14ac:dyDescent="0.2">
      <c r="F15" s="10"/>
    </row>
    <row r="16" spans="1:6" x14ac:dyDescent="0.2">
      <c r="F16" s="10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4"/>
  <sheetViews>
    <sheetView workbookViewId="0"/>
  </sheetViews>
  <sheetFormatPr defaultColWidth="9.140625" defaultRowHeight="12.75" x14ac:dyDescent="0.2"/>
  <cols>
    <col min="1" max="1" width="24.5703125" style="109" customWidth="1"/>
    <col min="2" max="2" width="22" style="109" customWidth="1"/>
    <col min="3" max="7" width="12.7109375" style="109" customWidth="1"/>
    <col min="8" max="8" width="9.140625" style="109"/>
    <col min="9" max="9" width="14.42578125" style="109" customWidth="1"/>
    <col min="10" max="16384" width="9.140625" style="109"/>
  </cols>
  <sheetData>
    <row r="1" spans="1:9" s="213" customFormat="1" ht="30" customHeight="1" x14ac:dyDescent="0.15">
      <c r="A1" s="173" t="s">
        <v>182</v>
      </c>
      <c r="C1" s="214"/>
      <c r="D1" s="214"/>
      <c r="E1" s="214"/>
      <c r="F1" s="214"/>
      <c r="I1" s="117" t="s">
        <v>63</v>
      </c>
    </row>
    <row r="2" spans="1:9" x14ac:dyDescent="0.2">
      <c r="C2" s="110"/>
      <c r="D2" s="110"/>
      <c r="E2" s="110"/>
      <c r="F2" s="110"/>
    </row>
    <row r="3" spans="1:9" s="111" customFormat="1" ht="51" customHeight="1" x14ac:dyDescent="0.2">
      <c r="A3" s="225" t="s">
        <v>183</v>
      </c>
      <c r="B3" s="228"/>
      <c r="C3" s="226" t="s">
        <v>184</v>
      </c>
      <c r="D3" s="226" t="s">
        <v>185</v>
      </c>
      <c r="E3" s="226" t="s">
        <v>186</v>
      </c>
      <c r="F3" s="226" t="s">
        <v>187</v>
      </c>
      <c r="G3" s="227" t="s">
        <v>188</v>
      </c>
    </row>
    <row r="4" spans="1:9" s="112" customFormat="1" ht="15" customHeight="1" x14ac:dyDescent="0.2">
      <c r="A4" s="143" t="s">
        <v>189</v>
      </c>
      <c r="B4" s="143"/>
      <c r="C4" s="195" t="s">
        <v>173</v>
      </c>
      <c r="D4" s="195" t="s">
        <v>190</v>
      </c>
      <c r="E4" s="195" t="s">
        <v>191</v>
      </c>
      <c r="F4" s="195" t="s">
        <v>192</v>
      </c>
      <c r="G4" s="195" t="s">
        <v>193</v>
      </c>
    </row>
    <row r="5" spans="1:9" s="112" customFormat="1" ht="15" customHeight="1" x14ac:dyDescent="0.2">
      <c r="A5" s="143" t="s">
        <v>194</v>
      </c>
      <c r="B5" s="143"/>
      <c r="C5" s="196">
        <v>314.75</v>
      </c>
      <c r="D5" s="196">
        <v>618.04508121316655</v>
      </c>
      <c r="E5" s="196">
        <v>883.37504240333476</v>
      </c>
      <c r="F5" s="196">
        <v>1104.834964783671</v>
      </c>
      <c r="G5" s="195" t="s">
        <v>193</v>
      </c>
    </row>
    <row r="6" spans="1:9" s="112" customFormat="1" ht="15" customHeight="1" x14ac:dyDescent="0.2">
      <c r="A6" s="143" t="s">
        <v>195</v>
      </c>
      <c r="B6" s="143"/>
      <c r="C6" s="196">
        <v>170</v>
      </c>
      <c r="D6" s="196">
        <v>270</v>
      </c>
      <c r="E6" s="196">
        <v>350</v>
      </c>
      <c r="F6" s="196">
        <v>430</v>
      </c>
      <c r="G6" s="195" t="s">
        <v>193</v>
      </c>
      <c r="I6" s="89"/>
    </row>
    <row r="7" spans="1:9" s="112" customFormat="1" ht="20.100000000000001" customHeight="1" x14ac:dyDescent="0.2">
      <c r="A7" s="143" t="s">
        <v>196</v>
      </c>
      <c r="B7" s="143"/>
      <c r="C7" s="143"/>
      <c r="D7" s="143"/>
      <c r="E7" s="143"/>
      <c r="F7" s="143"/>
      <c r="G7" s="143"/>
    </row>
    <row r="8" spans="1:9" s="112" customFormat="1" ht="15" customHeight="1" x14ac:dyDescent="0.2">
      <c r="A8" s="143"/>
      <c r="B8" s="143" t="s">
        <v>80</v>
      </c>
      <c r="C8" s="197">
        <v>146</v>
      </c>
      <c r="D8" s="197">
        <v>374</v>
      </c>
      <c r="E8" s="197">
        <v>1842</v>
      </c>
      <c r="F8" s="197">
        <v>2455</v>
      </c>
      <c r="G8" s="197">
        <v>4817</v>
      </c>
      <c r="I8" s="113"/>
    </row>
    <row r="9" spans="1:9" s="112" customFormat="1" ht="15" customHeight="1" x14ac:dyDescent="0.2">
      <c r="A9" s="143"/>
      <c r="B9" s="143" t="s">
        <v>69</v>
      </c>
      <c r="C9" s="197">
        <v>55</v>
      </c>
      <c r="D9" s="197">
        <v>494</v>
      </c>
      <c r="E9" s="197">
        <v>1391</v>
      </c>
      <c r="F9" s="197">
        <v>709</v>
      </c>
      <c r="G9" s="197">
        <v>2649</v>
      </c>
      <c r="I9" s="113"/>
    </row>
    <row r="10" spans="1:9" s="112" customFormat="1" ht="15" customHeight="1" x14ac:dyDescent="0.2">
      <c r="A10" s="143"/>
      <c r="B10" s="143" t="s">
        <v>70</v>
      </c>
      <c r="C10" s="197">
        <v>201</v>
      </c>
      <c r="D10" s="197">
        <v>868</v>
      </c>
      <c r="E10" s="197">
        <v>3233</v>
      </c>
      <c r="F10" s="197">
        <v>3164</v>
      </c>
      <c r="G10" s="197">
        <v>7466</v>
      </c>
      <c r="I10" s="113"/>
    </row>
    <row r="11" spans="1:9" s="112" customFormat="1" ht="20.100000000000001" customHeight="1" x14ac:dyDescent="0.2">
      <c r="A11" s="143" t="s">
        <v>197</v>
      </c>
      <c r="B11" s="143"/>
      <c r="C11" s="197"/>
      <c r="D11" s="197"/>
      <c r="E11" s="197"/>
      <c r="F11" s="197"/>
      <c r="G11" s="197"/>
    </row>
    <row r="12" spans="1:9" s="112" customFormat="1" ht="15" customHeight="1" x14ac:dyDescent="0.2">
      <c r="A12" s="143"/>
      <c r="B12" s="143" t="s">
        <v>80</v>
      </c>
      <c r="C12" s="198">
        <v>1.6E-2</v>
      </c>
      <c r="D12" s="198">
        <v>2.1000000000000001E-2</v>
      </c>
      <c r="E12" s="198">
        <v>0.13100000000000001</v>
      </c>
      <c r="F12" s="198">
        <v>0.33400000000000002</v>
      </c>
      <c r="G12" s="198">
        <v>0.10100000000000001</v>
      </c>
    </row>
    <row r="13" spans="1:9" s="112" customFormat="1" ht="15" customHeight="1" x14ac:dyDescent="0.2">
      <c r="A13" s="143"/>
      <c r="B13" s="143" t="s">
        <v>69</v>
      </c>
      <c r="C13" s="198">
        <v>0.107</v>
      </c>
      <c r="D13" s="198">
        <v>0.23799999999999999</v>
      </c>
      <c r="E13" s="198">
        <v>0.33600000000000002</v>
      </c>
      <c r="F13" s="198">
        <v>0.35799999999999998</v>
      </c>
      <c r="G13" s="198">
        <v>0.30399999999999999</v>
      </c>
    </row>
    <row r="14" spans="1:9" s="112" customFormat="1" ht="15" customHeight="1" x14ac:dyDescent="0.2">
      <c r="A14" s="143"/>
      <c r="B14" s="143" t="s">
        <v>70</v>
      </c>
      <c r="C14" s="198">
        <v>2.1000000000000001E-2</v>
      </c>
      <c r="D14" s="198">
        <v>4.3999999999999997E-2</v>
      </c>
      <c r="E14" s="198">
        <v>0.17799999999999999</v>
      </c>
      <c r="F14" s="198">
        <v>0.33900000000000002</v>
      </c>
      <c r="G14" s="198">
        <v>0.13200000000000001</v>
      </c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18"/>
  <sheetViews>
    <sheetView zoomScale="120" zoomScaleNormal="120" workbookViewId="0"/>
  </sheetViews>
  <sheetFormatPr defaultRowHeight="10.5" x14ac:dyDescent="0.15"/>
  <cols>
    <col min="14" max="14" width="18.28515625" customWidth="1"/>
  </cols>
  <sheetData>
    <row r="1" spans="1:22" s="212" customFormat="1" ht="30" customHeight="1" x14ac:dyDescent="0.15">
      <c r="A1" s="41" t="s">
        <v>198</v>
      </c>
      <c r="B1" s="173"/>
      <c r="N1" s="116" t="s">
        <v>63</v>
      </c>
    </row>
    <row r="2" spans="1:22" ht="14.25" x14ac:dyDescent="0.2">
      <c r="B2" s="15"/>
    </row>
    <row r="3" spans="1:22" ht="12.75" x14ac:dyDescent="0.2">
      <c r="M3" s="19"/>
    </row>
    <row r="16" spans="1:22" ht="24.75" x14ac:dyDescent="0.3">
      <c r="V16" s="83"/>
    </row>
    <row r="18" spans="12:12" ht="19.5" x14ac:dyDescent="0.25">
      <c r="L18" s="71"/>
    </row>
  </sheetData>
  <hyperlinks>
    <hyperlink ref="N1" location="Contents!A1" display="Contents page" xr:uid="{00000000-0004-0000-14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"/>
  <sheetViews>
    <sheetView zoomScale="120" zoomScaleNormal="120" workbookViewId="0"/>
  </sheetViews>
  <sheetFormatPr defaultRowHeight="10.5" x14ac:dyDescent="0.15"/>
  <cols>
    <col min="12" max="12" width="18.85546875" customWidth="1"/>
  </cols>
  <sheetData>
    <row r="1" spans="1:12" s="212" customFormat="1" ht="30" customHeight="1" x14ac:dyDescent="0.15">
      <c r="A1" s="173" t="s">
        <v>199</v>
      </c>
      <c r="L1" s="116" t="s">
        <v>63</v>
      </c>
    </row>
  </sheetData>
  <hyperlinks>
    <hyperlink ref="L1" location="Contents!A1" display="Contents page" xr:uid="{00000000-0004-0000-15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43" customWidth="1"/>
    <col min="2" max="11" width="10.7109375" style="143" customWidth="1"/>
    <col min="12" max="12" width="11.140625" style="143" customWidth="1"/>
    <col min="13" max="16384" width="24.7109375" style="143"/>
  </cols>
  <sheetData>
    <row r="1" spans="1:13" s="211" customFormat="1" ht="30" customHeight="1" x14ac:dyDescent="0.15">
      <c r="A1" s="173" t="s">
        <v>200</v>
      </c>
      <c r="B1" s="220"/>
      <c r="C1" s="220"/>
      <c r="D1" s="220"/>
      <c r="E1" s="220"/>
      <c r="F1" s="220"/>
      <c r="G1" s="210"/>
      <c r="H1" s="210"/>
      <c r="I1" s="210"/>
      <c r="J1" s="210"/>
      <c r="K1" s="210"/>
      <c r="M1" s="117" t="s">
        <v>63</v>
      </c>
    </row>
    <row r="2" spans="1:13" ht="20.100000000000001" customHeight="1" x14ac:dyDescent="0.2">
      <c r="A2" s="23"/>
      <c r="B2" s="257" t="s">
        <v>201</v>
      </c>
      <c r="C2" s="257"/>
      <c r="D2" s="258" t="s">
        <v>202</v>
      </c>
      <c r="E2" s="258"/>
      <c r="F2" s="257" t="s">
        <v>203</v>
      </c>
      <c r="G2" s="257"/>
      <c r="H2" s="258" t="s">
        <v>204</v>
      </c>
      <c r="I2" s="258"/>
      <c r="J2" s="259" t="s">
        <v>188</v>
      </c>
      <c r="K2" s="259"/>
    </row>
    <row r="3" spans="1:13" ht="20.100000000000001" customHeight="1" x14ac:dyDescent="0.2">
      <c r="A3" s="24" t="s">
        <v>77</v>
      </c>
      <c r="B3" s="115" t="s">
        <v>205</v>
      </c>
      <c r="C3" s="115" t="s">
        <v>206</v>
      </c>
      <c r="D3" s="24" t="s">
        <v>205</v>
      </c>
      <c r="E3" s="24" t="s">
        <v>206</v>
      </c>
      <c r="F3" s="115" t="s">
        <v>205</v>
      </c>
      <c r="G3" s="115" t="s">
        <v>206</v>
      </c>
      <c r="H3" s="24" t="s">
        <v>205</v>
      </c>
      <c r="I3" s="24" t="s">
        <v>206</v>
      </c>
      <c r="J3" s="115" t="s">
        <v>205</v>
      </c>
      <c r="K3" s="115" t="s">
        <v>206</v>
      </c>
    </row>
    <row r="4" spans="1:13" ht="20.100000000000001" customHeight="1" x14ac:dyDescent="0.2">
      <c r="A4" s="20" t="s">
        <v>81</v>
      </c>
      <c r="B4" s="144">
        <v>62</v>
      </c>
      <c r="C4" s="145">
        <v>1.0999999999999999E-2</v>
      </c>
      <c r="D4" s="146">
        <v>127</v>
      </c>
      <c r="E4" s="147">
        <v>1.9E-2</v>
      </c>
      <c r="F4" s="144">
        <v>36</v>
      </c>
      <c r="G4" s="145">
        <v>2.5000000000000001E-2</v>
      </c>
      <c r="H4" s="146">
        <v>19</v>
      </c>
      <c r="I4" s="147">
        <v>0.08</v>
      </c>
      <c r="J4" s="144">
        <v>244</v>
      </c>
      <c r="K4" s="145">
        <v>1.7999999999999999E-2</v>
      </c>
    </row>
    <row r="5" spans="1:13" ht="20.100000000000001" customHeight="1" x14ac:dyDescent="0.2">
      <c r="A5" s="20" t="s">
        <v>82</v>
      </c>
      <c r="B5" s="144">
        <v>25</v>
      </c>
      <c r="C5" s="145">
        <v>3.1E-2</v>
      </c>
      <c r="D5" s="146">
        <v>19</v>
      </c>
      <c r="E5" s="147">
        <v>8.0000000000000002E-3</v>
      </c>
      <c r="F5" s="144">
        <v>61</v>
      </c>
      <c r="G5" s="145">
        <v>3.2000000000000001E-2</v>
      </c>
      <c r="H5" s="146">
        <v>54</v>
      </c>
      <c r="I5" s="147">
        <v>4.4999999999999998E-2</v>
      </c>
      <c r="J5" s="144">
        <v>159</v>
      </c>
      <c r="K5" s="145">
        <v>2.5000000000000001E-2</v>
      </c>
    </row>
    <row r="6" spans="1:13" ht="20.100000000000001" customHeight="1" x14ac:dyDescent="0.2">
      <c r="A6" s="20" t="s">
        <v>83</v>
      </c>
      <c r="B6" s="144">
        <v>24</v>
      </c>
      <c r="C6" s="145">
        <v>3.3000000000000002E-2</v>
      </c>
      <c r="D6" s="146">
        <v>20</v>
      </c>
      <c r="E6" s="147">
        <v>1.0999999999999999E-2</v>
      </c>
      <c r="F6" s="144">
        <v>11</v>
      </c>
      <c r="G6" s="145">
        <v>0.01</v>
      </c>
      <c r="H6" s="146">
        <v>8</v>
      </c>
      <c r="I6" s="147">
        <v>1.7000000000000001E-2</v>
      </c>
      <c r="J6" s="144">
        <v>63</v>
      </c>
      <c r="K6" s="145">
        <v>1.4999999999999999E-2</v>
      </c>
    </row>
    <row r="7" spans="1:13" ht="20.100000000000001" customHeight="1" x14ac:dyDescent="0.2">
      <c r="A7" s="20" t="s">
        <v>84</v>
      </c>
      <c r="B7" s="144">
        <v>15</v>
      </c>
      <c r="C7" s="145">
        <v>3.2000000000000001E-2</v>
      </c>
      <c r="D7" s="146">
        <v>87</v>
      </c>
      <c r="E7" s="147">
        <v>5.6000000000000001E-2</v>
      </c>
      <c r="F7" s="144">
        <v>1179</v>
      </c>
      <c r="G7" s="145">
        <v>0.378</v>
      </c>
      <c r="H7" s="146">
        <v>1679</v>
      </c>
      <c r="I7" s="147">
        <v>0.67900000000000005</v>
      </c>
      <c r="J7" s="144">
        <v>2960</v>
      </c>
      <c r="K7" s="145">
        <v>0.38900000000000001</v>
      </c>
    </row>
    <row r="8" spans="1:13" ht="20.100000000000001" customHeight="1" x14ac:dyDescent="0.2">
      <c r="A8" s="20" t="s">
        <v>85</v>
      </c>
      <c r="B8" s="144">
        <v>8</v>
      </c>
      <c r="C8" s="145">
        <v>1.2E-2</v>
      </c>
      <c r="D8" s="146">
        <v>43</v>
      </c>
      <c r="E8" s="147">
        <v>2.3E-2</v>
      </c>
      <c r="F8" s="144">
        <v>168</v>
      </c>
      <c r="G8" s="145">
        <v>0.107</v>
      </c>
      <c r="H8" s="146">
        <v>169</v>
      </c>
      <c r="I8" s="147">
        <v>0.29499999999999998</v>
      </c>
      <c r="J8" s="144">
        <v>388</v>
      </c>
      <c r="K8" s="145">
        <v>8.2000000000000003E-2</v>
      </c>
    </row>
    <row r="9" spans="1:13" ht="20.100000000000001" customHeight="1" x14ac:dyDescent="0.2">
      <c r="A9" s="20" t="s">
        <v>86</v>
      </c>
      <c r="B9" s="144">
        <v>6</v>
      </c>
      <c r="C9" s="145">
        <v>1.2E-2</v>
      </c>
      <c r="D9" s="146">
        <v>26</v>
      </c>
      <c r="E9" s="147">
        <v>1.7000000000000001E-2</v>
      </c>
      <c r="F9" s="144">
        <v>127</v>
      </c>
      <c r="G9" s="145">
        <v>8.1000000000000003E-2</v>
      </c>
      <c r="H9" s="146">
        <v>210</v>
      </c>
      <c r="I9" s="147">
        <v>0.311</v>
      </c>
      <c r="J9" s="144">
        <v>369</v>
      </c>
      <c r="K9" s="145">
        <v>8.5999999999999993E-2</v>
      </c>
    </row>
    <row r="10" spans="1:13" ht="20.100000000000001" customHeight="1" x14ac:dyDescent="0.2">
      <c r="A10" s="20" t="s">
        <v>87</v>
      </c>
      <c r="B10" s="144">
        <v>1</v>
      </c>
      <c r="C10" s="145">
        <v>1.2999999999999999E-2</v>
      </c>
      <c r="D10" s="146">
        <v>5</v>
      </c>
      <c r="E10" s="147">
        <v>8.9999999999999993E-3</v>
      </c>
      <c r="F10" s="144">
        <v>29</v>
      </c>
      <c r="G10" s="145">
        <v>3.2000000000000001E-2</v>
      </c>
      <c r="H10" s="146">
        <v>13</v>
      </c>
      <c r="I10" s="147">
        <v>4.1000000000000002E-2</v>
      </c>
      <c r="J10" s="144">
        <v>48</v>
      </c>
      <c r="K10" s="145">
        <v>2.5999999999999999E-2</v>
      </c>
    </row>
    <row r="11" spans="1:13" ht="20.100000000000001" customHeight="1" x14ac:dyDescent="0.2">
      <c r="A11" s="20" t="s">
        <v>88</v>
      </c>
      <c r="B11" s="144">
        <v>5</v>
      </c>
      <c r="C11" s="145">
        <v>2.9000000000000001E-2</v>
      </c>
      <c r="D11" s="146">
        <v>40</v>
      </c>
      <c r="E11" s="147">
        <v>4.8000000000000001E-2</v>
      </c>
      <c r="F11" s="144">
        <v>201</v>
      </c>
      <c r="G11" s="145">
        <v>0.121</v>
      </c>
      <c r="H11" s="146">
        <v>288</v>
      </c>
      <c r="I11" s="147">
        <v>0.255</v>
      </c>
      <c r="J11" s="144">
        <v>534</v>
      </c>
      <c r="K11" s="145">
        <v>0.14099999999999999</v>
      </c>
    </row>
    <row r="12" spans="1:13" ht="20.100000000000001" customHeight="1" x14ac:dyDescent="0.2">
      <c r="A12" s="20" t="s">
        <v>89</v>
      </c>
      <c r="B12" s="144">
        <v>0</v>
      </c>
      <c r="C12" s="145">
        <v>0</v>
      </c>
      <c r="D12" s="146">
        <v>7</v>
      </c>
      <c r="E12" s="147">
        <v>0.02</v>
      </c>
      <c r="F12" s="144">
        <v>30</v>
      </c>
      <c r="G12" s="145">
        <v>4.2000000000000003E-2</v>
      </c>
      <c r="H12" s="146">
        <v>15</v>
      </c>
      <c r="I12" s="147">
        <v>5.2999999999999999E-2</v>
      </c>
      <c r="J12" s="144">
        <v>52</v>
      </c>
      <c r="K12" s="145">
        <v>3.5999999999999997E-2</v>
      </c>
    </row>
    <row r="13" spans="1:13" s="148" customFormat="1" ht="30" customHeight="1" x14ac:dyDescent="0.15">
      <c r="A13" s="22" t="s">
        <v>80</v>
      </c>
      <c r="B13" s="144">
        <v>146</v>
      </c>
      <c r="C13" s="145">
        <v>1.6E-2</v>
      </c>
      <c r="D13" s="146">
        <v>374</v>
      </c>
      <c r="E13" s="147">
        <v>2.1000000000000001E-2</v>
      </c>
      <c r="F13" s="144">
        <v>1842</v>
      </c>
      <c r="G13" s="145">
        <v>0.13100000000000001</v>
      </c>
      <c r="H13" s="146">
        <v>2455</v>
      </c>
      <c r="I13" s="147">
        <v>0.33400000000000002</v>
      </c>
      <c r="J13" s="144">
        <v>4817</v>
      </c>
      <c r="K13" s="145">
        <v>0.10100000000000001</v>
      </c>
    </row>
    <row r="14" spans="1:13" ht="20.100000000000001" customHeight="1" x14ac:dyDescent="0.2">
      <c r="A14" s="20" t="s">
        <v>90</v>
      </c>
      <c r="B14" s="144">
        <v>11</v>
      </c>
      <c r="C14" s="145">
        <v>5.8999999999999997E-2</v>
      </c>
      <c r="D14" s="146">
        <v>68</v>
      </c>
      <c r="E14" s="147">
        <v>0.104</v>
      </c>
      <c r="F14" s="144">
        <v>226</v>
      </c>
      <c r="G14" s="145">
        <v>0.185</v>
      </c>
      <c r="H14" s="146">
        <v>117</v>
      </c>
      <c r="I14" s="147">
        <v>0.17599999999999999</v>
      </c>
      <c r="J14" s="144">
        <v>422</v>
      </c>
      <c r="K14" s="145">
        <v>0.155</v>
      </c>
    </row>
    <row r="15" spans="1:13" ht="20.100000000000001" customHeight="1" x14ac:dyDescent="0.2">
      <c r="A15" s="20" t="s">
        <v>91</v>
      </c>
      <c r="B15" s="144">
        <v>9</v>
      </c>
      <c r="C15" s="145">
        <v>0.114</v>
      </c>
      <c r="D15" s="146">
        <v>89</v>
      </c>
      <c r="E15" s="147">
        <v>0.26500000000000001</v>
      </c>
      <c r="F15" s="144">
        <v>275</v>
      </c>
      <c r="G15" s="145">
        <v>0.39600000000000002</v>
      </c>
      <c r="H15" s="146">
        <v>95</v>
      </c>
      <c r="I15" s="147">
        <v>0.35699999999999998</v>
      </c>
      <c r="J15" s="144">
        <v>468</v>
      </c>
      <c r="K15" s="145">
        <v>0.34</v>
      </c>
    </row>
    <row r="16" spans="1:13" ht="20.100000000000001" customHeight="1" x14ac:dyDescent="0.2">
      <c r="A16" s="20" t="s">
        <v>157</v>
      </c>
      <c r="B16" s="144">
        <v>17</v>
      </c>
      <c r="C16" s="145">
        <v>0.183</v>
      </c>
      <c r="D16" s="146">
        <v>132</v>
      </c>
      <c r="E16" s="147">
        <v>0.32400000000000001</v>
      </c>
      <c r="F16" s="144">
        <v>315</v>
      </c>
      <c r="G16" s="145">
        <v>0.39100000000000001</v>
      </c>
      <c r="H16" s="146">
        <v>154</v>
      </c>
      <c r="I16" s="147">
        <v>0.41799999999999998</v>
      </c>
      <c r="J16" s="144">
        <v>618</v>
      </c>
      <c r="K16" s="145">
        <v>0.36899999999999999</v>
      </c>
    </row>
    <row r="17" spans="1:11" ht="20.100000000000001" customHeight="1" x14ac:dyDescent="0.2">
      <c r="A17" s="20" t="s">
        <v>93</v>
      </c>
      <c r="B17" s="144">
        <v>11</v>
      </c>
      <c r="C17" s="145">
        <v>0.14499999999999999</v>
      </c>
      <c r="D17" s="146">
        <v>111</v>
      </c>
      <c r="E17" s="147">
        <v>0.3</v>
      </c>
      <c r="F17" s="144">
        <v>253</v>
      </c>
      <c r="G17" s="145">
        <v>0.35099999999999998</v>
      </c>
      <c r="H17" s="146">
        <v>112</v>
      </c>
      <c r="I17" s="147">
        <v>0.38800000000000001</v>
      </c>
      <c r="J17" s="144">
        <v>487</v>
      </c>
      <c r="K17" s="145">
        <v>0.33500000000000002</v>
      </c>
    </row>
    <row r="18" spans="1:11" ht="20.100000000000001" customHeight="1" x14ac:dyDescent="0.2">
      <c r="A18" s="20" t="s">
        <v>94</v>
      </c>
      <c r="B18" s="144">
        <v>7</v>
      </c>
      <c r="C18" s="145">
        <v>8.8999999999999996E-2</v>
      </c>
      <c r="D18" s="146">
        <v>94</v>
      </c>
      <c r="E18" s="147">
        <v>0.30399999999999999</v>
      </c>
      <c r="F18" s="144">
        <v>322</v>
      </c>
      <c r="G18" s="145">
        <v>0.46600000000000003</v>
      </c>
      <c r="H18" s="146">
        <v>231</v>
      </c>
      <c r="I18" s="147">
        <v>0.59099999999999997</v>
      </c>
      <c r="J18" s="144">
        <v>654</v>
      </c>
      <c r="K18" s="145">
        <v>0.44500000000000001</v>
      </c>
    </row>
    <row r="19" spans="1:11" s="149" customFormat="1" ht="30" customHeight="1" x14ac:dyDescent="0.15">
      <c r="A19" s="21" t="s">
        <v>69</v>
      </c>
      <c r="B19" s="144">
        <v>55</v>
      </c>
      <c r="C19" s="145">
        <v>0.107</v>
      </c>
      <c r="D19" s="146">
        <v>494</v>
      </c>
      <c r="E19" s="147">
        <v>0.23799999999999999</v>
      </c>
      <c r="F19" s="144">
        <v>1391</v>
      </c>
      <c r="G19" s="145">
        <v>0.33600000000000002</v>
      </c>
      <c r="H19" s="146">
        <v>709</v>
      </c>
      <c r="I19" s="147">
        <v>0.35799999999999998</v>
      </c>
      <c r="J19" s="144">
        <v>2649</v>
      </c>
      <c r="K19" s="145">
        <v>0.30399999999999999</v>
      </c>
    </row>
    <row r="20" spans="1:11" s="149" customFormat="1" ht="30" customHeight="1" x14ac:dyDescent="0.15">
      <c r="A20" s="21" t="s">
        <v>70</v>
      </c>
      <c r="B20" s="144">
        <v>201</v>
      </c>
      <c r="C20" s="145">
        <v>2.1000000000000001E-2</v>
      </c>
      <c r="D20" s="146">
        <v>868</v>
      </c>
      <c r="E20" s="147">
        <v>4.3999999999999997E-2</v>
      </c>
      <c r="F20" s="144">
        <v>3233</v>
      </c>
      <c r="G20" s="145">
        <v>0.17799999999999999</v>
      </c>
      <c r="H20" s="146">
        <v>3164</v>
      </c>
      <c r="I20" s="147">
        <v>0.33900000000000002</v>
      </c>
      <c r="J20" s="144">
        <v>7466</v>
      </c>
      <c r="K20" s="145">
        <v>0.13200000000000001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10" zoomScaleNormal="110" workbookViewId="0">
      <pane xSplit="2" ySplit="3" topLeftCell="C4" activePane="bottomRight" state="frozen"/>
      <selection pane="topRight" sqref="A1:XFD1"/>
      <selection pane="bottomLeft" sqref="A1:XFD1"/>
      <selection pane="bottomRight" activeCell="C4" sqref="C4"/>
    </sheetView>
  </sheetViews>
  <sheetFormatPr defaultColWidth="8" defaultRowHeight="12.75" outlineLevelCol="1" x14ac:dyDescent="0.2"/>
  <cols>
    <col min="1" max="1" width="19" style="8" bestFit="1" customWidth="1"/>
    <col min="2" max="2" width="28.28515625" style="8" bestFit="1" customWidth="1"/>
    <col min="3" max="4" width="8.7109375" style="8" customWidth="1"/>
    <col min="5" max="9" width="8.7109375" style="141" customWidth="1"/>
    <col min="10" max="11" width="8.7109375" style="8" customWidth="1"/>
    <col min="12" max="16" width="8.7109375" style="141" customWidth="1"/>
    <col min="17" max="18" width="8.7109375" style="8" hidden="1" customWidth="1" outlineLevel="1"/>
    <col min="19" max="23" width="8.7109375" style="141" hidden="1" customWidth="1" outlineLevel="1"/>
    <col min="24" max="24" width="8.7109375" style="8" customWidth="1" collapsed="1"/>
    <col min="25" max="25" width="8.7109375" style="8" customWidth="1"/>
    <col min="26" max="30" width="8.7109375" style="141" customWidth="1"/>
    <col min="31" max="32" width="8.7109375" style="8" customWidth="1"/>
    <col min="33" max="36" width="8.7109375" style="141" customWidth="1"/>
    <col min="37" max="37" width="10.85546875" style="141" customWidth="1" collapsed="1"/>
    <col min="38" max="39" width="8.7109375" style="8" customWidth="1" outlineLevel="1"/>
    <col min="40" max="43" width="8.7109375" style="141" customWidth="1" outlineLevel="1"/>
    <col min="44" max="44" width="8.7109375" style="141" customWidth="1" outlineLevel="1" collapsed="1"/>
    <col min="45" max="45" width="9.85546875" style="8" customWidth="1"/>
    <col min="46" max="16384" width="8" style="8"/>
  </cols>
  <sheetData>
    <row r="1" spans="1:45" s="161" customFormat="1" ht="30" customHeight="1" x14ac:dyDescent="0.15">
      <c r="A1" s="173" t="s">
        <v>207</v>
      </c>
      <c r="E1" s="208"/>
      <c r="F1" s="208"/>
      <c r="G1" s="208"/>
      <c r="H1" s="208"/>
      <c r="I1" s="208"/>
      <c r="K1" s="117" t="s">
        <v>63</v>
      </c>
      <c r="L1" s="209"/>
      <c r="M1" s="208"/>
      <c r="N1" s="208"/>
      <c r="O1" s="208"/>
      <c r="P1" s="208"/>
      <c r="S1" s="208"/>
      <c r="T1" s="208"/>
      <c r="U1" s="208"/>
      <c r="V1" s="208"/>
      <c r="W1" s="208"/>
      <c r="Z1" s="208"/>
      <c r="AA1" s="208"/>
      <c r="AB1" s="208"/>
      <c r="AC1" s="208"/>
      <c r="AD1" s="208"/>
      <c r="AG1" s="208"/>
      <c r="AH1" s="208"/>
      <c r="AI1" s="208"/>
      <c r="AJ1" s="208"/>
      <c r="AK1" s="208"/>
      <c r="AN1" s="208"/>
      <c r="AO1" s="208"/>
      <c r="AP1" s="208"/>
      <c r="AQ1" s="208"/>
      <c r="AR1" s="208"/>
    </row>
    <row r="2" spans="1:45" s="26" customFormat="1" ht="11.25" x14ac:dyDescent="0.2">
      <c r="A2" s="142"/>
      <c r="B2" s="73"/>
      <c r="C2" s="74" t="s">
        <v>97</v>
      </c>
      <c r="D2" s="75"/>
      <c r="E2" s="76"/>
      <c r="F2" s="76"/>
      <c r="G2" s="76"/>
      <c r="H2" s="76"/>
      <c r="I2" s="76"/>
      <c r="J2" s="74" t="s">
        <v>98</v>
      </c>
      <c r="K2" s="75"/>
      <c r="L2" s="76"/>
      <c r="M2" s="76"/>
      <c r="N2" s="76"/>
      <c r="O2" s="76"/>
      <c r="P2" s="76"/>
      <c r="Q2" s="74" t="s">
        <v>99</v>
      </c>
      <c r="R2" s="75"/>
      <c r="S2" s="76"/>
      <c r="T2" s="76"/>
      <c r="U2" s="76"/>
      <c r="V2" s="76"/>
      <c r="W2" s="76"/>
      <c r="X2" s="74" t="s">
        <v>100</v>
      </c>
      <c r="Y2" s="75"/>
      <c r="Z2" s="76"/>
      <c r="AA2" s="76"/>
      <c r="AB2" s="76"/>
      <c r="AC2" s="76"/>
      <c r="AD2" s="76"/>
      <c r="AE2" s="74" t="s">
        <v>101</v>
      </c>
      <c r="AF2" s="75"/>
      <c r="AG2" s="76"/>
      <c r="AH2" s="76"/>
      <c r="AI2" s="76"/>
      <c r="AJ2" s="76"/>
      <c r="AK2" s="76"/>
      <c r="AL2" s="74" t="s">
        <v>102</v>
      </c>
      <c r="AM2" s="75"/>
      <c r="AN2" s="76"/>
      <c r="AO2" s="76"/>
      <c r="AP2" s="76"/>
      <c r="AQ2" s="76"/>
      <c r="AR2" s="76"/>
    </row>
    <row r="3" spans="1:45" s="26" customFormat="1" ht="11.25" x14ac:dyDescent="0.2">
      <c r="B3" s="36" t="s">
        <v>208</v>
      </c>
      <c r="C3" s="26" t="s">
        <v>209</v>
      </c>
      <c r="D3" s="26" t="s">
        <v>210</v>
      </c>
      <c r="E3" s="77" t="s">
        <v>211</v>
      </c>
      <c r="F3" s="77" t="s">
        <v>212</v>
      </c>
      <c r="G3" s="77" t="s">
        <v>213</v>
      </c>
      <c r="H3" s="77" t="s">
        <v>214</v>
      </c>
      <c r="I3" s="77" t="s">
        <v>215</v>
      </c>
      <c r="J3" s="26" t="s">
        <v>209</v>
      </c>
      <c r="K3" s="26" t="s">
        <v>210</v>
      </c>
      <c r="L3" s="77" t="s">
        <v>211</v>
      </c>
      <c r="M3" s="77" t="s">
        <v>212</v>
      </c>
      <c r="N3" s="77" t="s">
        <v>213</v>
      </c>
      <c r="O3" s="77" t="s">
        <v>214</v>
      </c>
      <c r="P3" s="77" t="s">
        <v>215</v>
      </c>
      <c r="Q3" s="26" t="s">
        <v>209</v>
      </c>
      <c r="R3" s="26" t="s">
        <v>210</v>
      </c>
      <c r="S3" s="77" t="s">
        <v>211</v>
      </c>
      <c r="T3" s="77" t="s">
        <v>212</v>
      </c>
      <c r="U3" s="77" t="s">
        <v>213</v>
      </c>
      <c r="V3" s="77" t="s">
        <v>214</v>
      </c>
      <c r="W3" s="77" t="s">
        <v>215</v>
      </c>
      <c r="X3" s="26" t="s">
        <v>209</v>
      </c>
      <c r="Y3" s="26" t="s">
        <v>210</v>
      </c>
      <c r="Z3" s="77" t="s">
        <v>211</v>
      </c>
      <c r="AA3" s="77" t="s">
        <v>212</v>
      </c>
      <c r="AB3" s="77" t="s">
        <v>213</v>
      </c>
      <c r="AC3" s="77" t="s">
        <v>214</v>
      </c>
      <c r="AD3" s="77" t="s">
        <v>215</v>
      </c>
      <c r="AE3" s="26" t="s">
        <v>209</v>
      </c>
      <c r="AF3" s="26" t="s">
        <v>210</v>
      </c>
      <c r="AG3" s="77" t="s">
        <v>211</v>
      </c>
      <c r="AH3" s="77" t="s">
        <v>212</v>
      </c>
      <c r="AI3" s="77" t="s">
        <v>213</v>
      </c>
      <c r="AJ3" s="77" t="s">
        <v>214</v>
      </c>
      <c r="AK3" s="77" t="s">
        <v>215</v>
      </c>
      <c r="AL3" s="26" t="s">
        <v>209</v>
      </c>
      <c r="AM3" s="26" t="s">
        <v>210</v>
      </c>
      <c r="AN3" s="77" t="s">
        <v>211</v>
      </c>
      <c r="AO3" s="77" t="s">
        <v>212</v>
      </c>
      <c r="AP3" s="77" t="s">
        <v>213</v>
      </c>
      <c r="AQ3" s="77" t="s">
        <v>214</v>
      </c>
      <c r="AR3" s="77" t="s">
        <v>215</v>
      </c>
      <c r="AS3" s="77" t="s">
        <v>216</v>
      </c>
    </row>
    <row r="4" spans="1:45" ht="11.25" x14ac:dyDescent="0.2">
      <c r="A4" s="8" t="s">
        <v>81</v>
      </c>
      <c r="B4" s="8" t="s">
        <v>141</v>
      </c>
      <c r="C4" s="28">
        <v>294</v>
      </c>
      <c r="D4" s="80">
        <v>320</v>
      </c>
      <c r="E4" s="81">
        <v>-8.5714285714285715E-2</v>
      </c>
      <c r="F4" s="80">
        <v>290</v>
      </c>
      <c r="G4" s="80">
        <v>360</v>
      </c>
      <c r="H4" s="81">
        <v>-3.0303030303030304E-2</v>
      </c>
      <c r="I4" s="81">
        <v>-6.0606060606060606E-3</v>
      </c>
      <c r="J4" s="28">
        <v>213</v>
      </c>
      <c r="K4" s="80">
        <v>450</v>
      </c>
      <c r="L4" s="81">
        <v>-8.1632653061224483E-2</v>
      </c>
      <c r="M4" s="80">
        <v>390</v>
      </c>
      <c r="N4" s="80">
        <v>550</v>
      </c>
      <c r="O4" s="81">
        <v>-6.25E-2</v>
      </c>
      <c r="P4" s="81">
        <v>-1.2500000000000001E-2</v>
      </c>
      <c r="Q4" s="28">
        <v>34</v>
      </c>
      <c r="R4" s="80">
        <v>793</v>
      </c>
      <c r="S4" s="81">
        <v>8.6301369863013705E-2</v>
      </c>
      <c r="T4" s="80">
        <v>600</v>
      </c>
      <c r="U4" s="80">
        <v>990</v>
      </c>
      <c r="V4" s="81">
        <v>5.0331125827814571E-2</v>
      </c>
      <c r="W4" s="81">
        <v>1.0066225165562914E-2</v>
      </c>
      <c r="X4" s="28">
        <v>71</v>
      </c>
      <c r="Y4" s="80">
        <v>650</v>
      </c>
      <c r="Z4" s="81">
        <v>0</v>
      </c>
      <c r="AA4" s="80">
        <v>570</v>
      </c>
      <c r="AB4" s="80">
        <v>720</v>
      </c>
      <c r="AC4" s="81">
        <v>3.0864197530864196E-3</v>
      </c>
      <c r="AD4" s="81">
        <v>6.1728395061728394E-4</v>
      </c>
      <c r="AE4" s="28">
        <v>91</v>
      </c>
      <c r="AF4" s="80">
        <v>925</v>
      </c>
      <c r="AG4" s="81">
        <v>2.7777777777777776E-2</v>
      </c>
      <c r="AH4" s="80">
        <v>795</v>
      </c>
      <c r="AI4" s="80">
        <v>933</v>
      </c>
      <c r="AJ4" s="81">
        <v>3.0066815144766147E-2</v>
      </c>
      <c r="AK4" s="81">
        <v>6.0133630289532294E-3</v>
      </c>
      <c r="AL4" s="28">
        <v>16</v>
      </c>
      <c r="AM4" s="80">
        <v>988</v>
      </c>
      <c r="AN4" s="81">
        <v>-0.24752475247524752</v>
      </c>
      <c r="AO4" s="80">
        <v>933</v>
      </c>
      <c r="AP4" s="80">
        <v>1525</v>
      </c>
      <c r="AQ4" s="81">
        <v>-0.1408695652173913</v>
      </c>
      <c r="AR4" s="81">
        <v>-2.8173913043478261E-2</v>
      </c>
      <c r="AS4" s="58" t="s">
        <v>217</v>
      </c>
    </row>
    <row r="5" spans="1:45" ht="11.25" x14ac:dyDescent="0.2">
      <c r="B5" s="8" t="s">
        <v>139</v>
      </c>
      <c r="C5" s="28">
        <v>224</v>
      </c>
      <c r="D5" s="80">
        <v>315</v>
      </c>
      <c r="E5" s="81">
        <v>-0.1</v>
      </c>
      <c r="F5" s="80">
        <v>288</v>
      </c>
      <c r="G5" s="80">
        <v>380</v>
      </c>
      <c r="H5" s="81">
        <v>-1.5625E-2</v>
      </c>
      <c r="I5" s="81">
        <v>-3.1250000000000002E-3</v>
      </c>
      <c r="J5" s="28">
        <v>387</v>
      </c>
      <c r="K5" s="80">
        <v>420</v>
      </c>
      <c r="L5" s="81">
        <v>-0.125</v>
      </c>
      <c r="M5" s="80">
        <v>370</v>
      </c>
      <c r="N5" s="80">
        <v>525</v>
      </c>
      <c r="O5" s="81">
        <v>0</v>
      </c>
      <c r="P5" s="81">
        <v>0</v>
      </c>
      <c r="Q5" s="28">
        <v>62</v>
      </c>
      <c r="R5" s="80">
        <v>723</v>
      </c>
      <c r="S5" s="81">
        <v>1.1188811188811189E-2</v>
      </c>
      <c r="T5" s="80">
        <v>545</v>
      </c>
      <c r="U5" s="80">
        <v>800</v>
      </c>
      <c r="V5" s="81">
        <v>0.20499999999999999</v>
      </c>
      <c r="W5" s="81">
        <v>4.0999999999999995E-2</v>
      </c>
      <c r="X5" s="28">
        <v>37</v>
      </c>
      <c r="Y5" s="80">
        <v>645</v>
      </c>
      <c r="Z5" s="81">
        <v>4.0322580645161289E-2</v>
      </c>
      <c r="AA5" s="80">
        <v>590</v>
      </c>
      <c r="AB5" s="80">
        <v>700</v>
      </c>
      <c r="AC5" s="81">
        <v>7.4999999999999997E-2</v>
      </c>
      <c r="AD5" s="81">
        <v>1.4999999999999999E-2</v>
      </c>
      <c r="AE5" s="28">
        <v>51</v>
      </c>
      <c r="AF5" s="80">
        <v>975</v>
      </c>
      <c r="AG5" s="81">
        <v>0.1206896551724138</v>
      </c>
      <c r="AH5" s="80">
        <v>800</v>
      </c>
      <c r="AI5" s="80">
        <v>825</v>
      </c>
      <c r="AJ5" s="81">
        <v>0.14705882352941177</v>
      </c>
      <c r="AK5" s="81">
        <v>2.9411764705882353E-2</v>
      </c>
      <c r="AL5" s="28">
        <v>18</v>
      </c>
      <c r="AM5" s="80">
        <v>990</v>
      </c>
      <c r="AN5" s="81">
        <v>-7.476635514018691E-2</v>
      </c>
      <c r="AO5" s="80">
        <v>825</v>
      </c>
      <c r="AP5" s="80">
        <v>1250</v>
      </c>
      <c r="AQ5" s="81">
        <v>-0.1</v>
      </c>
      <c r="AR5" s="81">
        <v>-0.02</v>
      </c>
      <c r="AS5" s="58" t="s">
        <v>217</v>
      </c>
    </row>
    <row r="6" spans="1:45" ht="11.25" x14ac:dyDescent="0.2">
      <c r="B6" s="8" t="s">
        <v>218</v>
      </c>
      <c r="C6" s="28">
        <v>78</v>
      </c>
      <c r="D6" s="80">
        <v>305</v>
      </c>
      <c r="E6" s="81">
        <v>-0.12857142857142856</v>
      </c>
      <c r="F6" s="80">
        <v>280</v>
      </c>
      <c r="G6" s="80">
        <v>350</v>
      </c>
      <c r="H6" s="81">
        <v>-0.10294117647058823</v>
      </c>
      <c r="I6" s="81">
        <v>-2.0588235294117647E-2</v>
      </c>
      <c r="J6" s="28">
        <v>117</v>
      </c>
      <c r="K6" s="80">
        <v>420</v>
      </c>
      <c r="L6" s="81">
        <v>-0.125</v>
      </c>
      <c r="M6" s="80">
        <v>385</v>
      </c>
      <c r="N6" s="80">
        <v>470</v>
      </c>
      <c r="O6" s="81">
        <v>-6.6666666666666666E-2</v>
      </c>
      <c r="P6" s="81">
        <v>-1.3333333333333332E-2</v>
      </c>
      <c r="Q6" s="28">
        <v>26</v>
      </c>
      <c r="R6" s="80">
        <v>585</v>
      </c>
      <c r="S6" s="81">
        <v>-0.14970930232558138</v>
      </c>
      <c r="T6" s="80">
        <v>525</v>
      </c>
      <c r="U6" s="80">
        <v>680</v>
      </c>
      <c r="V6" s="81">
        <v>-7.1428571428571425E-2</v>
      </c>
      <c r="W6" s="81">
        <v>-1.4285714285714285E-2</v>
      </c>
      <c r="X6" s="28">
        <v>117</v>
      </c>
      <c r="Y6" s="80">
        <v>590</v>
      </c>
      <c r="Z6" s="81">
        <v>3.4013605442176869E-3</v>
      </c>
      <c r="AA6" s="80">
        <v>550</v>
      </c>
      <c r="AB6" s="80">
        <v>665</v>
      </c>
      <c r="AC6" s="81">
        <v>0.13461538461538461</v>
      </c>
      <c r="AD6" s="81">
        <v>2.6923076923076921E-2</v>
      </c>
      <c r="AE6" s="28">
        <v>97</v>
      </c>
      <c r="AF6" s="80">
        <v>750</v>
      </c>
      <c r="AG6" s="81">
        <v>-2.5974025974025976E-2</v>
      </c>
      <c r="AH6" s="80">
        <v>650</v>
      </c>
      <c r="AI6" s="80">
        <v>900</v>
      </c>
      <c r="AJ6" s="81">
        <v>0.11441307578008915</v>
      </c>
      <c r="AK6" s="81">
        <v>2.2882615156017829E-2</v>
      </c>
      <c r="AL6" s="28">
        <v>17</v>
      </c>
      <c r="AM6" s="80">
        <v>995</v>
      </c>
      <c r="AN6" s="81">
        <v>4.736842105263158E-2</v>
      </c>
      <c r="AO6" s="80">
        <v>900</v>
      </c>
      <c r="AP6" s="80">
        <v>1100</v>
      </c>
      <c r="AQ6" s="81">
        <v>0.10555555555555556</v>
      </c>
      <c r="AR6" s="81">
        <v>2.1111111111111112E-2</v>
      </c>
      <c r="AS6" s="58" t="s">
        <v>217</v>
      </c>
    </row>
    <row r="7" spans="1:45" ht="11.25" x14ac:dyDescent="0.2">
      <c r="B7" s="8" t="s">
        <v>219</v>
      </c>
      <c r="C7" s="28">
        <v>2704</v>
      </c>
      <c r="D7" s="80">
        <v>250</v>
      </c>
      <c r="E7" s="81">
        <v>-0.26470588235294118</v>
      </c>
      <c r="F7" s="80">
        <v>210</v>
      </c>
      <c r="G7" s="80">
        <v>315</v>
      </c>
      <c r="H7" s="81">
        <v>-0.2537313432835821</v>
      </c>
      <c r="I7" s="81">
        <v>-5.0746268656716421E-2</v>
      </c>
      <c r="J7" s="28">
        <v>2009</v>
      </c>
      <c r="K7" s="80">
        <v>380</v>
      </c>
      <c r="L7" s="81">
        <v>-0.20833333333333334</v>
      </c>
      <c r="M7" s="80">
        <v>325</v>
      </c>
      <c r="N7" s="80">
        <v>440</v>
      </c>
      <c r="O7" s="81">
        <v>-0.20997920997920999</v>
      </c>
      <c r="P7" s="81">
        <v>-4.1995841995841998E-2</v>
      </c>
      <c r="Q7" s="28">
        <v>186</v>
      </c>
      <c r="R7" s="80">
        <v>580</v>
      </c>
      <c r="S7" s="81">
        <v>-0.17142857142857143</v>
      </c>
      <c r="T7" s="80">
        <v>450</v>
      </c>
      <c r="U7" s="80">
        <v>650</v>
      </c>
      <c r="V7" s="81">
        <v>-0.1076923076923077</v>
      </c>
      <c r="W7" s="81">
        <v>-2.1538461538461541E-2</v>
      </c>
      <c r="X7" s="28">
        <v>71</v>
      </c>
      <c r="Y7" s="80">
        <v>560</v>
      </c>
      <c r="Z7" s="81">
        <v>-8.8495575221238937E-3</v>
      </c>
      <c r="AA7" s="80">
        <v>495</v>
      </c>
      <c r="AB7" s="80">
        <v>630</v>
      </c>
      <c r="AC7" s="81">
        <v>0.12</v>
      </c>
      <c r="AD7" s="81">
        <v>2.4E-2</v>
      </c>
      <c r="AE7" s="28">
        <v>63</v>
      </c>
      <c r="AF7" s="80">
        <v>750</v>
      </c>
      <c r="AG7" s="81">
        <v>0</v>
      </c>
      <c r="AH7" s="80">
        <v>650</v>
      </c>
      <c r="AI7" s="80">
        <v>858</v>
      </c>
      <c r="AJ7" s="81">
        <v>0</v>
      </c>
      <c r="AK7" s="81">
        <v>0</v>
      </c>
      <c r="AL7" s="28">
        <v>44</v>
      </c>
      <c r="AM7" s="80">
        <v>943</v>
      </c>
      <c r="AN7" s="81">
        <v>1.6163793103448277E-2</v>
      </c>
      <c r="AO7" s="80">
        <v>858</v>
      </c>
      <c r="AP7" s="80">
        <v>1050</v>
      </c>
      <c r="AQ7" s="81">
        <v>0.10941176470588235</v>
      </c>
      <c r="AR7" s="81">
        <v>2.1882352941176471E-2</v>
      </c>
      <c r="AS7" s="58" t="s">
        <v>217</v>
      </c>
    </row>
    <row r="8" spans="1:45" ht="11.25" x14ac:dyDescent="0.2">
      <c r="B8" s="8" t="s">
        <v>220</v>
      </c>
      <c r="C8" s="28">
        <v>7599</v>
      </c>
      <c r="D8" s="80">
        <v>300</v>
      </c>
      <c r="E8" s="81">
        <v>-0.16666666666666666</v>
      </c>
      <c r="F8" s="80">
        <v>270</v>
      </c>
      <c r="G8" s="80">
        <v>350</v>
      </c>
      <c r="H8" s="81">
        <v>-0.22077922077922077</v>
      </c>
      <c r="I8" s="81">
        <v>-4.4155844155844157E-2</v>
      </c>
      <c r="J8" s="28">
        <v>8708</v>
      </c>
      <c r="K8" s="80">
        <v>400</v>
      </c>
      <c r="L8" s="81">
        <v>-0.15789473684210525</v>
      </c>
      <c r="M8" s="80">
        <v>350</v>
      </c>
      <c r="N8" s="80">
        <v>450</v>
      </c>
      <c r="O8" s="81">
        <v>-0.27272727272727271</v>
      </c>
      <c r="P8" s="81">
        <v>-5.4545454545454543E-2</v>
      </c>
      <c r="Q8" s="28">
        <v>893</v>
      </c>
      <c r="R8" s="80">
        <v>620</v>
      </c>
      <c r="S8" s="81">
        <v>-0.11428571428571428</v>
      </c>
      <c r="T8" s="80">
        <v>520</v>
      </c>
      <c r="U8" s="80">
        <v>740</v>
      </c>
      <c r="V8" s="81">
        <v>-0.21019108280254778</v>
      </c>
      <c r="W8" s="81">
        <v>-4.2038216560509559E-2</v>
      </c>
      <c r="X8" s="28" t="s">
        <v>193</v>
      </c>
      <c r="Y8" s="80" t="s">
        <v>193</v>
      </c>
      <c r="Z8" s="81" t="s">
        <v>193</v>
      </c>
      <c r="AA8" s="80" t="s">
        <v>193</v>
      </c>
      <c r="AB8" s="80" t="s">
        <v>193</v>
      </c>
      <c r="AC8" s="81" t="s">
        <v>193</v>
      </c>
      <c r="AD8" s="81" t="s">
        <v>193</v>
      </c>
      <c r="AE8" s="28" t="s">
        <v>193</v>
      </c>
      <c r="AF8" s="80" t="s">
        <v>193</v>
      </c>
      <c r="AG8" s="81" t="s">
        <v>193</v>
      </c>
      <c r="AH8" s="80" t="s">
        <v>193</v>
      </c>
      <c r="AI8" s="80">
        <v>495</v>
      </c>
      <c r="AJ8" s="81" t="s">
        <v>193</v>
      </c>
      <c r="AK8" s="81" t="s">
        <v>193</v>
      </c>
      <c r="AL8" s="28" t="s">
        <v>193</v>
      </c>
      <c r="AM8" s="80" t="s">
        <v>193</v>
      </c>
      <c r="AN8" s="81" t="s">
        <v>193</v>
      </c>
      <c r="AO8" s="80" t="s">
        <v>193</v>
      </c>
      <c r="AP8" s="80" t="s">
        <v>193</v>
      </c>
      <c r="AQ8" s="81" t="s">
        <v>193</v>
      </c>
      <c r="AR8" s="81" t="s">
        <v>193</v>
      </c>
      <c r="AS8" s="58" t="s">
        <v>217</v>
      </c>
    </row>
    <row r="9" spans="1:45" ht="11.25" x14ac:dyDescent="0.2">
      <c r="B9" s="8" t="s">
        <v>122</v>
      </c>
      <c r="C9" s="28">
        <v>920</v>
      </c>
      <c r="D9" s="80">
        <v>350</v>
      </c>
      <c r="E9" s="81">
        <v>-9.0909090909090912E-2</v>
      </c>
      <c r="F9" s="80">
        <v>313</v>
      </c>
      <c r="G9" s="80">
        <v>390</v>
      </c>
      <c r="H9" s="81">
        <v>-7.8947368421052627E-2</v>
      </c>
      <c r="I9" s="81">
        <v>-1.5789473684210527E-2</v>
      </c>
      <c r="J9" s="28">
        <v>1049</v>
      </c>
      <c r="K9" s="80">
        <v>475</v>
      </c>
      <c r="L9" s="81">
        <v>-0.05</v>
      </c>
      <c r="M9" s="80">
        <v>400</v>
      </c>
      <c r="N9" s="80">
        <v>545</v>
      </c>
      <c r="O9" s="81">
        <v>-0.05</v>
      </c>
      <c r="P9" s="81">
        <v>-0.01</v>
      </c>
      <c r="Q9" s="28">
        <v>109</v>
      </c>
      <c r="R9" s="80">
        <v>790</v>
      </c>
      <c r="S9" s="81">
        <v>5.3333333333333337E-2</v>
      </c>
      <c r="T9" s="80">
        <v>670</v>
      </c>
      <c r="U9" s="80">
        <v>860</v>
      </c>
      <c r="V9" s="81">
        <v>5.3333333333333337E-2</v>
      </c>
      <c r="W9" s="81">
        <v>1.0666666666666668E-2</v>
      </c>
      <c r="X9" s="28">
        <v>165</v>
      </c>
      <c r="Y9" s="80">
        <v>600</v>
      </c>
      <c r="Z9" s="81">
        <v>0</v>
      </c>
      <c r="AA9" s="80">
        <v>540</v>
      </c>
      <c r="AB9" s="80">
        <v>650</v>
      </c>
      <c r="AC9" s="81">
        <v>9.0909090909090912E-2</v>
      </c>
      <c r="AD9" s="81">
        <v>1.8181818181818181E-2</v>
      </c>
      <c r="AE9" s="28">
        <v>112</v>
      </c>
      <c r="AF9" s="80">
        <v>750</v>
      </c>
      <c r="AG9" s="81">
        <v>0</v>
      </c>
      <c r="AH9" s="80">
        <v>650</v>
      </c>
      <c r="AI9" s="80">
        <v>820</v>
      </c>
      <c r="AJ9" s="81">
        <v>7.1428571428571425E-2</v>
      </c>
      <c r="AK9" s="81">
        <v>1.4285714285714285E-2</v>
      </c>
      <c r="AL9" s="28" t="s">
        <v>193</v>
      </c>
      <c r="AM9" s="80" t="s">
        <v>193</v>
      </c>
      <c r="AN9" s="81" t="s">
        <v>193</v>
      </c>
      <c r="AO9" s="80" t="s">
        <v>193</v>
      </c>
      <c r="AP9" s="80" t="s">
        <v>193</v>
      </c>
      <c r="AQ9" s="81" t="s">
        <v>193</v>
      </c>
      <c r="AR9" s="81" t="s">
        <v>193</v>
      </c>
      <c r="AS9" s="58" t="s">
        <v>217</v>
      </c>
    </row>
    <row r="10" spans="1:45" ht="11.25" x14ac:dyDescent="0.2">
      <c r="B10" s="8" t="s">
        <v>221</v>
      </c>
      <c r="C10" s="28">
        <v>1417</v>
      </c>
      <c r="D10" s="80">
        <v>340</v>
      </c>
      <c r="E10" s="81">
        <v>-0.10526315789473684</v>
      </c>
      <c r="F10" s="80">
        <v>300</v>
      </c>
      <c r="G10" s="80">
        <v>370</v>
      </c>
      <c r="H10" s="81">
        <v>-0.20930232558139536</v>
      </c>
      <c r="I10" s="81">
        <v>-4.1860465116279069E-2</v>
      </c>
      <c r="J10" s="28">
        <v>1752</v>
      </c>
      <c r="K10" s="80">
        <v>450</v>
      </c>
      <c r="L10" s="81">
        <v>-0.1</v>
      </c>
      <c r="M10" s="80">
        <v>400</v>
      </c>
      <c r="N10" s="80">
        <v>500</v>
      </c>
      <c r="O10" s="81">
        <v>-0.20071047957371227</v>
      </c>
      <c r="P10" s="81">
        <v>-4.0142095914742451E-2</v>
      </c>
      <c r="Q10" s="28">
        <v>211</v>
      </c>
      <c r="R10" s="80">
        <v>800</v>
      </c>
      <c r="S10" s="81">
        <v>0</v>
      </c>
      <c r="T10" s="80">
        <v>700</v>
      </c>
      <c r="U10" s="80">
        <v>910</v>
      </c>
      <c r="V10" s="81">
        <v>-0.14438502673796791</v>
      </c>
      <c r="W10" s="81">
        <v>-2.8877005347593583E-2</v>
      </c>
      <c r="X10" s="28" t="s">
        <v>193</v>
      </c>
      <c r="Y10" s="80" t="s">
        <v>193</v>
      </c>
      <c r="Z10" s="81" t="s">
        <v>193</v>
      </c>
      <c r="AA10" s="80" t="s">
        <v>193</v>
      </c>
      <c r="AB10" s="80" t="s">
        <v>193</v>
      </c>
      <c r="AC10" s="81" t="s">
        <v>193</v>
      </c>
      <c r="AD10" s="81" t="s">
        <v>193</v>
      </c>
      <c r="AE10" s="28" t="s">
        <v>193</v>
      </c>
      <c r="AF10" s="80" t="s">
        <v>193</v>
      </c>
      <c r="AG10" s="81" t="s">
        <v>193</v>
      </c>
      <c r="AH10" s="80" t="s">
        <v>193</v>
      </c>
      <c r="AI10" s="28" t="s">
        <v>193</v>
      </c>
      <c r="AJ10" s="80" t="s">
        <v>193</v>
      </c>
      <c r="AK10" s="81" t="s">
        <v>193</v>
      </c>
      <c r="AL10" s="28" t="s">
        <v>193</v>
      </c>
      <c r="AM10" s="80" t="s">
        <v>193</v>
      </c>
      <c r="AN10" s="81" t="s">
        <v>193</v>
      </c>
      <c r="AO10" s="80" t="s">
        <v>193</v>
      </c>
      <c r="AP10" s="80" t="s">
        <v>193</v>
      </c>
      <c r="AQ10" s="81" t="s">
        <v>193</v>
      </c>
      <c r="AR10" s="81" t="s">
        <v>193</v>
      </c>
      <c r="AS10" s="58" t="s">
        <v>217</v>
      </c>
    </row>
    <row r="11" spans="1:45" ht="11.25" x14ac:dyDescent="0.2">
      <c r="B11" s="8" t="s">
        <v>116</v>
      </c>
      <c r="C11" s="28">
        <v>260</v>
      </c>
      <c r="D11" s="80">
        <v>360</v>
      </c>
      <c r="E11" s="81">
        <v>-7.6923076923076927E-2</v>
      </c>
      <c r="F11" s="80">
        <v>320</v>
      </c>
      <c r="G11" s="80">
        <v>411</v>
      </c>
      <c r="H11" s="81">
        <v>-5.2631578947368418E-2</v>
      </c>
      <c r="I11" s="81">
        <v>-1.0526315789473684E-2</v>
      </c>
      <c r="J11" s="28">
        <v>240</v>
      </c>
      <c r="K11" s="80">
        <v>520</v>
      </c>
      <c r="L11" s="81">
        <v>-5.4545454545454543E-2</v>
      </c>
      <c r="M11" s="80">
        <v>430</v>
      </c>
      <c r="N11" s="80">
        <v>610</v>
      </c>
      <c r="O11" s="81">
        <v>-4.5871559633027525E-2</v>
      </c>
      <c r="P11" s="81">
        <v>-9.1743119266055051E-3</v>
      </c>
      <c r="Q11" s="28">
        <v>47</v>
      </c>
      <c r="R11" s="80">
        <v>850</v>
      </c>
      <c r="S11" s="81">
        <v>-1.8475750577367205E-2</v>
      </c>
      <c r="T11" s="80">
        <v>740</v>
      </c>
      <c r="U11" s="80">
        <v>990</v>
      </c>
      <c r="V11" s="81">
        <v>0</v>
      </c>
      <c r="W11" s="81">
        <v>0</v>
      </c>
      <c r="X11" s="28" t="s">
        <v>193</v>
      </c>
      <c r="Y11" s="80" t="s">
        <v>193</v>
      </c>
      <c r="Z11" s="81" t="s">
        <v>193</v>
      </c>
      <c r="AA11" s="80" t="s">
        <v>193</v>
      </c>
      <c r="AB11" s="80" t="s">
        <v>193</v>
      </c>
      <c r="AC11" s="81" t="s">
        <v>193</v>
      </c>
      <c r="AD11" s="81" t="s">
        <v>193</v>
      </c>
      <c r="AE11" s="28">
        <v>18</v>
      </c>
      <c r="AF11" s="80">
        <v>895</v>
      </c>
      <c r="AG11" s="81">
        <v>-0.12682926829268293</v>
      </c>
      <c r="AH11" s="80">
        <v>840</v>
      </c>
      <c r="AI11" s="80">
        <v>875</v>
      </c>
      <c r="AJ11" s="81">
        <v>-0.14761904761904762</v>
      </c>
      <c r="AK11" s="81">
        <v>-2.9523809523809525E-2</v>
      </c>
      <c r="AL11" s="28" t="s">
        <v>193</v>
      </c>
      <c r="AM11" s="80" t="s">
        <v>193</v>
      </c>
      <c r="AN11" s="81" t="s">
        <v>193</v>
      </c>
      <c r="AO11" s="80" t="s">
        <v>193</v>
      </c>
      <c r="AP11" s="80" t="s">
        <v>193</v>
      </c>
      <c r="AQ11" s="81" t="s">
        <v>193</v>
      </c>
      <c r="AR11" s="81" t="s">
        <v>193</v>
      </c>
      <c r="AS11" s="58" t="s">
        <v>217</v>
      </c>
    </row>
    <row r="12" spans="1:45" ht="11.25" x14ac:dyDescent="0.2">
      <c r="B12" s="8" t="s">
        <v>222</v>
      </c>
      <c r="C12" s="28">
        <v>509</v>
      </c>
      <c r="D12" s="80">
        <v>295</v>
      </c>
      <c r="E12" s="81">
        <v>-7.8125E-2</v>
      </c>
      <c r="F12" s="80">
        <v>260</v>
      </c>
      <c r="G12" s="80">
        <v>340</v>
      </c>
      <c r="H12" s="81">
        <v>-1.6666666666666666E-2</v>
      </c>
      <c r="I12" s="81">
        <v>-3.3333333333333331E-3</v>
      </c>
      <c r="J12" s="28">
        <v>939</v>
      </c>
      <c r="K12" s="80">
        <v>390</v>
      </c>
      <c r="L12" s="81">
        <v>-8.2352941176470587E-2</v>
      </c>
      <c r="M12" s="80">
        <v>340</v>
      </c>
      <c r="N12" s="80">
        <v>475</v>
      </c>
      <c r="O12" s="81">
        <v>-2.5000000000000001E-2</v>
      </c>
      <c r="P12" s="81">
        <v>-5.0000000000000001E-3</v>
      </c>
      <c r="Q12" s="28">
        <v>158</v>
      </c>
      <c r="R12" s="80">
        <v>500</v>
      </c>
      <c r="S12" s="81">
        <v>-9.0909090909090912E-2</v>
      </c>
      <c r="T12" s="80">
        <v>445</v>
      </c>
      <c r="U12" s="80">
        <v>625</v>
      </c>
      <c r="V12" s="81">
        <v>-9.0909090909090912E-2</v>
      </c>
      <c r="W12" s="81">
        <v>-1.8181818181818181E-2</v>
      </c>
      <c r="X12" s="28">
        <v>48</v>
      </c>
      <c r="Y12" s="80">
        <v>568</v>
      </c>
      <c r="Z12" s="81">
        <v>5.3097345132743362E-3</v>
      </c>
      <c r="AA12" s="80">
        <v>500</v>
      </c>
      <c r="AB12" s="80">
        <v>660</v>
      </c>
      <c r="AC12" s="81">
        <v>3.272727272727273E-2</v>
      </c>
      <c r="AD12" s="81">
        <v>6.5454545454545461E-3</v>
      </c>
      <c r="AE12" s="28">
        <v>91</v>
      </c>
      <c r="AF12" s="80">
        <v>690</v>
      </c>
      <c r="AG12" s="81">
        <v>-3.8997214484679667E-2</v>
      </c>
      <c r="AH12" s="80">
        <v>600</v>
      </c>
      <c r="AI12" s="80">
        <v>700</v>
      </c>
      <c r="AJ12" s="81">
        <v>-4.1666666666666664E-2</v>
      </c>
      <c r="AK12" s="81">
        <v>-8.3333333333333332E-3</v>
      </c>
      <c r="AL12" s="28">
        <v>28</v>
      </c>
      <c r="AM12" s="80">
        <v>890</v>
      </c>
      <c r="AN12" s="81">
        <v>4.7058823529411764E-2</v>
      </c>
      <c r="AO12" s="80">
        <v>700</v>
      </c>
      <c r="AP12" s="80">
        <v>1048</v>
      </c>
      <c r="AQ12" s="81">
        <v>1.7142857142857144E-2</v>
      </c>
      <c r="AR12" s="81">
        <v>3.4285714285714288E-3</v>
      </c>
      <c r="AS12" s="58" t="s">
        <v>217</v>
      </c>
    </row>
    <row r="13" spans="1:45" ht="11.25" x14ac:dyDescent="0.2">
      <c r="B13" s="8" t="s">
        <v>143</v>
      </c>
      <c r="C13" s="28">
        <v>483</v>
      </c>
      <c r="D13" s="80">
        <v>305</v>
      </c>
      <c r="E13" s="81">
        <v>-0.10294117647058823</v>
      </c>
      <c r="F13" s="80">
        <v>280</v>
      </c>
      <c r="G13" s="80">
        <v>360</v>
      </c>
      <c r="H13" s="81">
        <v>-4.6875E-2</v>
      </c>
      <c r="I13" s="81">
        <v>-9.3749999999999997E-3</v>
      </c>
      <c r="J13" s="28">
        <v>951</v>
      </c>
      <c r="K13" s="80">
        <v>450</v>
      </c>
      <c r="L13" s="81">
        <v>0</v>
      </c>
      <c r="M13" s="80">
        <v>380</v>
      </c>
      <c r="N13" s="80">
        <v>520</v>
      </c>
      <c r="O13" s="81">
        <v>2.2727272727272728E-2</v>
      </c>
      <c r="P13" s="81">
        <v>4.5454545454545452E-3</v>
      </c>
      <c r="Q13" s="28">
        <v>100</v>
      </c>
      <c r="R13" s="80">
        <v>600</v>
      </c>
      <c r="S13" s="81">
        <v>-3.2258064516129031E-2</v>
      </c>
      <c r="T13" s="80">
        <v>500</v>
      </c>
      <c r="U13" s="80">
        <v>745</v>
      </c>
      <c r="V13" s="81">
        <v>5.0251256281407036E-3</v>
      </c>
      <c r="W13" s="81">
        <v>1.0050251256281408E-3</v>
      </c>
      <c r="X13" s="28">
        <v>22</v>
      </c>
      <c r="Y13" s="80">
        <v>673</v>
      </c>
      <c r="Z13" s="81">
        <v>5.4858934169278999E-2</v>
      </c>
      <c r="AA13" s="80">
        <v>560</v>
      </c>
      <c r="AB13" s="80">
        <v>750</v>
      </c>
      <c r="AC13" s="81">
        <v>0.12166666666666667</v>
      </c>
      <c r="AD13" s="81">
        <v>2.4333333333333335E-2</v>
      </c>
      <c r="AE13" s="28">
        <v>61</v>
      </c>
      <c r="AF13" s="80">
        <v>870</v>
      </c>
      <c r="AG13" s="81">
        <v>2.3529411764705882E-2</v>
      </c>
      <c r="AH13" s="80">
        <v>700</v>
      </c>
      <c r="AI13" s="80">
        <v>970</v>
      </c>
      <c r="AJ13" s="81">
        <v>0.10406091370558376</v>
      </c>
      <c r="AK13" s="81">
        <v>2.0812182741116753E-2</v>
      </c>
      <c r="AL13" s="28">
        <v>18</v>
      </c>
      <c r="AM13" s="80">
        <v>1275</v>
      </c>
      <c r="AN13" s="81">
        <v>-1.9230769230769232E-2</v>
      </c>
      <c r="AO13" s="80">
        <v>970</v>
      </c>
      <c r="AP13" s="80">
        <v>1550</v>
      </c>
      <c r="AQ13" s="81">
        <v>0.17511520737327188</v>
      </c>
      <c r="AR13" s="81">
        <v>3.5023041474654376E-2</v>
      </c>
      <c r="AS13" s="58" t="s">
        <v>217</v>
      </c>
    </row>
    <row r="14" spans="1:45" ht="11.25" x14ac:dyDescent="0.2">
      <c r="B14" s="8" t="s">
        <v>110</v>
      </c>
      <c r="C14" s="28">
        <v>290</v>
      </c>
      <c r="D14" s="80">
        <v>395</v>
      </c>
      <c r="E14" s="81">
        <v>1.282051282051282E-2</v>
      </c>
      <c r="F14" s="80">
        <v>300</v>
      </c>
      <c r="G14" s="80">
        <v>440</v>
      </c>
      <c r="H14" s="81">
        <v>0</v>
      </c>
      <c r="I14" s="81">
        <v>0</v>
      </c>
      <c r="J14" s="28">
        <v>285</v>
      </c>
      <c r="K14" s="80">
        <v>560</v>
      </c>
      <c r="L14" s="81">
        <v>-2.6086956521739129E-2</v>
      </c>
      <c r="M14" s="80">
        <v>510</v>
      </c>
      <c r="N14" s="80">
        <v>630</v>
      </c>
      <c r="O14" s="81">
        <v>1.8181818181818181E-2</v>
      </c>
      <c r="P14" s="81">
        <v>3.6363636363636364E-3</v>
      </c>
      <c r="Q14" s="28">
        <v>21</v>
      </c>
      <c r="R14" s="80">
        <v>800</v>
      </c>
      <c r="S14" s="81">
        <v>-5.8823529411764705E-2</v>
      </c>
      <c r="T14" s="80">
        <v>725</v>
      </c>
      <c r="U14" s="80">
        <v>900</v>
      </c>
      <c r="V14" s="81">
        <v>6.2893081761006293E-3</v>
      </c>
      <c r="W14" s="81">
        <v>1.2578616352201259E-3</v>
      </c>
      <c r="X14" s="28">
        <v>71</v>
      </c>
      <c r="Y14" s="80">
        <v>600</v>
      </c>
      <c r="Z14" s="81">
        <v>-4.7619047619047616E-2</v>
      </c>
      <c r="AA14" s="80">
        <v>570</v>
      </c>
      <c r="AB14" s="80">
        <v>700</v>
      </c>
      <c r="AC14" s="81">
        <v>0</v>
      </c>
      <c r="AD14" s="81">
        <v>0</v>
      </c>
      <c r="AE14" s="28">
        <v>65</v>
      </c>
      <c r="AF14" s="80">
        <v>820</v>
      </c>
      <c r="AG14" s="81">
        <v>-3.5294117647058823E-2</v>
      </c>
      <c r="AH14" s="80">
        <v>700</v>
      </c>
      <c r="AI14" s="80">
        <v>885</v>
      </c>
      <c r="AJ14" s="81">
        <v>9.3333333333333338E-2</v>
      </c>
      <c r="AK14" s="81">
        <v>1.8666666666666668E-2</v>
      </c>
      <c r="AL14" s="28">
        <v>20</v>
      </c>
      <c r="AM14" s="80">
        <v>1010</v>
      </c>
      <c r="AN14" s="81">
        <v>6.3157894736842107E-2</v>
      </c>
      <c r="AO14" s="80">
        <v>885</v>
      </c>
      <c r="AP14" s="80">
        <v>1175</v>
      </c>
      <c r="AQ14" s="81">
        <v>3.5897435897435895E-2</v>
      </c>
      <c r="AR14" s="81">
        <v>7.1794871794871786E-3</v>
      </c>
      <c r="AS14" s="58" t="s">
        <v>217</v>
      </c>
    </row>
    <row r="15" spans="1:45" ht="11.25" x14ac:dyDescent="0.2">
      <c r="B15" s="8" t="s">
        <v>223</v>
      </c>
      <c r="C15" s="28">
        <v>293</v>
      </c>
      <c r="D15" s="80">
        <v>330</v>
      </c>
      <c r="E15" s="81">
        <v>-5.7142857142857141E-2</v>
      </c>
      <c r="F15" s="80">
        <v>300</v>
      </c>
      <c r="G15" s="80">
        <v>375</v>
      </c>
      <c r="H15" s="81">
        <v>-5.7142857142857141E-2</v>
      </c>
      <c r="I15" s="81">
        <v>-1.1428571428571429E-2</v>
      </c>
      <c r="J15" s="28">
        <v>341</v>
      </c>
      <c r="K15" s="80">
        <v>470</v>
      </c>
      <c r="L15" s="81">
        <v>-5.0505050505050504E-2</v>
      </c>
      <c r="M15" s="80">
        <v>400</v>
      </c>
      <c r="N15" s="80">
        <v>530</v>
      </c>
      <c r="O15" s="81">
        <v>-1.0526315789473684E-2</v>
      </c>
      <c r="P15" s="81">
        <v>-2.1052631578947368E-3</v>
      </c>
      <c r="Q15" s="28">
        <v>56</v>
      </c>
      <c r="R15" s="80">
        <v>720</v>
      </c>
      <c r="S15" s="81">
        <v>-0.04</v>
      </c>
      <c r="T15" s="80">
        <v>640</v>
      </c>
      <c r="U15" s="80">
        <v>800</v>
      </c>
      <c r="V15" s="81">
        <v>6.6666666666666666E-2</v>
      </c>
      <c r="W15" s="81">
        <v>1.3333333333333332E-2</v>
      </c>
      <c r="X15" s="28">
        <v>195</v>
      </c>
      <c r="Y15" s="80">
        <v>600</v>
      </c>
      <c r="Z15" s="81">
        <v>3.3444816053511705E-3</v>
      </c>
      <c r="AA15" s="80">
        <v>550</v>
      </c>
      <c r="AB15" s="80">
        <v>670</v>
      </c>
      <c r="AC15" s="81">
        <v>6.1946902654867256E-2</v>
      </c>
      <c r="AD15" s="81">
        <v>1.2389380530973451E-2</v>
      </c>
      <c r="AE15" s="28">
        <v>153</v>
      </c>
      <c r="AF15" s="80">
        <v>800</v>
      </c>
      <c r="AG15" s="81">
        <v>6.6666666666666666E-2</v>
      </c>
      <c r="AH15" s="80">
        <v>700</v>
      </c>
      <c r="AI15" s="80">
        <v>885</v>
      </c>
      <c r="AJ15" s="81">
        <v>9.5890410958904104E-2</v>
      </c>
      <c r="AK15" s="81">
        <v>1.9178082191780819E-2</v>
      </c>
      <c r="AL15" s="28">
        <v>37</v>
      </c>
      <c r="AM15" s="80">
        <v>1000</v>
      </c>
      <c r="AN15" s="81">
        <v>0.11358574610244988</v>
      </c>
      <c r="AO15" s="80">
        <v>885</v>
      </c>
      <c r="AP15" s="80">
        <v>1200</v>
      </c>
      <c r="AQ15" s="81">
        <v>8.1081081081081086E-2</v>
      </c>
      <c r="AR15" s="81">
        <v>1.6216216216216217E-2</v>
      </c>
      <c r="AS15" s="58" t="s">
        <v>217</v>
      </c>
    </row>
    <row r="16" spans="1:45" ht="11.25" x14ac:dyDescent="0.2">
      <c r="B16" s="8" t="s">
        <v>224</v>
      </c>
      <c r="C16" s="28">
        <v>432</v>
      </c>
      <c r="D16" s="80">
        <v>320</v>
      </c>
      <c r="E16" s="81">
        <v>-8.5714285714285715E-2</v>
      </c>
      <c r="F16" s="80">
        <v>270</v>
      </c>
      <c r="G16" s="80">
        <v>350</v>
      </c>
      <c r="H16" s="81">
        <v>0</v>
      </c>
      <c r="I16" s="81">
        <v>0</v>
      </c>
      <c r="J16" s="28">
        <v>705</v>
      </c>
      <c r="K16" s="80">
        <v>350</v>
      </c>
      <c r="L16" s="81">
        <v>-0.16267942583732056</v>
      </c>
      <c r="M16" s="80">
        <v>320</v>
      </c>
      <c r="N16" s="80">
        <v>400</v>
      </c>
      <c r="O16" s="81">
        <v>-0.10256410256410256</v>
      </c>
      <c r="P16" s="81">
        <v>-2.0512820512820513E-2</v>
      </c>
      <c r="Q16" s="28">
        <v>42</v>
      </c>
      <c r="R16" s="80">
        <v>510</v>
      </c>
      <c r="S16" s="81">
        <v>-0.33333333333333331</v>
      </c>
      <c r="T16" s="80">
        <v>475</v>
      </c>
      <c r="U16" s="80">
        <v>640</v>
      </c>
      <c r="V16" s="81">
        <v>-7.2727272727272724E-2</v>
      </c>
      <c r="W16" s="81">
        <v>-1.4545454545454545E-2</v>
      </c>
      <c r="X16" s="28">
        <v>228</v>
      </c>
      <c r="Y16" s="80">
        <v>500</v>
      </c>
      <c r="Z16" s="81">
        <v>0</v>
      </c>
      <c r="AA16" s="80">
        <v>450</v>
      </c>
      <c r="AB16" s="80">
        <v>560</v>
      </c>
      <c r="AC16" s="81">
        <v>5.2631578947368418E-2</v>
      </c>
      <c r="AD16" s="81">
        <v>1.0526315789473684E-2</v>
      </c>
      <c r="AE16" s="28">
        <v>189</v>
      </c>
      <c r="AF16" s="80">
        <v>610</v>
      </c>
      <c r="AG16" s="81">
        <v>-2.8662420382165606E-2</v>
      </c>
      <c r="AH16" s="80">
        <v>550</v>
      </c>
      <c r="AI16" s="80">
        <v>700</v>
      </c>
      <c r="AJ16" s="81">
        <v>8.9285714285714288E-2</v>
      </c>
      <c r="AK16" s="81">
        <v>1.7857142857142856E-2</v>
      </c>
      <c r="AL16" s="28">
        <v>46</v>
      </c>
      <c r="AM16" s="80">
        <v>773</v>
      </c>
      <c r="AN16" s="81">
        <v>6.620689655172414E-2</v>
      </c>
      <c r="AO16" s="80">
        <v>700</v>
      </c>
      <c r="AP16" s="80">
        <v>920</v>
      </c>
      <c r="AQ16" s="81">
        <v>7.3611111111111113E-2</v>
      </c>
      <c r="AR16" s="81">
        <v>1.4722222222222223E-2</v>
      </c>
      <c r="AS16" s="58" t="s">
        <v>217</v>
      </c>
    </row>
    <row r="17" spans="1:45" ht="11.25" x14ac:dyDescent="0.2">
      <c r="B17" s="8" t="s">
        <v>225</v>
      </c>
      <c r="C17" s="28">
        <v>1779</v>
      </c>
      <c r="D17" s="80">
        <v>307</v>
      </c>
      <c r="E17" s="81">
        <v>-0.18133333333333335</v>
      </c>
      <c r="F17" s="80">
        <v>260</v>
      </c>
      <c r="G17" s="80">
        <v>350</v>
      </c>
      <c r="H17" s="81">
        <v>-0.12285714285714286</v>
      </c>
      <c r="I17" s="81">
        <v>-2.457142857142857E-2</v>
      </c>
      <c r="J17" s="28">
        <v>1595</v>
      </c>
      <c r="K17" s="80">
        <v>400</v>
      </c>
      <c r="L17" s="81">
        <v>-0.14893617021276595</v>
      </c>
      <c r="M17" s="80">
        <v>350</v>
      </c>
      <c r="N17" s="80">
        <v>450</v>
      </c>
      <c r="O17" s="81">
        <v>-0.16666666666666666</v>
      </c>
      <c r="P17" s="81">
        <v>-3.3333333333333333E-2</v>
      </c>
      <c r="Q17" s="28">
        <v>190</v>
      </c>
      <c r="R17" s="80">
        <v>580</v>
      </c>
      <c r="S17" s="81">
        <v>-0.1076923076923077</v>
      </c>
      <c r="T17" s="80">
        <v>495</v>
      </c>
      <c r="U17" s="80">
        <v>675</v>
      </c>
      <c r="V17" s="81">
        <v>-0.14705882352941177</v>
      </c>
      <c r="W17" s="81">
        <v>-2.9411764705882353E-2</v>
      </c>
      <c r="X17" s="28">
        <v>84</v>
      </c>
      <c r="Y17" s="80">
        <v>520</v>
      </c>
      <c r="Z17" s="81">
        <v>-5.4545454545454543E-2</v>
      </c>
      <c r="AA17" s="80">
        <v>480</v>
      </c>
      <c r="AB17" s="80">
        <v>585</v>
      </c>
      <c r="AC17" s="81">
        <v>5.0505050505050504E-2</v>
      </c>
      <c r="AD17" s="81">
        <v>1.01010101010101E-2</v>
      </c>
      <c r="AE17" s="28">
        <v>73</v>
      </c>
      <c r="AF17" s="80">
        <v>650</v>
      </c>
      <c r="AG17" s="81">
        <v>-6.8767908309455589E-2</v>
      </c>
      <c r="AH17" s="80">
        <v>570</v>
      </c>
      <c r="AI17" s="80">
        <v>850</v>
      </c>
      <c r="AJ17" s="81">
        <v>-4.4117647058823532E-2</v>
      </c>
      <c r="AK17" s="81">
        <v>-8.8235294117647058E-3</v>
      </c>
      <c r="AL17" s="28">
        <v>31</v>
      </c>
      <c r="AM17" s="80">
        <v>920</v>
      </c>
      <c r="AN17" s="81">
        <v>7.6023391812865493E-2</v>
      </c>
      <c r="AO17" s="80">
        <v>850</v>
      </c>
      <c r="AP17" s="80">
        <v>1010</v>
      </c>
      <c r="AQ17" s="81">
        <v>0.12195121951219512</v>
      </c>
      <c r="AR17" s="81">
        <v>2.4390243902439025E-2</v>
      </c>
      <c r="AS17" s="58" t="s">
        <v>217</v>
      </c>
    </row>
    <row r="18" spans="1:45" ht="11.25" x14ac:dyDescent="0.2">
      <c r="B18" s="8" t="s">
        <v>112</v>
      </c>
      <c r="C18" s="28">
        <v>325</v>
      </c>
      <c r="D18" s="80">
        <v>400</v>
      </c>
      <c r="E18" s="81">
        <v>-9.0909090909090912E-2</v>
      </c>
      <c r="F18" s="80">
        <v>370</v>
      </c>
      <c r="G18" s="80">
        <v>440</v>
      </c>
      <c r="H18" s="81">
        <v>-6.9767441860465115E-2</v>
      </c>
      <c r="I18" s="81">
        <v>-1.3953488372093023E-2</v>
      </c>
      <c r="J18" s="28">
        <v>509</v>
      </c>
      <c r="K18" s="80">
        <v>550</v>
      </c>
      <c r="L18" s="81">
        <v>-5.6603773584905662E-2</v>
      </c>
      <c r="M18" s="80">
        <v>485</v>
      </c>
      <c r="N18" s="80">
        <v>650</v>
      </c>
      <c r="O18" s="81">
        <v>-3.5087719298245612E-2</v>
      </c>
      <c r="P18" s="81">
        <v>-7.0175438596491221E-3</v>
      </c>
      <c r="Q18" s="28">
        <v>145</v>
      </c>
      <c r="R18" s="80">
        <v>840</v>
      </c>
      <c r="S18" s="81">
        <v>-9.4827586206896547E-2</v>
      </c>
      <c r="T18" s="80">
        <v>700</v>
      </c>
      <c r="U18" s="80">
        <v>1090</v>
      </c>
      <c r="V18" s="81">
        <v>-3.7800687285223365E-2</v>
      </c>
      <c r="W18" s="81">
        <v>-7.5601374570446727E-3</v>
      </c>
      <c r="X18" s="28">
        <v>74</v>
      </c>
      <c r="Y18" s="80">
        <v>583</v>
      </c>
      <c r="Z18" s="81">
        <v>5.1724137931034482E-3</v>
      </c>
      <c r="AA18" s="80">
        <v>525</v>
      </c>
      <c r="AB18" s="80">
        <v>650</v>
      </c>
      <c r="AC18" s="81">
        <v>4.1071428571428571E-2</v>
      </c>
      <c r="AD18" s="81">
        <v>8.2142857142857139E-3</v>
      </c>
      <c r="AE18" s="28">
        <v>144</v>
      </c>
      <c r="AF18" s="80">
        <v>773</v>
      </c>
      <c r="AG18" s="81">
        <v>3.8961038961038961E-3</v>
      </c>
      <c r="AH18" s="80">
        <v>680</v>
      </c>
      <c r="AI18" s="80">
        <v>880</v>
      </c>
      <c r="AJ18" s="81">
        <v>-9.058823529411765E-2</v>
      </c>
      <c r="AK18" s="81">
        <v>-1.811764705882353E-2</v>
      </c>
      <c r="AL18" s="28">
        <v>22</v>
      </c>
      <c r="AM18" s="80">
        <v>1100</v>
      </c>
      <c r="AN18" s="81">
        <v>0.1</v>
      </c>
      <c r="AO18" s="80">
        <v>880</v>
      </c>
      <c r="AP18" s="80">
        <v>1200</v>
      </c>
      <c r="AQ18" s="81">
        <v>0</v>
      </c>
      <c r="AR18" s="81">
        <v>0</v>
      </c>
      <c r="AS18" s="58" t="s">
        <v>217</v>
      </c>
    </row>
    <row r="19" spans="1:45" ht="11.25" x14ac:dyDescent="0.2">
      <c r="B19" s="8" t="s">
        <v>226</v>
      </c>
      <c r="C19" s="28">
        <v>1039</v>
      </c>
      <c r="D19" s="80">
        <v>320</v>
      </c>
      <c r="E19" s="81">
        <v>-8.5714285714285715E-2</v>
      </c>
      <c r="F19" s="80">
        <v>275</v>
      </c>
      <c r="G19" s="80">
        <v>360</v>
      </c>
      <c r="H19" s="81">
        <v>-3.0303030303030304E-2</v>
      </c>
      <c r="I19" s="81">
        <v>-6.0606060606060606E-3</v>
      </c>
      <c r="J19" s="28">
        <v>987</v>
      </c>
      <c r="K19" s="80">
        <v>450</v>
      </c>
      <c r="L19" s="81">
        <v>-7.2164948453608241E-2</v>
      </c>
      <c r="M19" s="80">
        <v>395</v>
      </c>
      <c r="N19" s="80">
        <v>520</v>
      </c>
      <c r="O19" s="81">
        <v>-4.2553191489361701E-2</v>
      </c>
      <c r="P19" s="81">
        <v>-8.5106382978723406E-3</v>
      </c>
      <c r="Q19" s="28">
        <v>89</v>
      </c>
      <c r="R19" s="80">
        <v>730</v>
      </c>
      <c r="S19" s="81">
        <v>0.12307692307692308</v>
      </c>
      <c r="T19" s="80">
        <v>560</v>
      </c>
      <c r="U19" s="80">
        <v>875</v>
      </c>
      <c r="V19" s="81">
        <v>8.9552238805970144E-2</v>
      </c>
      <c r="W19" s="81">
        <v>1.7910447761194027E-2</v>
      </c>
      <c r="X19" s="28">
        <v>210</v>
      </c>
      <c r="Y19" s="80">
        <v>618</v>
      </c>
      <c r="Z19" s="81">
        <v>-3.2258064516129032E-3</v>
      </c>
      <c r="AA19" s="80">
        <v>545</v>
      </c>
      <c r="AB19" s="80">
        <v>700</v>
      </c>
      <c r="AC19" s="81">
        <v>4.7457627118644069E-2</v>
      </c>
      <c r="AD19" s="81">
        <v>9.4915254237288131E-3</v>
      </c>
      <c r="AE19" s="28">
        <v>162</v>
      </c>
      <c r="AF19" s="80">
        <v>795</v>
      </c>
      <c r="AG19" s="81">
        <v>4.6052631578947366E-2</v>
      </c>
      <c r="AH19" s="80">
        <v>690</v>
      </c>
      <c r="AI19" s="80">
        <v>815</v>
      </c>
      <c r="AJ19" s="81">
        <v>3.9215686274509803E-2</v>
      </c>
      <c r="AK19" s="81">
        <v>7.8431372549019607E-3</v>
      </c>
      <c r="AL19" s="28">
        <v>32</v>
      </c>
      <c r="AM19" s="80">
        <v>975</v>
      </c>
      <c r="AN19" s="81">
        <v>2.0554984583761563E-3</v>
      </c>
      <c r="AO19" s="80">
        <v>815</v>
      </c>
      <c r="AP19" s="80">
        <v>1175</v>
      </c>
      <c r="AQ19" s="81">
        <v>-0.11363636363636363</v>
      </c>
      <c r="AR19" s="81">
        <v>-2.2727272727272728E-2</v>
      </c>
      <c r="AS19" s="58" t="s">
        <v>217</v>
      </c>
    </row>
    <row r="20" spans="1:45" ht="11.25" x14ac:dyDescent="0.2">
      <c r="B20" s="8" t="s">
        <v>120</v>
      </c>
      <c r="C20" s="28">
        <v>1162</v>
      </c>
      <c r="D20" s="80">
        <v>350</v>
      </c>
      <c r="E20" s="81">
        <v>-7.8947368421052627E-2</v>
      </c>
      <c r="F20" s="80">
        <v>300</v>
      </c>
      <c r="G20" s="80">
        <v>380</v>
      </c>
      <c r="H20" s="81">
        <v>-5.4054054054054057E-2</v>
      </c>
      <c r="I20" s="81">
        <v>-1.0810810810810811E-2</v>
      </c>
      <c r="J20" s="28">
        <v>1166</v>
      </c>
      <c r="K20" s="80">
        <v>480</v>
      </c>
      <c r="L20" s="81">
        <v>-7.6923076923076927E-2</v>
      </c>
      <c r="M20" s="80">
        <v>410</v>
      </c>
      <c r="N20" s="80">
        <v>550</v>
      </c>
      <c r="O20" s="81">
        <v>-7.6923076923076927E-2</v>
      </c>
      <c r="P20" s="81">
        <v>-1.5384615384615385E-2</v>
      </c>
      <c r="Q20" s="28">
        <v>127</v>
      </c>
      <c r="R20" s="80">
        <v>770</v>
      </c>
      <c r="S20" s="81">
        <v>-3.7499999999999999E-2</v>
      </c>
      <c r="T20" s="80">
        <v>695</v>
      </c>
      <c r="U20" s="80">
        <v>870</v>
      </c>
      <c r="V20" s="81">
        <v>2.6666666666666668E-2</v>
      </c>
      <c r="W20" s="81">
        <v>5.333333333333334E-3</v>
      </c>
      <c r="X20" s="28">
        <v>388</v>
      </c>
      <c r="Y20" s="80">
        <v>600</v>
      </c>
      <c r="Z20" s="81">
        <v>0</v>
      </c>
      <c r="AA20" s="80">
        <v>530</v>
      </c>
      <c r="AB20" s="80">
        <v>670</v>
      </c>
      <c r="AC20" s="81">
        <v>2.0408163265306121E-2</v>
      </c>
      <c r="AD20" s="81">
        <v>4.081632653061224E-3</v>
      </c>
      <c r="AE20" s="28">
        <v>325</v>
      </c>
      <c r="AF20" s="80">
        <v>760</v>
      </c>
      <c r="AG20" s="81">
        <v>1.3333333333333334E-2</v>
      </c>
      <c r="AH20" s="80">
        <v>675</v>
      </c>
      <c r="AI20" s="80">
        <v>780</v>
      </c>
      <c r="AJ20" s="81">
        <v>1.3333333333333334E-2</v>
      </c>
      <c r="AK20" s="81">
        <v>2.666666666666667E-3</v>
      </c>
      <c r="AL20" s="28">
        <v>52</v>
      </c>
      <c r="AM20" s="80">
        <v>950</v>
      </c>
      <c r="AN20" s="81">
        <v>0</v>
      </c>
      <c r="AO20" s="80">
        <v>780</v>
      </c>
      <c r="AP20" s="80">
        <v>1150</v>
      </c>
      <c r="AQ20" s="81">
        <v>9.1954022988505746E-2</v>
      </c>
      <c r="AR20" s="81">
        <v>1.8390804597701149E-2</v>
      </c>
      <c r="AS20" s="58" t="s">
        <v>217</v>
      </c>
    </row>
    <row r="21" spans="1:45" ht="11.25" x14ac:dyDescent="0.2">
      <c r="B21" s="8" t="s">
        <v>227</v>
      </c>
      <c r="C21" s="28">
        <v>461</v>
      </c>
      <c r="D21" s="80">
        <v>340</v>
      </c>
      <c r="E21" s="81">
        <v>-0.10526315789473684</v>
      </c>
      <c r="F21" s="80">
        <v>310</v>
      </c>
      <c r="G21" s="80">
        <v>380</v>
      </c>
      <c r="H21" s="81">
        <v>-0.15</v>
      </c>
      <c r="I21" s="81">
        <v>-0.03</v>
      </c>
      <c r="J21" s="28">
        <v>558</v>
      </c>
      <c r="K21" s="80">
        <v>450</v>
      </c>
      <c r="L21" s="81">
        <v>-0.1</v>
      </c>
      <c r="M21" s="80">
        <v>400</v>
      </c>
      <c r="N21" s="80">
        <v>510</v>
      </c>
      <c r="O21" s="81">
        <v>-0.13461538461538461</v>
      </c>
      <c r="P21" s="81">
        <v>-2.6923076923076921E-2</v>
      </c>
      <c r="Q21" s="28">
        <v>93</v>
      </c>
      <c r="R21" s="80">
        <v>600</v>
      </c>
      <c r="S21" s="81">
        <v>-0.1501416430594901</v>
      </c>
      <c r="T21" s="80">
        <v>550</v>
      </c>
      <c r="U21" s="80">
        <v>765</v>
      </c>
      <c r="V21" s="81">
        <v>-0.14285714285714285</v>
      </c>
      <c r="W21" s="81">
        <v>-2.8571428571428571E-2</v>
      </c>
      <c r="X21" s="28">
        <v>67</v>
      </c>
      <c r="Y21" s="80">
        <v>575</v>
      </c>
      <c r="Z21" s="81">
        <v>-8.6206896551724137E-3</v>
      </c>
      <c r="AA21" s="80">
        <v>500</v>
      </c>
      <c r="AB21" s="80">
        <v>685</v>
      </c>
      <c r="AC21" s="81">
        <v>-5.1903114186851208E-3</v>
      </c>
      <c r="AD21" s="81">
        <v>-1.0380622837370241E-3</v>
      </c>
      <c r="AE21" s="28">
        <v>55</v>
      </c>
      <c r="AF21" s="80">
        <v>750</v>
      </c>
      <c r="AG21" s="81">
        <v>-0.11764705882352941</v>
      </c>
      <c r="AH21" s="80">
        <v>620</v>
      </c>
      <c r="AI21" s="80">
        <v>800</v>
      </c>
      <c r="AJ21" s="81">
        <v>-9.6385542168674704E-2</v>
      </c>
      <c r="AK21" s="81">
        <v>-1.9277108433734941E-2</v>
      </c>
      <c r="AL21" s="28">
        <v>11</v>
      </c>
      <c r="AM21" s="80">
        <v>950</v>
      </c>
      <c r="AN21" s="81">
        <v>-0.05</v>
      </c>
      <c r="AO21" s="80">
        <v>800</v>
      </c>
      <c r="AP21" s="80">
        <v>1450</v>
      </c>
      <c r="AQ21" s="81">
        <v>-9.5238095238095233E-2</v>
      </c>
      <c r="AR21" s="81">
        <v>-1.9047619047619046E-2</v>
      </c>
      <c r="AS21" s="58" t="s">
        <v>217</v>
      </c>
    </row>
    <row r="22" spans="1:45" ht="11.25" x14ac:dyDescent="0.2">
      <c r="B22" s="8" t="s">
        <v>144</v>
      </c>
      <c r="C22" s="28">
        <v>2149</v>
      </c>
      <c r="D22" s="80">
        <v>325</v>
      </c>
      <c r="E22" s="81">
        <v>-9.7222222222222224E-2</v>
      </c>
      <c r="F22" s="80">
        <v>300</v>
      </c>
      <c r="G22" s="80">
        <v>370</v>
      </c>
      <c r="H22" s="81">
        <v>-0.11924119241192412</v>
      </c>
      <c r="I22" s="81">
        <v>-2.3848238482384824E-2</v>
      </c>
      <c r="J22" s="28">
        <v>1952</v>
      </c>
      <c r="K22" s="80">
        <v>470</v>
      </c>
      <c r="L22" s="81">
        <v>-8.7378640776699032E-2</v>
      </c>
      <c r="M22" s="80">
        <v>400</v>
      </c>
      <c r="N22" s="80">
        <v>550</v>
      </c>
      <c r="O22" s="81">
        <v>-8.7378640776699032E-2</v>
      </c>
      <c r="P22" s="81">
        <v>-1.7475728155339806E-2</v>
      </c>
      <c r="Q22" s="28">
        <v>175</v>
      </c>
      <c r="R22" s="80">
        <v>750</v>
      </c>
      <c r="S22" s="81">
        <v>-1.3157894736842105E-2</v>
      </c>
      <c r="T22" s="80">
        <v>650</v>
      </c>
      <c r="U22" s="80">
        <v>1000</v>
      </c>
      <c r="V22" s="81">
        <v>6.7114093959731542E-3</v>
      </c>
      <c r="W22" s="81">
        <v>1.3422818791946308E-3</v>
      </c>
      <c r="X22" s="28">
        <v>106</v>
      </c>
      <c r="Y22" s="80">
        <v>650</v>
      </c>
      <c r="Z22" s="81">
        <v>5.1779935275080909E-2</v>
      </c>
      <c r="AA22" s="80">
        <v>550</v>
      </c>
      <c r="AB22" s="80">
        <v>750</v>
      </c>
      <c r="AC22" s="81">
        <v>8.3333333333333329E-2</v>
      </c>
      <c r="AD22" s="81">
        <v>1.6666666666666666E-2</v>
      </c>
      <c r="AE22" s="28">
        <v>103</v>
      </c>
      <c r="AF22" s="80">
        <v>850</v>
      </c>
      <c r="AG22" s="81">
        <v>-5.5555555555555552E-2</v>
      </c>
      <c r="AH22" s="80">
        <v>675</v>
      </c>
      <c r="AI22" s="80">
        <v>948</v>
      </c>
      <c r="AJ22" s="81">
        <v>0</v>
      </c>
      <c r="AK22" s="81">
        <v>0</v>
      </c>
      <c r="AL22" s="28">
        <v>28</v>
      </c>
      <c r="AM22" s="80">
        <v>1075</v>
      </c>
      <c r="AN22" s="81">
        <v>-6.5217391304347824E-2</v>
      </c>
      <c r="AO22" s="80">
        <v>948</v>
      </c>
      <c r="AP22" s="80">
        <v>1663</v>
      </c>
      <c r="AQ22" s="81">
        <v>-2.2727272727272728E-2</v>
      </c>
      <c r="AR22" s="81">
        <v>-4.5454545454545452E-3</v>
      </c>
      <c r="AS22" s="58" t="s">
        <v>217</v>
      </c>
    </row>
    <row r="23" spans="1:45" ht="11.25" x14ac:dyDescent="0.2">
      <c r="B23" s="8" t="s">
        <v>140</v>
      </c>
      <c r="C23" s="28">
        <v>1898</v>
      </c>
      <c r="D23" s="80">
        <v>330</v>
      </c>
      <c r="E23" s="81">
        <v>-8.3333333333333329E-2</v>
      </c>
      <c r="F23" s="80">
        <v>300</v>
      </c>
      <c r="G23" s="80">
        <v>360</v>
      </c>
      <c r="H23" s="81">
        <v>-0.23255813953488372</v>
      </c>
      <c r="I23" s="81">
        <v>-4.6511627906976744E-2</v>
      </c>
      <c r="J23" s="28">
        <v>2922</v>
      </c>
      <c r="K23" s="80">
        <v>425</v>
      </c>
      <c r="L23" s="81">
        <v>-7.6086956521739135E-2</v>
      </c>
      <c r="M23" s="80">
        <v>390</v>
      </c>
      <c r="N23" s="80">
        <v>470</v>
      </c>
      <c r="O23" s="81">
        <v>-0.24107142857142858</v>
      </c>
      <c r="P23" s="81">
        <v>-4.8214285714285716E-2</v>
      </c>
      <c r="Q23" s="28">
        <v>415</v>
      </c>
      <c r="R23" s="80">
        <v>600</v>
      </c>
      <c r="S23" s="81">
        <v>-9.0909090909090912E-2</v>
      </c>
      <c r="T23" s="80">
        <v>550</v>
      </c>
      <c r="U23" s="80">
        <v>735</v>
      </c>
      <c r="V23" s="81">
        <v>-0.21363040629095675</v>
      </c>
      <c r="W23" s="81">
        <v>-4.2726081258191349E-2</v>
      </c>
      <c r="X23" s="28">
        <v>16</v>
      </c>
      <c r="Y23" s="80">
        <v>450</v>
      </c>
      <c r="Z23" s="81">
        <v>-0.15887850467289719</v>
      </c>
      <c r="AA23" s="80">
        <v>370</v>
      </c>
      <c r="AB23" s="80">
        <v>550</v>
      </c>
      <c r="AC23" s="81">
        <v>-0.25</v>
      </c>
      <c r="AD23" s="81">
        <v>-0.05</v>
      </c>
      <c r="AE23" s="28" t="s">
        <v>193</v>
      </c>
      <c r="AF23" s="80" t="s">
        <v>193</v>
      </c>
      <c r="AG23" s="81" t="s">
        <v>193</v>
      </c>
      <c r="AH23" s="80" t="s">
        <v>193</v>
      </c>
      <c r="AI23" s="80" t="s">
        <v>193</v>
      </c>
      <c r="AJ23" s="81" t="s">
        <v>193</v>
      </c>
      <c r="AK23" s="81" t="s">
        <v>193</v>
      </c>
      <c r="AL23" s="28" t="s">
        <v>193</v>
      </c>
      <c r="AM23" s="80" t="s">
        <v>193</v>
      </c>
      <c r="AN23" s="81" t="s">
        <v>193</v>
      </c>
      <c r="AO23" s="80" t="s">
        <v>193</v>
      </c>
      <c r="AP23" s="80" t="s">
        <v>193</v>
      </c>
      <c r="AQ23" s="81" t="s">
        <v>193</v>
      </c>
      <c r="AR23" s="81" t="s">
        <v>193</v>
      </c>
      <c r="AS23" s="58" t="s">
        <v>217</v>
      </c>
    </row>
    <row r="24" spans="1:45" ht="11.25" x14ac:dyDescent="0.2">
      <c r="B24" s="8" t="s">
        <v>228</v>
      </c>
      <c r="C24" s="28">
        <v>1591</v>
      </c>
      <c r="D24" s="80">
        <v>315</v>
      </c>
      <c r="E24" s="81">
        <v>-0.1</v>
      </c>
      <c r="F24" s="80">
        <v>265</v>
      </c>
      <c r="G24" s="80">
        <v>360</v>
      </c>
      <c r="H24" s="81">
        <v>-0.1</v>
      </c>
      <c r="I24" s="81">
        <v>-0.02</v>
      </c>
      <c r="J24" s="28">
        <v>1304</v>
      </c>
      <c r="K24" s="80">
        <v>430</v>
      </c>
      <c r="L24" s="81">
        <v>-6.5217391304347824E-2</v>
      </c>
      <c r="M24" s="80">
        <v>380</v>
      </c>
      <c r="N24" s="80">
        <v>500</v>
      </c>
      <c r="O24" s="81">
        <v>-4.4444444444444446E-2</v>
      </c>
      <c r="P24" s="81">
        <v>-8.8888888888888889E-3</v>
      </c>
      <c r="Q24" s="28">
        <v>113</v>
      </c>
      <c r="R24" s="80">
        <v>600</v>
      </c>
      <c r="S24" s="81">
        <v>-8.8145896656534953E-2</v>
      </c>
      <c r="T24" s="80">
        <v>495</v>
      </c>
      <c r="U24" s="80">
        <v>750</v>
      </c>
      <c r="V24" s="81">
        <v>-9.0909090909090912E-2</v>
      </c>
      <c r="W24" s="81">
        <v>-1.8181818181818181E-2</v>
      </c>
      <c r="X24" s="28">
        <v>36</v>
      </c>
      <c r="Y24" s="80">
        <v>588</v>
      </c>
      <c r="Z24" s="81">
        <v>-0.02</v>
      </c>
      <c r="AA24" s="80">
        <v>528</v>
      </c>
      <c r="AB24" s="80">
        <v>648</v>
      </c>
      <c r="AC24" s="81">
        <v>2.2608695652173914E-2</v>
      </c>
      <c r="AD24" s="81">
        <v>4.5217391304347831E-3</v>
      </c>
      <c r="AE24" s="28">
        <v>50</v>
      </c>
      <c r="AF24" s="80">
        <v>710</v>
      </c>
      <c r="AG24" s="81">
        <v>-3.4013605442176874E-2</v>
      </c>
      <c r="AH24" s="80">
        <v>660</v>
      </c>
      <c r="AI24" s="80">
        <v>800</v>
      </c>
      <c r="AJ24" s="81">
        <v>2.4531024531024532E-2</v>
      </c>
      <c r="AK24" s="81">
        <v>4.9062049062049062E-3</v>
      </c>
      <c r="AL24" s="28">
        <v>18</v>
      </c>
      <c r="AM24" s="80">
        <v>890</v>
      </c>
      <c r="AN24" s="81">
        <v>1.7142857142857144E-2</v>
      </c>
      <c r="AO24" s="80">
        <v>800</v>
      </c>
      <c r="AP24" s="80">
        <v>1320</v>
      </c>
      <c r="AQ24" s="81">
        <v>-2.5191675794085433E-2</v>
      </c>
      <c r="AR24" s="81">
        <v>-5.0383351588170868E-3</v>
      </c>
      <c r="AS24" s="58" t="s">
        <v>217</v>
      </c>
    </row>
    <row r="25" spans="1:45" ht="11.25" x14ac:dyDescent="0.2">
      <c r="B25" s="8" t="s">
        <v>138</v>
      </c>
      <c r="C25" s="28">
        <v>170</v>
      </c>
      <c r="D25" s="80">
        <v>305</v>
      </c>
      <c r="E25" s="81">
        <v>-6.1538461538461542E-2</v>
      </c>
      <c r="F25" s="80">
        <v>270</v>
      </c>
      <c r="G25" s="80">
        <v>350</v>
      </c>
      <c r="H25" s="81">
        <v>-4.6875E-2</v>
      </c>
      <c r="I25" s="81">
        <v>-9.3749999999999997E-3</v>
      </c>
      <c r="J25" s="28">
        <v>251</v>
      </c>
      <c r="K25" s="80">
        <v>475</v>
      </c>
      <c r="L25" s="81">
        <v>-3.0612244897959183E-2</v>
      </c>
      <c r="M25" s="80">
        <v>400</v>
      </c>
      <c r="N25" s="80">
        <v>585</v>
      </c>
      <c r="O25" s="81">
        <v>3.2608695652173912E-2</v>
      </c>
      <c r="P25" s="81">
        <v>6.5217391304347823E-3</v>
      </c>
      <c r="Q25" s="28">
        <v>98</v>
      </c>
      <c r="R25" s="80">
        <v>695</v>
      </c>
      <c r="S25" s="81">
        <v>-7.3333333333333334E-2</v>
      </c>
      <c r="T25" s="80">
        <v>580</v>
      </c>
      <c r="U25" s="80">
        <v>1100</v>
      </c>
      <c r="V25" s="81">
        <v>2.2058823529411766E-2</v>
      </c>
      <c r="W25" s="81">
        <v>4.4117647058823529E-3</v>
      </c>
      <c r="X25" s="28">
        <v>14</v>
      </c>
      <c r="Y25" s="80">
        <v>638</v>
      </c>
      <c r="Z25" s="81">
        <v>8.1355932203389825E-2</v>
      </c>
      <c r="AA25" s="80">
        <v>550</v>
      </c>
      <c r="AB25" s="80">
        <v>750</v>
      </c>
      <c r="AC25" s="81">
        <v>-3.1250000000000002E-3</v>
      </c>
      <c r="AD25" s="81">
        <v>-6.2500000000000001E-4</v>
      </c>
      <c r="AE25" s="28">
        <v>48</v>
      </c>
      <c r="AF25" s="80">
        <v>998</v>
      </c>
      <c r="AG25" s="81">
        <v>5.0526315789473683E-2</v>
      </c>
      <c r="AH25" s="80">
        <v>818</v>
      </c>
      <c r="AI25" s="80">
        <v>995</v>
      </c>
      <c r="AJ25" s="81">
        <v>0.17411764705882352</v>
      </c>
      <c r="AK25" s="81">
        <v>3.4823529411764705E-2</v>
      </c>
      <c r="AL25" s="28">
        <v>19</v>
      </c>
      <c r="AM25" s="80">
        <v>1400</v>
      </c>
      <c r="AN25" s="81">
        <v>0.16666666666666666</v>
      </c>
      <c r="AO25" s="80">
        <v>995</v>
      </c>
      <c r="AP25" s="80">
        <v>1700</v>
      </c>
      <c r="AQ25" s="81">
        <v>-0.15151515151515152</v>
      </c>
      <c r="AR25" s="81">
        <v>-3.0303030303030304E-2</v>
      </c>
      <c r="AS25" s="58" t="s">
        <v>217</v>
      </c>
    </row>
    <row r="26" spans="1:45" s="26" customFormat="1" ht="11.25" x14ac:dyDescent="0.2">
      <c r="B26" s="26" t="s">
        <v>188</v>
      </c>
      <c r="C26" s="28">
        <v>26077</v>
      </c>
      <c r="D26" s="80">
        <v>320</v>
      </c>
      <c r="E26" s="81">
        <v>-0.1111111111111111</v>
      </c>
      <c r="F26" s="80">
        <v>280</v>
      </c>
      <c r="G26" s="80">
        <v>360</v>
      </c>
      <c r="H26" s="81">
        <v>-0.12328767123287671</v>
      </c>
      <c r="I26" s="81">
        <v>-2.4657534246575342E-2</v>
      </c>
      <c r="J26" s="28">
        <v>28940</v>
      </c>
      <c r="K26" s="80">
        <v>420</v>
      </c>
      <c r="L26" s="81">
        <v>-0.125</v>
      </c>
      <c r="M26" s="80">
        <v>370</v>
      </c>
      <c r="N26" s="80">
        <v>495</v>
      </c>
      <c r="O26" s="81">
        <v>-0.16831683168316833</v>
      </c>
      <c r="P26" s="81">
        <v>-3.3663366336633666E-2</v>
      </c>
      <c r="Q26" s="28">
        <v>3390</v>
      </c>
      <c r="R26" s="80">
        <v>650</v>
      </c>
      <c r="S26" s="81">
        <v>-7.1428571428571425E-2</v>
      </c>
      <c r="T26" s="80">
        <v>550</v>
      </c>
      <c r="U26" s="80">
        <v>800</v>
      </c>
      <c r="V26" s="81">
        <v>-0.12162162162162163</v>
      </c>
      <c r="W26" s="81">
        <v>-2.4324324324324326E-2</v>
      </c>
      <c r="X26" s="28">
        <v>2035</v>
      </c>
      <c r="Y26" s="80">
        <v>595</v>
      </c>
      <c r="Z26" s="81">
        <v>0</v>
      </c>
      <c r="AA26" s="80">
        <v>520</v>
      </c>
      <c r="AB26" s="80">
        <v>665</v>
      </c>
      <c r="AC26" s="81">
        <v>7.2072072072072071E-2</v>
      </c>
      <c r="AD26" s="81">
        <v>1.4414414414414415E-2</v>
      </c>
      <c r="AE26" s="28">
        <v>1968</v>
      </c>
      <c r="AF26" s="80">
        <v>750</v>
      </c>
      <c r="AG26" s="81">
        <v>-2.5974025974025976E-2</v>
      </c>
      <c r="AH26" s="80">
        <v>650</v>
      </c>
      <c r="AI26" s="80">
        <v>830</v>
      </c>
      <c r="AJ26" s="81">
        <v>0</v>
      </c>
      <c r="AK26" s="81">
        <v>0</v>
      </c>
      <c r="AL26" s="28">
        <v>480</v>
      </c>
      <c r="AM26" s="80">
        <v>950</v>
      </c>
      <c r="AN26" s="81">
        <v>-4.0404040404040407E-2</v>
      </c>
      <c r="AO26" s="80">
        <v>830</v>
      </c>
      <c r="AP26" s="80">
        <v>1185</v>
      </c>
      <c r="AQ26" s="81">
        <v>0</v>
      </c>
      <c r="AR26" s="81">
        <v>0</v>
      </c>
      <c r="AS26" s="58"/>
    </row>
    <row r="27" spans="1:45" ht="11.25" x14ac:dyDescent="0.2">
      <c r="A27" s="8" t="s">
        <v>82</v>
      </c>
      <c r="B27" s="8" t="s">
        <v>229</v>
      </c>
      <c r="C27" s="28">
        <v>87</v>
      </c>
      <c r="D27" s="80">
        <v>340</v>
      </c>
      <c r="E27" s="81">
        <v>-5.5555555555555552E-2</v>
      </c>
      <c r="F27" s="80">
        <v>320</v>
      </c>
      <c r="G27" s="80">
        <v>350</v>
      </c>
      <c r="H27" s="81">
        <v>-5.5555555555555552E-2</v>
      </c>
      <c r="I27" s="81">
        <v>-1.111111111111111E-2</v>
      </c>
      <c r="J27" s="28">
        <v>298</v>
      </c>
      <c r="K27" s="80">
        <v>400</v>
      </c>
      <c r="L27" s="81">
        <v>-4.7619047619047616E-2</v>
      </c>
      <c r="M27" s="80">
        <v>360</v>
      </c>
      <c r="N27" s="80">
        <v>450</v>
      </c>
      <c r="O27" s="81">
        <v>1.2658227848101266E-2</v>
      </c>
      <c r="P27" s="81">
        <v>2.5316455696202532E-3</v>
      </c>
      <c r="Q27" s="28">
        <v>116</v>
      </c>
      <c r="R27" s="80">
        <v>610</v>
      </c>
      <c r="S27" s="81">
        <v>1.6666666666666666E-2</v>
      </c>
      <c r="T27" s="80">
        <v>500</v>
      </c>
      <c r="U27" s="80">
        <v>680</v>
      </c>
      <c r="V27" s="81">
        <v>0.14018691588785046</v>
      </c>
      <c r="W27" s="81">
        <v>2.803738317757009E-2</v>
      </c>
      <c r="X27" s="28">
        <v>20</v>
      </c>
      <c r="Y27" s="80">
        <v>410</v>
      </c>
      <c r="Z27" s="81">
        <v>-6.8181818181818177E-2</v>
      </c>
      <c r="AA27" s="80">
        <v>365</v>
      </c>
      <c r="AB27" s="80">
        <v>515</v>
      </c>
      <c r="AC27" s="81">
        <v>-2.3809523809523808E-2</v>
      </c>
      <c r="AD27" s="81">
        <v>-4.7619047619047615E-3</v>
      </c>
      <c r="AE27" s="28">
        <v>182</v>
      </c>
      <c r="AF27" s="80">
        <v>570</v>
      </c>
      <c r="AG27" s="81">
        <v>-8.6956521739130436E-3</v>
      </c>
      <c r="AH27" s="80">
        <v>500</v>
      </c>
      <c r="AI27" s="80">
        <v>650</v>
      </c>
      <c r="AJ27" s="81">
        <v>3.6363636363636362E-2</v>
      </c>
      <c r="AK27" s="81">
        <v>7.2727272727272727E-3</v>
      </c>
      <c r="AL27" s="28">
        <v>179</v>
      </c>
      <c r="AM27" s="80">
        <v>780</v>
      </c>
      <c r="AN27" s="81">
        <v>0.04</v>
      </c>
      <c r="AO27" s="80">
        <v>650</v>
      </c>
      <c r="AP27" s="80">
        <v>995</v>
      </c>
      <c r="AQ27" s="81">
        <v>9.8591549295774641E-2</v>
      </c>
      <c r="AR27" s="81">
        <v>1.9718309859154928E-2</v>
      </c>
      <c r="AS27" s="58" t="s">
        <v>217</v>
      </c>
    </row>
    <row r="28" spans="1:45" ht="11.25" x14ac:dyDescent="0.2">
      <c r="B28" s="8" t="s">
        <v>230</v>
      </c>
      <c r="C28" s="28">
        <v>142</v>
      </c>
      <c r="D28" s="80">
        <v>330</v>
      </c>
      <c r="E28" s="81">
        <v>-5.7142857142857141E-2</v>
      </c>
      <c r="F28" s="80">
        <v>310</v>
      </c>
      <c r="G28" s="80">
        <v>350</v>
      </c>
      <c r="H28" s="81">
        <v>0</v>
      </c>
      <c r="I28" s="81">
        <v>0</v>
      </c>
      <c r="J28" s="28">
        <v>264</v>
      </c>
      <c r="K28" s="80">
        <v>390</v>
      </c>
      <c r="L28" s="81">
        <v>-4.878048780487805E-2</v>
      </c>
      <c r="M28" s="80">
        <v>360</v>
      </c>
      <c r="N28" s="80">
        <v>420</v>
      </c>
      <c r="O28" s="81">
        <v>0</v>
      </c>
      <c r="P28" s="81">
        <v>0</v>
      </c>
      <c r="Q28" s="28">
        <v>70</v>
      </c>
      <c r="R28" s="80">
        <v>500</v>
      </c>
      <c r="S28" s="81">
        <v>2.0408163265306121E-2</v>
      </c>
      <c r="T28" s="80">
        <v>450</v>
      </c>
      <c r="U28" s="80">
        <v>550</v>
      </c>
      <c r="V28" s="81">
        <v>8.6956521739130432E-2</v>
      </c>
      <c r="W28" s="81">
        <v>1.7391304347826087E-2</v>
      </c>
      <c r="X28" s="28">
        <v>22</v>
      </c>
      <c r="Y28" s="80">
        <v>398</v>
      </c>
      <c r="Z28" s="81">
        <v>-2.9268292682926831E-2</v>
      </c>
      <c r="AA28" s="80">
        <v>360</v>
      </c>
      <c r="AB28" s="80">
        <v>435</v>
      </c>
      <c r="AC28" s="81">
        <v>4.736842105263158E-2</v>
      </c>
      <c r="AD28" s="81">
        <v>9.4736842105263164E-3</v>
      </c>
      <c r="AE28" s="28">
        <v>235</v>
      </c>
      <c r="AF28" s="80">
        <v>460</v>
      </c>
      <c r="AG28" s="81">
        <v>4.5454545454545456E-2</v>
      </c>
      <c r="AH28" s="80">
        <v>410</v>
      </c>
      <c r="AI28" s="80">
        <v>500</v>
      </c>
      <c r="AJ28" s="81">
        <v>6.9767441860465115E-2</v>
      </c>
      <c r="AK28" s="81">
        <v>1.3953488372093023E-2</v>
      </c>
      <c r="AL28" s="28">
        <v>120</v>
      </c>
      <c r="AM28" s="80">
        <v>585</v>
      </c>
      <c r="AN28" s="81">
        <v>4.8387096774193547E-2</v>
      </c>
      <c r="AO28" s="80">
        <v>500</v>
      </c>
      <c r="AP28" s="80">
        <v>680</v>
      </c>
      <c r="AQ28" s="81">
        <v>4.4642857142857144E-2</v>
      </c>
      <c r="AR28" s="81">
        <v>8.9285714285714281E-3</v>
      </c>
      <c r="AS28" s="58" t="s">
        <v>217</v>
      </c>
    </row>
    <row r="29" spans="1:45" ht="11.25" x14ac:dyDescent="0.2">
      <c r="B29" s="8" t="s">
        <v>231</v>
      </c>
      <c r="C29" s="28">
        <v>628</v>
      </c>
      <c r="D29" s="80">
        <v>313</v>
      </c>
      <c r="E29" s="81">
        <v>6.1016949152542375E-2</v>
      </c>
      <c r="F29" s="80">
        <v>210</v>
      </c>
      <c r="G29" s="80">
        <v>350</v>
      </c>
      <c r="H29" s="81">
        <v>0.20384615384615384</v>
      </c>
      <c r="I29" s="81">
        <v>4.0769230769230766E-2</v>
      </c>
      <c r="J29" s="28">
        <v>1384</v>
      </c>
      <c r="K29" s="80">
        <v>400</v>
      </c>
      <c r="L29" s="81">
        <v>-4.7619047619047616E-2</v>
      </c>
      <c r="M29" s="80">
        <v>358</v>
      </c>
      <c r="N29" s="80">
        <v>440</v>
      </c>
      <c r="O29" s="81">
        <v>1.2658227848101266E-2</v>
      </c>
      <c r="P29" s="81">
        <v>2.5316455696202532E-3</v>
      </c>
      <c r="Q29" s="28">
        <v>246</v>
      </c>
      <c r="R29" s="80">
        <v>490</v>
      </c>
      <c r="S29" s="81">
        <v>-5.7692307692307696E-2</v>
      </c>
      <c r="T29" s="80">
        <v>435</v>
      </c>
      <c r="U29" s="80">
        <v>550</v>
      </c>
      <c r="V29" s="81">
        <v>-1.6064257028112448E-2</v>
      </c>
      <c r="W29" s="81">
        <v>-3.2128514056224897E-3</v>
      </c>
      <c r="X29" s="28">
        <v>60</v>
      </c>
      <c r="Y29" s="80">
        <v>400</v>
      </c>
      <c r="Z29" s="81">
        <v>0</v>
      </c>
      <c r="AA29" s="80">
        <v>370</v>
      </c>
      <c r="AB29" s="80">
        <v>450</v>
      </c>
      <c r="AC29" s="81">
        <v>2.564102564102564E-2</v>
      </c>
      <c r="AD29" s="81">
        <v>5.1282051282051282E-3</v>
      </c>
      <c r="AE29" s="28">
        <v>276</v>
      </c>
      <c r="AF29" s="80">
        <v>470</v>
      </c>
      <c r="AG29" s="81">
        <v>0</v>
      </c>
      <c r="AH29" s="80">
        <v>420</v>
      </c>
      <c r="AI29" s="80">
        <v>508</v>
      </c>
      <c r="AJ29" s="81">
        <v>4.4444444444444446E-2</v>
      </c>
      <c r="AK29" s="81">
        <v>8.8888888888888889E-3</v>
      </c>
      <c r="AL29" s="28">
        <v>148</v>
      </c>
      <c r="AM29" s="80">
        <v>620</v>
      </c>
      <c r="AN29" s="81">
        <v>3.678929765886288E-2</v>
      </c>
      <c r="AO29" s="80">
        <v>508</v>
      </c>
      <c r="AP29" s="80">
        <v>703</v>
      </c>
      <c r="AQ29" s="81">
        <v>3.3333333333333333E-2</v>
      </c>
      <c r="AR29" s="81">
        <v>6.6666666666666662E-3</v>
      </c>
      <c r="AS29" s="58" t="s">
        <v>217</v>
      </c>
    </row>
    <row r="30" spans="1:45" ht="11.25" x14ac:dyDescent="0.2">
      <c r="B30" s="8" t="s">
        <v>232</v>
      </c>
      <c r="C30" s="28">
        <v>166</v>
      </c>
      <c r="D30" s="80">
        <v>340</v>
      </c>
      <c r="E30" s="81">
        <v>-5.5555555555555552E-2</v>
      </c>
      <c r="F30" s="80">
        <v>320</v>
      </c>
      <c r="G30" s="80">
        <v>350</v>
      </c>
      <c r="H30" s="81">
        <v>-2.8571428571428571E-2</v>
      </c>
      <c r="I30" s="81">
        <v>-5.7142857142857143E-3</v>
      </c>
      <c r="J30" s="28">
        <v>637</v>
      </c>
      <c r="K30" s="80">
        <v>400</v>
      </c>
      <c r="L30" s="81">
        <v>-5.8823529411764705E-2</v>
      </c>
      <c r="M30" s="80">
        <v>380</v>
      </c>
      <c r="N30" s="80">
        <v>440</v>
      </c>
      <c r="O30" s="81">
        <v>-2.4390243902439025E-2</v>
      </c>
      <c r="P30" s="81">
        <v>-4.8780487804878049E-3</v>
      </c>
      <c r="Q30" s="28">
        <v>222</v>
      </c>
      <c r="R30" s="80">
        <v>520</v>
      </c>
      <c r="S30" s="81">
        <v>0</v>
      </c>
      <c r="T30" s="80">
        <v>480</v>
      </c>
      <c r="U30" s="80">
        <v>575</v>
      </c>
      <c r="V30" s="81">
        <v>8.3333333333333329E-2</v>
      </c>
      <c r="W30" s="81">
        <v>1.6666666666666666E-2</v>
      </c>
      <c r="X30" s="28">
        <v>33</v>
      </c>
      <c r="Y30" s="80">
        <v>430</v>
      </c>
      <c r="Z30" s="81">
        <v>2.3809523809523808E-2</v>
      </c>
      <c r="AA30" s="80">
        <v>400</v>
      </c>
      <c r="AB30" s="80">
        <v>460</v>
      </c>
      <c r="AC30" s="81">
        <v>0.13157894736842105</v>
      </c>
      <c r="AD30" s="81">
        <v>2.6315789473684209E-2</v>
      </c>
      <c r="AE30" s="28">
        <v>332</v>
      </c>
      <c r="AF30" s="80">
        <v>490</v>
      </c>
      <c r="AG30" s="81">
        <v>4.2553191489361701E-2</v>
      </c>
      <c r="AH30" s="80">
        <v>430</v>
      </c>
      <c r="AI30" s="80">
        <v>540</v>
      </c>
      <c r="AJ30" s="81">
        <v>8.8888888888888892E-2</v>
      </c>
      <c r="AK30" s="81">
        <v>1.7777777777777778E-2</v>
      </c>
      <c r="AL30" s="28">
        <v>390</v>
      </c>
      <c r="AM30" s="80">
        <v>608</v>
      </c>
      <c r="AN30" s="81">
        <v>2.1848739495798318E-2</v>
      </c>
      <c r="AO30" s="80">
        <v>540</v>
      </c>
      <c r="AP30" s="80">
        <v>700</v>
      </c>
      <c r="AQ30" s="81">
        <v>0.14716981132075471</v>
      </c>
      <c r="AR30" s="81">
        <v>2.9433962264150942E-2</v>
      </c>
      <c r="AS30" s="58" t="s">
        <v>217</v>
      </c>
    </row>
    <row r="31" spans="1:45" ht="11.25" x14ac:dyDescent="0.2">
      <c r="B31" s="8" t="s">
        <v>233</v>
      </c>
      <c r="C31" s="28">
        <v>225</v>
      </c>
      <c r="D31" s="80">
        <v>235</v>
      </c>
      <c r="E31" s="81">
        <v>-9.6153846153846159E-2</v>
      </c>
      <c r="F31" s="80">
        <v>190</v>
      </c>
      <c r="G31" s="80">
        <v>310</v>
      </c>
      <c r="H31" s="81">
        <v>4.4444444444444446E-2</v>
      </c>
      <c r="I31" s="81">
        <v>8.8888888888888889E-3</v>
      </c>
      <c r="J31" s="28">
        <v>245</v>
      </c>
      <c r="K31" s="80">
        <v>395</v>
      </c>
      <c r="L31" s="81">
        <v>-5.9523809523809521E-2</v>
      </c>
      <c r="M31" s="80">
        <v>370</v>
      </c>
      <c r="N31" s="80">
        <v>425</v>
      </c>
      <c r="O31" s="81">
        <v>-1.2500000000000001E-2</v>
      </c>
      <c r="P31" s="81">
        <v>-2.5000000000000001E-3</v>
      </c>
      <c r="Q31" s="28">
        <v>147</v>
      </c>
      <c r="R31" s="80">
        <v>520</v>
      </c>
      <c r="S31" s="81">
        <v>-5.4545454545454543E-2</v>
      </c>
      <c r="T31" s="80">
        <v>460</v>
      </c>
      <c r="U31" s="80">
        <v>590</v>
      </c>
      <c r="V31" s="81">
        <v>-1.8867924528301886E-2</v>
      </c>
      <c r="W31" s="81">
        <v>-3.7735849056603774E-3</v>
      </c>
      <c r="X31" s="28">
        <v>54</v>
      </c>
      <c r="Y31" s="80">
        <v>410</v>
      </c>
      <c r="Z31" s="81">
        <v>2.5000000000000001E-2</v>
      </c>
      <c r="AA31" s="80">
        <v>380</v>
      </c>
      <c r="AB31" s="80">
        <v>450</v>
      </c>
      <c r="AC31" s="81">
        <v>3.015075376884422E-2</v>
      </c>
      <c r="AD31" s="81">
        <v>6.030150753768844E-3</v>
      </c>
      <c r="AE31" s="28">
        <v>285</v>
      </c>
      <c r="AF31" s="80">
        <v>480</v>
      </c>
      <c r="AG31" s="81">
        <v>-3.0303030303030304E-2</v>
      </c>
      <c r="AH31" s="80">
        <v>400</v>
      </c>
      <c r="AI31" s="80">
        <v>500</v>
      </c>
      <c r="AJ31" s="81">
        <v>4.3478260869565216E-2</v>
      </c>
      <c r="AK31" s="81">
        <v>8.6956521739130436E-3</v>
      </c>
      <c r="AL31" s="28">
        <v>158</v>
      </c>
      <c r="AM31" s="80">
        <v>600</v>
      </c>
      <c r="AN31" s="81">
        <v>-6.9767441860465115E-2</v>
      </c>
      <c r="AO31" s="80">
        <v>500</v>
      </c>
      <c r="AP31" s="80">
        <v>742</v>
      </c>
      <c r="AQ31" s="81">
        <v>0</v>
      </c>
      <c r="AR31" s="81">
        <v>0</v>
      </c>
      <c r="AS31" s="58" t="s">
        <v>217</v>
      </c>
    </row>
    <row r="32" spans="1:45" ht="11.25" x14ac:dyDescent="0.2">
      <c r="B32" s="8" t="s">
        <v>234</v>
      </c>
      <c r="C32" s="28">
        <v>339</v>
      </c>
      <c r="D32" s="80">
        <v>330</v>
      </c>
      <c r="E32" s="81">
        <v>-1.4925373134328358E-2</v>
      </c>
      <c r="F32" s="80">
        <v>275</v>
      </c>
      <c r="G32" s="80">
        <v>365</v>
      </c>
      <c r="H32" s="81">
        <v>0</v>
      </c>
      <c r="I32" s="81">
        <v>0</v>
      </c>
      <c r="J32" s="28">
        <v>873</v>
      </c>
      <c r="K32" s="80">
        <v>410</v>
      </c>
      <c r="L32" s="81">
        <v>-8.8888888888888892E-2</v>
      </c>
      <c r="M32" s="80">
        <v>370</v>
      </c>
      <c r="N32" s="80">
        <v>475</v>
      </c>
      <c r="O32" s="81">
        <v>-2.3809523809523808E-2</v>
      </c>
      <c r="P32" s="81">
        <v>-4.7619047619047615E-3</v>
      </c>
      <c r="Q32" s="28">
        <v>201</v>
      </c>
      <c r="R32" s="80">
        <v>640</v>
      </c>
      <c r="S32" s="81">
        <v>-1.2345679012345678E-2</v>
      </c>
      <c r="T32" s="80">
        <v>520</v>
      </c>
      <c r="U32" s="80">
        <v>750</v>
      </c>
      <c r="V32" s="81">
        <v>9.4017094017094016E-2</v>
      </c>
      <c r="W32" s="81">
        <v>1.8803418803418803E-2</v>
      </c>
      <c r="X32" s="28">
        <v>56</v>
      </c>
      <c r="Y32" s="80">
        <v>495</v>
      </c>
      <c r="Z32" s="81">
        <v>-5.7142857142857141E-2</v>
      </c>
      <c r="AA32" s="80">
        <v>450</v>
      </c>
      <c r="AB32" s="80">
        <v>550</v>
      </c>
      <c r="AC32" s="81">
        <v>0</v>
      </c>
      <c r="AD32" s="81">
        <v>0</v>
      </c>
      <c r="AE32" s="28">
        <v>178</v>
      </c>
      <c r="AF32" s="80">
        <v>698</v>
      </c>
      <c r="AG32" s="81">
        <v>6.8912710566615618E-2</v>
      </c>
      <c r="AH32" s="80">
        <v>570</v>
      </c>
      <c r="AI32" s="80">
        <v>770</v>
      </c>
      <c r="AJ32" s="81">
        <v>9.9212598425196849E-2</v>
      </c>
      <c r="AK32" s="81">
        <v>1.9842519685039368E-2</v>
      </c>
      <c r="AL32" s="28">
        <v>189</v>
      </c>
      <c r="AM32" s="80">
        <v>900</v>
      </c>
      <c r="AN32" s="81">
        <v>5.5865921787709499E-3</v>
      </c>
      <c r="AO32" s="80">
        <v>770</v>
      </c>
      <c r="AP32" s="80">
        <v>1050</v>
      </c>
      <c r="AQ32" s="81">
        <v>5.8823529411764705E-2</v>
      </c>
      <c r="AR32" s="81">
        <v>1.1764705882352941E-2</v>
      </c>
      <c r="AS32" s="58" t="s">
        <v>217</v>
      </c>
    </row>
    <row r="33" spans="1:45" ht="11.25" x14ac:dyDescent="0.2">
      <c r="B33" s="8" t="s">
        <v>235</v>
      </c>
      <c r="C33" s="28">
        <v>35</v>
      </c>
      <c r="D33" s="80">
        <v>340</v>
      </c>
      <c r="E33" s="81">
        <v>-0.10526315789473684</v>
      </c>
      <c r="F33" s="80">
        <v>270</v>
      </c>
      <c r="G33" s="80">
        <v>380</v>
      </c>
      <c r="H33" s="81">
        <v>-5.5555555555555552E-2</v>
      </c>
      <c r="I33" s="81">
        <v>-1.111111111111111E-2</v>
      </c>
      <c r="J33" s="28">
        <v>356</v>
      </c>
      <c r="K33" s="80">
        <v>420</v>
      </c>
      <c r="L33" s="81">
        <v>-4.5454545454545456E-2</v>
      </c>
      <c r="M33" s="80">
        <v>378</v>
      </c>
      <c r="N33" s="80">
        <v>480</v>
      </c>
      <c r="O33" s="81">
        <v>6.3291139240506333E-2</v>
      </c>
      <c r="P33" s="81">
        <v>1.2658227848101267E-2</v>
      </c>
      <c r="Q33" s="28">
        <v>86</v>
      </c>
      <c r="R33" s="80">
        <v>595</v>
      </c>
      <c r="S33" s="81">
        <v>8.4745762711864406E-3</v>
      </c>
      <c r="T33" s="80">
        <v>525</v>
      </c>
      <c r="U33" s="80">
        <v>675</v>
      </c>
      <c r="V33" s="81">
        <v>9.1743119266055051E-2</v>
      </c>
      <c r="W33" s="81">
        <v>1.834862385321101E-2</v>
      </c>
      <c r="X33" s="28">
        <v>37</v>
      </c>
      <c r="Y33" s="80">
        <v>470</v>
      </c>
      <c r="Z33" s="81">
        <v>6.8181818181818177E-2</v>
      </c>
      <c r="AA33" s="80">
        <v>420</v>
      </c>
      <c r="AB33" s="80">
        <v>500</v>
      </c>
      <c r="AC33" s="81">
        <v>9.3023255813953487E-2</v>
      </c>
      <c r="AD33" s="81">
        <v>1.8604651162790697E-2</v>
      </c>
      <c r="AE33" s="28">
        <v>92</v>
      </c>
      <c r="AF33" s="80">
        <v>610</v>
      </c>
      <c r="AG33" s="81">
        <v>1.6666666666666666E-2</v>
      </c>
      <c r="AH33" s="80">
        <v>525</v>
      </c>
      <c r="AI33" s="80">
        <v>752</v>
      </c>
      <c r="AJ33" s="81">
        <v>1.6666666666666666E-2</v>
      </c>
      <c r="AK33" s="81">
        <v>3.3333333333333331E-3</v>
      </c>
      <c r="AL33" s="28">
        <v>76</v>
      </c>
      <c r="AM33" s="80">
        <v>900</v>
      </c>
      <c r="AN33" s="81">
        <v>5.8823529411764705E-2</v>
      </c>
      <c r="AO33" s="80">
        <v>752</v>
      </c>
      <c r="AP33" s="80">
        <v>1035</v>
      </c>
      <c r="AQ33" s="81">
        <v>0.125</v>
      </c>
      <c r="AR33" s="81">
        <v>2.5000000000000001E-2</v>
      </c>
      <c r="AS33" s="58" t="s">
        <v>217</v>
      </c>
    </row>
    <row r="34" spans="1:45" ht="11.25" x14ac:dyDescent="0.2">
      <c r="B34" s="8" t="s">
        <v>236</v>
      </c>
      <c r="C34" s="28">
        <v>177</v>
      </c>
      <c r="D34" s="80">
        <v>340</v>
      </c>
      <c r="E34" s="81">
        <v>-2.8571428571428571E-2</v>
      </c>
      <c r="F34" s="80">
        <v>310</v>
      </c>
      <c r="G34" s="80">
        <v>370</v>
      </c>
      <c r="H34" s="81">
        <v>-1.4492753623188406E-2</v>
      </c>
      <c r="I34" s="81">
        <v>-2.8985507246376812E-3</v>
      </c>
      <c r="J34" s="28">
        <v>548</v>
      </c>
      <c r="K34" s="80">
        <v>390</v>
      </c>
      <c r="L34" s="81">
        <v>-2.5000000000000001E-2</v>
      </c>
      <c r="M34" s="80">
        <v>350</v>
      </c>
      <c r="N34" s="80">
        <v>430</v>
      </c>
      <c r="O34" s="81">
        <v>1.8276762402088774E-2</v>
      </c>
      <c r="P34" s="81">
        <v>3.6553524804177548E-3</v>
      </c>
      <c r="Q34" s="28">
        <v>280</v>
      </c>
      <c r="R34" s="80">
        <v>500</v>
      </c>
      <c r="S34" s="81">
        <v>-3.4749034749034749E-2</v>
      </c>
      <c r="T34" s="80">
        <v>420</v>
      </c>
      <c r="U34" s="80">
        <v>580</v>
      </c>
      <c r="V34" s="81">
        <v>0</v>
      </c>
      <c r="W34" s="81">
        <v>0</v>
      </c>
      <c r="X34" s="28">
        <v>45</v>
      </c>
      <c r="Y34" s="80">
        <v>400</v>
      </c>
      <c r="Z34" s="81">
        <v>0</v>
      </c>
      <c r="AA34" s="80">
        <v>380</v>
      </c>
      <c r="AB34" s="80">
        <v>425</v>
      </c>
      <c r="AC34" s="81">
        <v>6.6666666666666666E-2</v>
      </c>
      <c r="AD34" s="81">
        <v>1.3333333333333332E-2</v>
      </c>
      <c r="AE34" s="28">
        <v>251</v>
      </c>
      <c r="AF34" s="80">
        <v>450</v>
      </c>
      <c r="AG34" s="81">
        <v>-4.2553191489361701E-2</v>
      </c>
      <c r="AH34" s="80">
        <v>400</v>
      </c>
      <c r="AI34" s="80">
        <v>515</v>
      </c>
      <c r="AJ34" s="81">
        <v>4.6511627906976744E-2</v>
      </c>
      <c r="AK34" s="81">
        <v>9.3023255813953487E-3</v>
      </c>
      <c r="AL34" s="28">
        <v>95</v>
      </c>
      <c r="AM34" s="80">
        <v>600</v>
      </c>
      <c r="AN34" s="81">
        <v>0</v>
      </c>
      <c r="AO34" s="80">
        <v>515</v>
      </c>
      <c r="AP34" s="80">
        <v>680</v>
      </c>
      <c r="AQ34" s="81">
        <v>2.9159519725557463E-2</v>
      </c>
      <c r="AR34" s="81">
        <v>5.8319039451114928E-3</v>
      </c>
      <c r="AS34" s="58" t="s">
        <v>217</v>
      </c>
    </row>
    <row r="35" spans="1:45" ht="11.25" x14ac:dyDescent="0.2">
      <c r="B35" s="8" t="s">
        <v>237</v>
      </c>
      <c r="C35" s="28">
        <v>460</v>
      </c>
      <c r="D35" s="80">
        <v>275</v>
      </c>
      <c r="E35" s="81">
        <v>-0.11290322580645161</v>
      </c>
      <c r="F35" s="80">
        <v>230</v>
      </c>
      <c r="G35" s="80">
        <v>330</v>
      </c>
      <c r="H35" s="81">
        <v>5.7692307692307696E-2</v>
      </c>
      <c r="I35" s="81">
        <v>1.1538461538461539E-2</v>
      </c>
      <c r="J35" s="28">
        <v>939</v>
      </c>
      <c r="K35" s="80">
        <v>360</v>
      </c>
      <c r="L35" s="81">
        <v>-0.1</v>
      </c>
      <c r="M35" s="80">
        <v>330</v>
      </c>
      <c r="N35" s="80">
        <v>400</v>
      </c>
      <c r="O35" s="81">
        <v>0</v>
      </c>
      <c r="P35" s="81">
        <v>0</v>
      </c>
      <c r="Q35" s="28">
        <v>434</v>
      </c>
      <c r="R35" s="80">
        <v>445</v>
      </c>
      <c r="S35" s="81">
        <v>-7.2916666666666671E-2</v>
      </c>
      <c r="T35" s="80">
        <v>400</v>
      </c>
      <c r="U35" s="80">
        <v>499</v>
      </c>
      <c r="V35" s="81">
        <v>-1.1111111111111112E-2</v>
      </c>
      <c r="W35" s="81">
        <v>-2.2222222222222222E-3</v>
      </c>
      <c r="X35" s="28">
        <v>58</v>
      </c>
      <c r="Y35" s="80">
        <v>400</v>
      </c>
      <c r="Z35" s="81">
        <v>-2.4390243902439025E-2</v>
      </c>
      <c r="AA35" s="80">
        <v>370</v>
      </c>
      <c r="AB35" s="80">
        <v>425</v>
      </c>
      <c r="AC35" s="81">
        <v>5.2631578947368418E-2</v>
      </c>
      <c r="AD35" s="81">
        <v>1.0526315789473684E-2</v>
      </c>
      <c r="AE35" s="28">
        <v>241</v>
      </c>
      <c r="AF35" s="80">
        <v>430</v>
      </c>
      <c r="AG35" s="81">
        <v>-2.2727272727272728E-2</v>
      </c>
      <c r="AH35" s="80">
        <v>390</v>
      </c>
      <c r="AI35" s="80">
        <v>420</v>
      </c>
      <c r="AJ35" s="81">
        <v>6.1728395061728392E-2</v>
      </c>
      <c r="AK35" s="81">
        <v>1.2345679012345678E-2</v>
      </c>
      <c r="AL35" s="28">
        <v>111</v>
      </c>
      <c r="AM35" s="80">
        <v>500</v>
      </c>
      <c r="AN35" s="81">
        <v>-6.1913696060037521E-2</v>
      </c>
      <c r="AO35" s="80">
        <v>420</v>
      </c>
      <c r="AP35" s="80">
        <v>610</v>
      </c>
      <c r="AQ35" s="81">
        <v>-3.8461538461538464E-2</v>
      </c>
      <c r="AR35" s="81">
        <v>-7.6923076923076927E-3</v>
      </c>
      <c r="AS35" s="58" t="s">
        <v>217</v>
      </c>
    </row>
    <row r="36" spans="1:45" ht="11.25" x14ac:dyDescent="0.2">
      <c r="B36" s="8" t="s">
        <v>238</v>
      </c>
      <c r="C36" s="28">
        <v>54</v>
      </c>
      <c r="D36" s="80">
        <v>340</v>
      </c>
      <c r="E36" s="81">
        <v>-5.5555555555555552E-2</v>
      </c>
      <c r="F36" s="80">
        <v>320</v>
      </c>
      <c r="G36" s="80">
        <v>350</v>
      </c>
      <c r="H36" s="81">
        <v>-2.8571428571428571E-2</v>
      </c>
      <c r="I36" s="81">
        <v>-5.7142857142857143E-3</v>
      </c>
      <c r="J36" s="28">
        <v>258</v>
      </c>
      <c r="K36" s="80">
        <v>400</v>
      </c>
      <c r="L36" s="81">
        <v>-3.614457831325301E-2</v>
      </c>
      <c r="M36" s="80">
        <v>385</v>
      </c>
      <c r="N36" s="80">
        <v>425</v>
      </c>
      <c r="O36" s="81">
        <v>2.564102564102564E-2</v>
      </c>
      <c r="P36" s="81">
        <v>5.1282051282051282E-3</v>
      </c>
      <c r="Q36" s="28">
        <v>187</v>
      </c>
      <c r="R36" s="80">
        <v>510</v>
      </c>
      <c r="S36" s="81">
        <v>6.25E-2</v>
      </c>
      <c r="T36" s="80">
        <v>450</v>
      </c>
      <c r="U36" s="80">
        <v>570</v>
      </c>
      <c r="V36" s="81">
        <v>0.13333333333333333</v>
      </c>
      <c r="W36" s="81">
        <v>2.6666666666666665E-2</v>
      </c>
      <c r="X36" s="28">
        <v>27</v>
      </c>
      <c r="Y36" s="80">
        <v>395</v>
      </c>
      <c r="Z36" s="81">
        <v>-4.3583535108958835E-2</v>
      </c>
      <c r="AA36" s="80">
        <v>380</v>
      </c>
      <c r="AB36" s="80">
        <v>450</v>
      </c>
      <c r="AC36" s="81">
        <v>2.5974025974025976E-2</v>
      </c>
      <c r="AD36" s="81">
        <v>5.1948051948051948E-3</v>
      </c>
      <c r="AE36" s="28">
        <v>217</v>
      </c>
      <c r="AF36" s="80">
        <v>490</v>
      </c>
      <c r="AG36" s="81">
        <v>2.0833333333333332E-2</v>
      </c>
      <c r="AH36" s="80">
        <v>430</v>
      </c>
      <c r="AI36" s="80">
        <v>530</v>
      </c>
      <c r="AJ36" s="81">
        <v>8.8888888888888892E-2</v>
      </c>
      <c r="AK36" s="81">
        <v>1.7777777777777778E-2</v>
      </c>
      <c r="AL36" s="28">
        <v>217</v>
      </c>
      <c r="AM36" s="80">
        <v>600</v>
      </c>
      <c r="AN36" s="81">
        <v>0</v>
      </c>
      <c r="AO36" s="80">
        <v>530</v>
      </c>
      <c r="AP36" s="80">
        <v>690</v>
      </c>
      <c r="AQ36" s="81">
        <v>9.0909090909090912E-2</v>
      </c>
      <c r="AR36" s="81">
        <v>1.8181818181818181E-2</v>
      </c>
      <c r="AS36" s="58" t="s">
        <v>217</v>
      </c>
    </row>
    <row r="37" spans="1:45" ht="11.25" x14ac:dyDescent="0.2">
      <c r="B37" s="8" t="s">
        <v>239</v>
      </c>
      <c r="C37" s="28">
        <v>500</v>
      </c>
      <c r="D37" s="80">
        <v>315</v>
      </c>
      <c r="E37" s="81">
        <v>-7.3529411764705885E-2</v>
      </c>
      <c r="F37" s="80">
        <v>248</v>
      </c>
      <c r="G37" s="80">
        <v>350</v>
      </c>
      <c r="H37" s="81">
        <v>-0.1</v>
      </c>
      <c r="I37" s="81">
        <v>-0.02</v>
      </c>
      <c r="J37" s="28">
        <v>556</v>
      </c>
      <c r="K37" s="80">
        <v>400</v>
      </c>
      <c r="L37" s="81">
        <v>-0.1111111111111111</v>
      </c>
      <c r="M37" s="80">
        <v>370</v>
      </c>
      <c r="N37" s="80">
        <v>468</v>
      </c>
      <c r="O37" s="81">
        <v>-6.9767441860465115E-2</v>
      </c>
      <c r="P37" s="81">
        <v>-1.3953488372093023E-2</v>
      </c>
      <c r="Q37" s="28">
        <v>63</v>
      </c>
      <c r="R37" s="80">
        <v>560</v>
      </c>
      <c r="S37" s="81">
        <v>-0.104</v>
      </c>
      <c r="T37" s="80">
        <v>500</v>
      </c>
      <c r="U37" s="80">
        <v>700</v>
      </c>
      <c r="V37" s="81">
        <v>-3.1141868512110725E-2</v>
      </c>
      <c r="W37" s="81">
        <v>-6.2283737024221453E-3</v>
      </c>
      <c r="X37" s="28">
        <v>44</v>
      </c>
      <c r="Y37" s="80">
        <v>550</v>
      </c>
      <c r="Z37" s="81">
        <v>-2.6548672566371681E-2</v>
      </c>
      <c r="AA37" s="80">
        <v>495</v>
      </c>
      <c r="AB37" s="80">
        <v>645</v>
      </c>
      <c r="AC37" s="81">
        <v>1.8518518518518517E-2</v>
      </c>
      <c r="AD37" s="81">
        <v>3.7037037037037034E-3</v>
      </c>
      <c r="AE37" s="28">
        <v>71</v>
      </c>
      <c r="AF37" s="80">
        <v>720</v>
      </c>
      <c r="AG37" s="81">
        <v>3.151862464183381E-2</v>
      </c>
      <c r="AH37" s="80">
        <v>620</v>
      </c>
      <c r="AI37" s="80">
        <v>850</v>
      </c>
      <c r="AJ37" s="81">
        <v>0</v>
      </c>
      <c r="AK37" s="81">
        <v>0</v>
      </c>
      <c r="AL37" s="28">
        <v>45</v>
      </c>
      <c r="AM37" s="80">
        <v>1000</v>
      </c>
      <c r="AN37" s="81">
        <v>5.2631578947368418E-2</v>
      </c>
      <c r="AO37" s="80">
        <v>850</v>
      </c>
      <c r="AP37" s="80">
        <v>1350</v>
      </c>
      <c r="AQ37" s="81">
        <v>4.1666666666666664E-2</v>
      </c>
      <c r="AR37" s="81">
        <v>8.3333333333333332E-3</v>
      </c>
      <c r="AS37" s="58" t="s">
        <v>217</v>
      </c>
    </row>
    <row r="38" spans="1:45" ht="11.25" x14ac:dyDescent="0.2">
      <c r="B38" s="8" t="s">
        <v>240</v>
      </c>
      <c r="C38" s="28">
        <v>117</v>
      </c>
      <c r="D38" s="80">
        <v>360</v>
      </c>
      <c r="E38" s="81">
        <v>2.8571428571428571E-2</v>
      </c>
      <c r="F38" s="80">
        <v>310</v>
      </c>
      <c r="G38" s="80">
        <v>400</v>
      </c>
      <c r="H38" s="81">
        <v>-2.7027027027027029E-2</v>
      </c>
      <c r="I38" s="81">
        <v>-5.4054054054054057E-3</v>
      </c>
      <c r="J38" s="28">
        <v>415</v>
      </c>
      <c r="K38" s="80">
        <v>420</v>
      </c>
      <c r="L38" s="81">
        <v>-6.6666666666666666E-2</v>
      </c>
      <c r="M38" s="80">
        <v>390</v>
      </c>
      <c r="N38" s="80">
        <v>490</v>
      </c>
      <c r="O38" s="81">
        <v>7.6923076923076927E-2</v>
      </c>
      <c r="P38" s="81">
        <v>1.5384615384615385E-2</v>
      </c>
      <c r="Q38" s="28">
        <v>290</v>
      </c>
      <c r="R38" s="80">
        <v>490</v>
      </c>
      <c r="S38" s="81">
        <v>0</v>
      </c>
      <c r="T38" s="80">
        <v>440</v>
      </c>
      <c r="U38" s="80">
        <v>550</v>
      </c>
      <c r="V38" s="81">
        <v>2.0833333333333332E-2</v>
      </c>
      <c r="W38" s="81">
        <v>4.1666666666666666E-3</v>
      </c>
      <c r="X38" s="28">
        <v>27</v>
      </c>
      <c r="Y38" s="80">
        <v>395</v>
      </c>
      <c r="Z38" s="81">
        <v>-8.1395348837209308E-2</v>
      </c>
      <c r="AA38" s="80">
        <v>380</v>
      </c>
      <c r="AB38" s="80">
        <v>450</v>
      </c>
      <c r="AC38" s="81">
        <v>1.282051282051282E-2</v>
      </c>
      <c r="AD38" s="81">
        <v>2.5641025641025641E-3</v>
      </c>
      <c r="AE38" s="28">
        <v>663</v>
      </c>
      <c r="AF38" s="80">
        <v>460</v>
      </c>
      <c r="AG38" s="81">
        <v>2.2222222222222223E-2</v>
      </c>
      <c r="AH38" s="80">
        <v>420</v>
      </c>
      <c r="AI38" s="80">
        <v>490</v>
      </c>
      <c r="AJ38" s="81">
        <v>5.7471264367816091E-2</v>
      </c>
      <c r="AK38" s="81">
        <v>1.1494252873563218E-2</v>
      </c>
      <c r="AL38" s="28">
        <v>519</v>
      </c>
      <c r="AM38" s="80">
        <v>550</v>
      </c>
      <c r="AN38" s="81">
        <v>0</v>
      </c>
      <c r="AO38" s="80">
        <v>490</v>
      </c>
      <c r="AP38" s="80">
        <v>625</v>
      </c>
      <c r="AQ38" s="81">
        <v>7.8431372549019607E-2</v>
      </c>
      <c r="AR38" s="81">
        <v>1.5686274509803921E-2</v>
      </c>
      <c r="AS38" s="58" t="s">
        <v>217</v>
      </c>
    </row>
    <row r="39" spans="1:45" ht="11.25" x14ac:dyDescent="0.2">
      <c r="B39" s="8" t="s">
        <v>241</v>
      </c>
      <c r="C39" s="28">
        <v>807</v>
      </c>
      <c r="D39" s="80">
        <v>300</v>
      </c>
      <c r="E39" s="81">
        <v>-6.5420560747663545E-2</v>
      </c>
      <c r="F39" s="80">
        <v>240</v>
      </c>
      <c r="G39" s="80">
        <v>340</v>
      </c>
      <c r="H39" s="81">
        <v>1.6949152542372881E-2</v>
      </c>
      <c r="I39" s="81">
        <v>3.3898305084745762E-3</v>
      </c>
      <c r="J39" s="28">
        <v>957</v>
      </c>
      <c r="K39" s="80">
        <v>400</v>
      </c>
      <c r="L39" s="81">
        <v>-0.1111111111111111</v>
      </c>
      <c r="M39" s="80">
        <v>350</v>
      </c>
      <c r="N39" s="80">
        <v>460</v>
      </c>
      <c r="O39" s="81">
        <v>-5.8823529411764705E-2</v>
      </c>
      <c r="P39" s="81">
        <v>-1.1764705882352941E-2</v>
      </c>
      <c r="Q39" s="28">
        <v>111</v>
      </c>
      <c r="R39" s="80">
        <v>660</v>
      </c>
      <c r="S39" s="81">
        <v>-7.0422535211267609E-2</v>
      </c>
      <c r="T39" s="80">
        <v>545</v>
      </c>
      <c r="U39" s="80">
        <v>840</v>
      </c>
      <c r="V39" s="81">
        <v>6.4516129032258063E-2</v>
      </c>
      <c r="W39" s="81">
        <v>1.2903225806451613E-2</v>
      </c>
      <c r="X39" s="28">
        <v>43</v>
      </c>
      <c r="Y39" s="80">
        <v>570</v>
      </c>
      <c r="Z39" s="81">
        <v>-8.6956521739130436E-3</v>
      </c>
      <c r="AA39" s="80">
        <v>510</v>
      </c>
      <c r="AB39" s="80">
        <v>670</v>
      </c>
      <c r="AC39" s="81">
        <v>3.6363636363636362E-2</v>
      </c>
      <c r="AD39" s="81">
        <v>7.2727272727272727E-3</v>
      </c>
      <c r="AE39" s="28">
        <v>88</v>
      </c>
      <c r="AF39" s="80">
        <v>778</v>
      </c>
      <c r="AG39" s="81">
        <v>3.7333333333333336E-2</v>
      </c>
      <c r="AH39" s="80">
        <v>685</v>
      </c>
      <c r="AI39" s="80">
        <v>900</v>
      </c>
      <c r="AJ39" s="81">
        <v>0.11142857142857143</v>
      </c>
      <c r="AK39" s="81">
        <v>2.2285714285714287E-2</v>
      </c>
      <c r="AL39" s="28">
        <v>51</v>
      </c>
      <c r="AM39" s="80">
        <v>1100</v>
      </c>
      <c r="AN39" s="81">
        <v>4.7619047619047616E-2</v>
      </c>
      <c r="AO39" s="80">
        <v>900</v>
      </c>
      <c r="AP39" s="80">
        <v>1500</v>
      </c>
      <c r="AQ39" s="81">
        <v>4.7619047619047616E-2</v>
      </c>
      <c r="AR39" s="81">
        <v>9.5238095238095229E-3</v>
      </c>
      <c r="AS39" s="58" t="s">
        <v>217</v>
      </c>
    </row>
    <row r="40" spans="1:45" ht="11.25" x14ac:dyDescent="0.2">
      <c r="B40" s="8" t="s">
        <v>242</v>
      </c>
      <c r="C40" s="28">
        <v>92</v>
      </c>
      <c r="D40" s="80">
        <v>330</v>
      </c>
      <c r="E40" s="81">
        <v>-0.12</v>
      </c>
      <c r="F40" s="80">
        <v>300</v>
      </c>
      <c r="G40" s="80">
        <v>358</v>
      </c>
      <c r="H40" s="81">
        <v>-0.10810810810810811</v>
      </c>
      <c r="I40" s="81">
        <v>-2.1621621621621623E-2</v>
      </c>
      <c r="J40" s="28">
        <v>531</v>
      </c>
      <c r="K40" s="80">
        <v>400</v>
      </c>
      <c r="L40" s="81">
        <v>-6.9767441860465115E-2</v>
      </c>
      <c r="M40" s="80">
        <v>360</v>
      </c>
      <c r="N40" s="80">
        <v>460</v>
      </c>
      <c r="O40" s="81">
        <v>-2.4390243902439025E-2</v>
      </c>
      <c r="P40" s="81">
        <v>-4.8780487804878049E-3</v>
      </c>
      <c r="Q40" s="28">
        <v>148</v>
      </c>
      <c r="R40" s="80">
        <v>590</v>
      </c>
      <c r="S40" s="81">
        <v>-1.3377926421404682E-2</v>
      </c>
      <c r="T40" s="80">
        <v>500</v>
      </c>
      <c r="U40" s="80">
        <v>685</v>
      </c>
      <c r="V40" s="81">
        <v>5.3571428571428568E-2</v>
      </c>
      <c r="W40" s="81">
        <v>1.0714285714285714E-2</v>
      </c>
      <c r="X40" s="28">
        <v>42</v>
      </c>
      <c r="Y40" s="80">
        <v>510</v>
      </c>
      <c r="Z40" s="81">
        <v>-1.9230769230769232E-2</v>
      </c>
      <c r="AA40" s="80">
        <v>450</v>
      </c>
      <c r="AB40" s="80">
        <v>590</v>
      </c>
      <c r="AC40" s="81">
        <v>0.02</v>
      </c>
      <c r="AD40" s="81">
        <v>4.0000000000000001E-3</v>
      </c>
      <c r="AE40" s="28">
        <v>125</v>
      </c>
      <c r="AF40" s="80">
        <v>690</v>
      </c>
      <c r="AG40" s="81">
        <v>6.1538461538461542E-2</v>
      </c>
      <c r="AH40" s="80">
        <v>590</v>
      </c>
      <c r="AI40" s="80">
        <v>845</v>
      </c>
      <c r="AJ40" s="81">
        <v>9.8726114649681534E-2</v>
      </c>
      <c r="AK40" s="81">
        <v>1.9745222929936308E-2</v>
      </c>
      <c r="AL40" s="28">
        <v>116</v>
      </c>
      <c r="AM40" s="80">
        <v>1100</v>
      </c>
      <c r="AN40" s="81">
        <v>0.22222222222222221</v>
      </c>
      <c r="AO40" s="80">
        <v>845</v>
      </c>
      <c r="AP40" s="80">
        <v>1310</v>
      </c>
      <c r="AQ40" s="81">
        <v>0.1</v>
      </c>
      <c r="AR40" s="81">
        <v>0.02</v>
      </c>
      <c r="AS40" s="58" t="s">
        <v>217</v>
      </c>
    </row>
    <row r="41" spans="1:45" ht="11.25" x14ac:dyDescent="0.2">
      <c r="B41" s="8" t="s">
        <v>243</v>
      </c>
      <c r="C41" s="28">
        <v>22</v>
      </c>
      <c r="D41" s="80">
        <v>335</v>
      </c>
      <c r="E41" s="81">
        <v>-5.6338028169014086E-2</v>
      </c>
      <c r="F41" s="80">
        <v>330</v>
      </c>
      <c r="G41" s="80">
        <v>340</v>
      </c>
      <c r="H41" s="81">
        <v>-1.4705882352941176E-2</v>
      </c>
      <c r="I41" s="81">
        <v>-2.9411764705882353E-3</v>
      </c>
      <c r="J41" s="28">
        <v>150</v>
      </c>
      <c r="K41" s="80">
        <v>400</v>
      </c>
      <c r="L41" s="81">
        <v>-2.4390243902439025E-2</v>
      </c>
      <c r="M41" s="80">
        <v>370</v>
      </c>
      <c r="N41" s="80">
        <v>425</v>
      </c>
      <c r="O41" s="81">
        <v>2.564102564102564E-2</v>
      </c>
      <c r="P41" s="81">
        <v>5.1282051282051282E-3</v>
      </c>
      <c r="Q41" s="28">
        <v>172</v>
      </c>
      <c r="R41" s="80">
        <v>500</v>
      </c>
      <c r="S41" s="81">
        <v>0</v>
      </c>
      <c r="T41" s="80">
        <v>450</v>
      </c>
      <c r="U41" s="80">
        <v>570</v>
      </c>
      <c r="V41" s="81">
        <v>1.0101010101010102E-2</v>
      </c>
      <c r="W41" s="81">
        <v>2.0202020202020202E-3</v>
      </c>
      <c r="X41" s="28">
        <v>24</v>
      </c>
      <c r="Y41" s="80">
        <v>400</v>
      </c>
      <c r="Z41" s="81">
        <v>-5.8823529411764705E-2</v>
      </c>
      <c r="AA41" s="80">
        <v>375</v>
      </c>
      <c r="AB41" s="80">
        <v>456</v>
      </c>
      <c r="AC41" s="81">
        <v>5.2631578947368418E-2</v>
      </c>
      <c r="AD41" s="81">
        <v>1.0526315789473684E-2</v>
      </c>
      <c r="AE41" s="28">
        <v>283</v>
      </c>
      <c r="AF41" s="80">
        <v>465</v>
      </c>
      <c r="AG41" s="81">
        <v>1.0869565217391304E-2</v>
      </c>
      <c r="AH41" s="80">
        <v>420</v>
      </c>
      <c r="AI41" s="80">
        <v>500</v>
      </c>
      <c r="AJ41" s="81">
        <v>5.6818181818181816E-2</v>
      </c>
      <c r="AK41" s="81">
        <v>1.1363636363636364E-2</v>
      </c>
      <c r="AL41" s="28">
        <v>198</v>
      </c>
      <c r="AM41" s="80">
        <v>565</v>
      </c>
      <c r="AN41" s="81">
        <v>-5.8333333333333334E-2</v>
      </c>
      <c r="AO41" s="80">
        <v>500</v>
      </c>
      <c r="AP41" s="80">
        <v>650</v>
      </c>
      <c r="AQ41" s="81">
        <v>6.6037735849056603E-2</v>
      </c>
      <c r="AR41" s="81">
        <v>1.3207547169811321E-2</v>
      </c>
      <c r="AS41" s="58" t="s">
        <v>217</v>
      </c>
    </row>
    <row r="42" spans="1:45" ht="11.25" x14ac:dyDescent="0.2">
      <c r="B42" s="8" t="s">
        <v>244</v>
      </c>
      <c r="C42" s="28">
        <v>84</v>
      </c>
      <c r="D42" s="80">
        <v>325</v>
      </c>
      <c r="E42" s="81">
        <v>-2.9850746268656716E-2</v>
      </c>
      <c r="F42" s="80">
        <v>317</v>
      </c>
      <c r="G42" s="80">
        <v>335</v>
      </c>
      <c r="H42" s="81">
        <v>3.1746031746031744E-2</v>
      </c>
      <c r="I42" s="81">
        <v>6.3492063492063492E-3</v>
      </c>
      <c r="J42" s="28">
        <v>273</v>
      </c>
      <c r="K42" s="80">
        <v>380</v>
      </c>
      <c r="L42" s="81">
        <v>-1.2987012987012988E-2</v>
      </c>
      <c r="M42" s="80">
        <v>350</v>
      </c>
      <c r="N42" s="80">
        <v>400</v>
      </c>
      <c r="O42" s="81">
        <v>8.5714285714285715E-2</v>
      </c>
      <c r="P42" s="81">
        <v>1.7142857142857144E-2</v>
      </c>
      <c r="Q42" s="28">
        <v>114</v>
      </c>
      <c r="R42" s="80">
        <v>480</v>
      </c>
      <c r="S42" s="81">
        <v>1.0526315789473684E-2</v>
      </c>
      <c r="T42" s="80">
        <v>440</v>
      </c>
      <c r="U42" s="80">
        <v>530</v>
      </c>
      <c r="V42" s="81">
        <v>0.10344827586206896</v>
      </c>
      <c r="W42" s="81">
        <v>2.0689655172413793E-2</v>
      </c>
      <c r="X42" s="28">
        <v>60</v>
      </c>
      <c r="Y42" s="80">
        <v>400</v>
      </c>
      <c r="Z42" s="81">
        <v>0</v>
      </c>
      <c r="AA42" s="80">
        <v>380</v>
      </c>
      <c r="AB42" s="80">
        <v>428</v>
      </c>
      <c r="AC42" s="81">
        <v>8.1081081081081086E-2</v>
      </c>
      <c r="AD42" s="81">
        <v>1.6216216216216217E-2</v>
      </c>
      <c r="AE42" s="28">
        <v>218</v>
      </c>
      <c r="AF42" s="80">
        <v>460</v>
      </c>
      <c r="AG42" s="81">
        <v>4.5454545454545456E-2</v>
      </c>
      <c r="AH42" s="80">
        <v>420</v>
      </c>
      <c r="AI42" s="80">
        <v>465</v>
      </c>
      <c r="AJ42" s="81">
        <v>0.12195121951219512</v>
      </c>
      <c r="AK42" s="81">
        <v>2.4390243902439025E-2</v>
      </c>
      <c r="AL42" s="28">
        <v>68</v>
      </c>
      <c r="AM42" s="80">
        <v>543</v>
      </c>
      <c r="AN42" s="81">
        <v>2.4528301886792454E-2</v>
      </c>
      <c r="AO42" s="80">
        <v>465</v>
      </c>
      <c r="AP42" s="80">
        <v>600</v>
      </c>
      <c r="AQ42" s="81">
        <v>8.5999999999999993E-2</v>
      </c>
      <c r="AR42" s="81">
        <v>1.72E-2</v>
      </c>
      <c r="AS42" s="58" t="s">
        <v>217</v>
      </c>
    </row>
    <row r="43" spans="1:45" ht="11.25" x14ac:dyDescent="0.2">
      <c r="B43" s="8" t="s">
        <v>245</v>
      </c>
      <c r="C43" s="28">
        <v>49</v>
      </c>
      <c r="D43" s="80">
        <v>350</v>
      </c>
      <c r="E43" s="81">
        <v>6.0606060606060608E-2</v>
      </c>
      <c r="F43" s="80">
        <v>340</v>
      </c>
      <c r="G43" s="80">
        <v>350</v>
      </c>
      <c r="H43" s="81">
        <v>0.19453924914675769</v>
      </c>
      <c r="I43" s="81">
        <v>3.890784982935154E-2</v>
      </c>
      <c r="J43" s="28">
        <v>232</v>
      </c>
      <c r="K43" s="80">
        <v>390</v>
      </c>
      <c r="L43" s="81">
        <v>2.6315789473684209E-2</v>
      </c>
      <c r="M43" s="80">
        <v>360</v>
      </c>
      <c r="N43" s="80">
        <v>425</v>
      </c>
      <c r="O43" s="81">
        <v>0.11428571428571428</v>
      </c>
      <c r="P43" s="81">
        <v>2.2857142857142857E-2</v>
      </c>
      <c r="Q43" s="28">
        <v>112</v>
      </c>
      <c r="R43" s="80">
        <v>460</v>
      </c>
      <c r="S43" s="81">
        <v>-3.1578947368421054E-2</v>
      </c>
      <c r="T43" s="80">
        <v>420</v>
      </c>
      <c r="U43" s="80">
        <v>530</v>
      </c>
      <c r="V43" s="81">
        <v>6.9767441860465115E-2</v>
      </c>
      <c r="W43" s="81">
        <v>1.3953488372093023E-2</v>
      </c>
      <c r="X43" s="28">
        <v>25</v>
      </c>
      <c r="Y43" s="80">
        <v>380</v>
      </c>
      <c r="Z43" s="81">
        <v>0</v>
      </c>
      <c r="AA43" s="80">
        <v>360</v>
      </c>
      <c r="AB43" s="80">
        <v>400</v>
      </c>
      <c r="AC43" s="81">
        <v>5.5555555555555552E-2</v>
      </c>
      <c r="AD43" s="81">
        <v>1.111111111111111E-2</v>
      </c>
      <c r="AE43" s="28">
        <v>357</v>
      </c>
      <c r="AF43" s="80">
        <v>450</v>
      </c>
      <c r="AG43" s="81">
        <v>0</v>
      </c>
      <c r="AH43" s="80">
        <v>410</v>
      </c>
      <c r="AI43" s="80">
        <v>495</v>
      </c>
      <c r="AJ43" s="81">
        <v>9.7560975609756101E-2</v>
      </c>
      <c r="AK43" s="81">
        <v>1.9512195121951219E-2</v>
      </c>
      <c r="AL43" s="28">
        <v>198</v>
      </c>
      <c r="AM43" s="80">
        <v>550</v>
      </c>
      <c r="AN43" s="81">
        <v>0</v>
      </c>
      <c r="AO43" s="80">
        <v>495</v>
      </c>
      <c r="AP43" s="80">
        <v>610</v>
      </c>
      <c r="AQ43" s="81">
        <v>0.1</v>
      </c>
      <c r="AR43" s="81">
        <v>0.02</v>
      </c>
      <c r="AS43" s="58" t="s">
        <v>217</v>
      </c>
    </row>
    <row r="44" spans="1:45" s="26" customFormat="1" ht="11.25" x14ac:dyDescent="0.2">
      <c r="B44" s="26" t="s">
        <v>188</v>
      </c>
      <c r="C44" s="28">
        <v>3984</v>
      </c>
      <c r="D44" s="80">
        <v>320</v>
      </c>
      <c r="E44" s="81">
        <v>-3.0303030303030304E-2</v>
      </c>
      <c r="F44" s="80">
        <v>250</v>
      </c>
      <c r="G44" s="80">
        <v>350</v>
      </c>
      <c r="H44" s="81">
        <v>6.6666666666666666E-2</v>
      </c>
      <c r="I44" s="81">
        <v>1.3333333333333332E-2</v>
      </c>
      <c r="J44" s="28">
        <v>8916</v>
      </c>
      <c r="K44" s="80">
        <v>400</v>
      </c>
      <c r="L44" s="81">
        <v>-4.7619047619047616E-2</v>
      </c>
      <c r="M44" s="80">
        <v>360</v>
      </c>
      <c r="N44" s="80">
        <v>450</v>
      </c>
      <c r="O44" s="81">
        <v>0</v>
      </c>
      <c r="P44" s="81">
        <v>0</v>
      </c>
      <c r="Q44" s="28">
        <v>2999</v>
      </c>
      <c r="R44" s="80">
        <v>500</v>
      </c>
      <c r="S44" s="81">
        <v>-3.8461538461538464E-2</v>
      </c>
      <c r="T44" s="80">
        <v>445</v>
      </c>
      <c r="U44" s="80">
        <v>590</v>
      </c>
      <c r="V44" s="81">
        <v>2.0408163265306121E-2</v>
      </c>
      <c r="W44" s="81">
        <v>4.081632653061224E-3</v>
      </c>
      <c r="X44" s="28">
        <v>677</v>
      </c>
      <c r="Y44" s="80">
        <v>420</v>
      </c>
      <c r="Z44" s="81">
        <v>-2.3255813953488372E-2</v>
      </c>
      <c r="AA44" s="80">
        <v>385</v>
      </c>
      <c r="AB44" s="80">
        <v>495</v>
      </c>
      <c r="AC44" s="81">
        <v>0.05</v>
      </c>
      <c r="AD44" s="81">
        <v>0.01</v>
      </c>
      <c r="AE44" s="28">
        <v>4094</v>
      </c>
      <c r="AF44" s="80">
        <v>480</v>
      </c>
      <c r="AG44" s="81">
        <v>0</v>
      </c>
      <c r="AH44" s="80">
        <v>420</v>
      </c>
      <c r="AI44" s="80">
        <v>520</v>
      </c>
      <c r="AJ44" s="81">
        <v>6.6666666666666666E-2</v>
      </c>
      <c r="AK44" s="81">
        <v>1.3333333333333332E-2</v>
      </c>
      <c r="AL44" s="28">
        <v>2878</v>
      </c>
      <c r="AM44" s="80">
        <v>613</v>
      </c>
      <c r="AN44" s="81">
        <v>2.1666666666666667E-2</v>
      </c>
      <c r="AO44" s="80">
        <v>520</v>
      </c>
      <c r="AP44" s="80">
        <v>750</v>
      </c>
      <c r="AQ44" s="81">
        <v>7.5438596491228069E-2</v>
      </c>
      <c r="AR44" s="81">
        <v>1.5087719298245613E-2</v>
      </c>
      <c r="AS44" s="58"/>
    </row>
    <row r="45" spans="1:45" ht="11.25" x14ac:dyDescent="0.2">
      <c r="A45" s="8" t="s">
        <v>83</v>
      </c>
      <c r="B45" s="8" t="s">
        <v>246</v>
      </c>
      <c r="C45" s="28">
        <v>42</v>
      </c>
      <c r="D45" s="80">
        <v>323</v>
      </c>
      <c r="E45" s="81">
        <v>9.4915254237288138E-2</v>
      </c>
      <c r="F45" s="80">
        <v>285</v>
      </c>
      <c r="G45" s="80">
        <v>350</v>
      </c>
      <c r="H45" s="81">
        <v>0.16187050359712229</v>
      </c>
      <c r="I45" s="81">
        <v>3.237410071942446E-2</v>
      </c>
      <c r="J45" s="28">
        <v>488</v>
      </c>
      <c r="K45" s="80">
        <v>400</v>
      </c>
      <c r="L45" s="81">
        <v>1.2658227848101266E-2</v>
      </c>
      <c r="M45" s="80">
        <v>360</v>
      </c>
      <c r="N45" s="80">
        <v>430</v>
      </c>
      <c r="O45" s="81">
        <v>0.14285714285714285</v>
      </c>
      <c r="P45" s="81">
        <v>2.8571428571428571E-2</v>
      </c>
      <c r="Q45" s="28">
        <v>171</v>
      </c>
      <c r="R45" s="80">
        <v>510</v>
      </c>
      <c r="S45" s="81">
        <v>5.1546391752577317E-2</v>
      </c>
      <c r="T45" s="80">
        <v>460</v>
      </c>
      <c r="U45" s="80">
        <v>575</v>
      </c>
      <c r="V45" s="81">
        <v>0.19158878504672897</v>
      </c>
      <c r="W45" s="81">
        <v>3.8317757009345796E-2</v>
      </c>
      <c r="X45" s="28">
        <v>58</v>
      </c>
      <c r="Y45" s="80">
        <v>425</v>
      </c>
      <c r="Z45" s="81">
        <v>4.1666666666666664E-2</v>
      </c>
      <c r="AA45" s="80">
        <v>395</v>
      </c>
      <c r="AB45" s="80">
        <v>475</v>
      </c>
      <c r="AC45" s="81">
        <v>0.14864864864864866</v>
      </c>
      <c r="AD45" s="81">
        <v>2.9729729729729731E-2</v>
      </c>
      <c r="AE45" s="28">
        <v>276</v>
      </c>
      <c r="AF45" s="80">
        <v>520</v>
      </c>
      <c r="AG45" s="81">
        <v>8.3333333333333329E-2</v>
      </c>
      <c r="AH45" s="80">
        <v>460</v>
      </c>
      <c r="AI45" s="80">
        <v>570</v>
      </c>
      <c r="AJ45" s="81">
        <v>0.18181818181818182</v>
      </c>
      <c r="AK45" s="81">
        <v>3.6363636363636362E-2</v>
      </c>
      <c r="AL45" s="28">
        <v>107</v>
      </c>
      <c r="AM45" s="80">
        <v>650</v>
      </c>
      <c r="AN45" s="81">
        <v>8.3333333333333329E-2</v>
      </c>
      <c r="AO45" s="80">
        <v>570</v>
      </c>
      <c r="AP45" s="80">
        <v>725</v>
      </c>
      <c r="AQ45" s="81">
        <v>0.21495327102803738</v>
      </c>
      <c r="AR45" s="81">
        <v>4.2990654205607479E-2</v>
      </c>
      <c r="AS45" s="58" t="s">
        <v>217</v>
      </c>
    </row>
    <row r="46" spans="1:45" ht="11.25" x14ac:dyDescent="0.2">
      <c r="B46" s="8" t="s">
        <v>247</v>
      </c>
      <c r="C46" s="28">
        <v>245</v>
      </c>
      <c r="D46" s="80">
        <v>300</v>
      </c>
      <c r="E46" s="81">
        <v>-6.25E-2</v>
      </c>
      <c r="F46" s="80">
        <v>260</v>
      </c>
      <c r="G46" s="80">
        <v>345</v>
      </c>
      <c r="H46" s="81">
        <v>3.4482758620689655E-2</v>
      </c>
      <c r="I46" s="81">
        <v>6.8965517241379309E-3</v>
      </c>
      <c r="J46" s="28">
        <v>860</v>
      </c>
      <c r="K46" s="80">
        <v>415</v>
      </c>
      <c r="L46" s="81">
        <v>-2.3529411764705882E-2</v>
      </c>
      <c r="M46" s="80">
        <v>360</v>
      </c>
      <c r="N46" s="80">
        <v>460</v>
      </c>
      <c r="O46" s="81">
        <v>5.0632911392405063E-2</v>
      </c>
      <c r="P46" s="81">
        <v>1.0126582278481013E-2</v>
      </c>
      <c r="Q46" s="28">
        <v>256</v>
      </c>
      <c r="R46" s="80">
        <v>580</v>
      </c>
      <c r="S46" s="81">
        <v>3.5714285714285712E-2</v>
      </c>
      <c r="T46" s="80">
        <v>500</v>
      </c>
      <c r="U46" s="80">
        <v>650</v>
      </c>
      <c r="V46" s="81">
        <v>7.407407407407407E-2</v>
      </c>
      <c r="W46" s="81">
        <v>1.4814814814814814E-2</v>
      </c>
      <c r="X46" s="28">
        <v>74</v>
      </c>
      <c r="Y46" s="80">
        <v>473</v>
      </c>
      <c r="Z46" s="81">
        <v>-4.2105263157894736E-3</v>
      </c>
      <c r="AA46" s="80">
        <v>430</v>
      </c>
      <c r="AB46" s="80">
        <v>500</v>
      </c>
      <c r="AC46" s="81">
        <v>0.12619047619047619</v>
      </c>
      <c r="AD46" s="81">
        <v>2.5238095238095237E-2</v>
      </c>
      <c r="AE46" s="28">
        <v>436</v>
      </c>
      <c r="AF46" s="80">
        <v>590</v>
      </c>
      <c r="AG46" s="81">
        <v>7.2727272727272724E-2</v>
      </c>
      <c r="AH46" s="80">
        <v>500</v>
      </c>
      <c r="AI46" s="80">
        <v>650</v>
      </c>
      <c r="AJ46" s="81">
        <v>0.15686274509803921</v>
      </c>
      <c r="AK46" s="81">
        <v>3.1372549019607843E-2</v>
      </c>
      <c r="AL46" s="28">
        <v>266</v>
      </c>
      <c r="AM46" s="80">
        <v>800</v>
      </c>
      <c r="AN46" s="81">
        <v>2.564102564102564E-2</v>
      </c>
      <c r="AO46" s="80">
        <v>650</v>
      </c>
      <c r="AP46" s="80">
        <v>875</v>
      </c>
      <c r="AQ46" s="81">
        <v>0.14285714285714285</v>
      </c>
      <c r="AR46" s="81">
        <v>2.8571428571428571E-2</v>
      </c>
      <c r="AS46" s="58" t="s">
        <v>217</v>
      </c>
    </row>
    <row r="47" spans="1:45" ht="11.25" x14ac:dyDescent="0.2">
      <c r="B47" s="8" t="s">
        <v>114</v>
      </c>
      <c r="C47" s="28">
        <v>93</v>
      </c>
      <c r="D47" s="80">
        <v>370</v>
      </c>
      <c r="E47" s="81">
        <v>-7.4999999999999997E-2</v>
      </c>
      <c r="F47" s="80">
        <v>345</v>
      </c>
      <c r="G47" s="80">
        <v>400</v>
      </c>
      <c r="H47" s="81">
        <v>-5.128205128205128E-2</v>
      </c>
      <c r="I47" s="81">
        <v>-1.0256410256410256E-2</v>
      </c>
      <c r="J47" s="28">
        <v>369</v>
      </c>
      <c r="K47" s="80">
        <v>535</v>
      </c>
      <c r="L47" s="81">
        <v>9.433962264150943E-3</v>
      </c>
      <c r="M47" s="80">
        <v>460</v>
      </c>
      <c r="N47" s="80">
        <v>625</v>
      </c>
      <c r="O47" s="81">
        <v>3.2818532818532815E-2</v>
      </c>
      <c r="P47" s="81">
        <v>6.5637065637065631E-3</v>
      </c>
      <c r="Q47" s="28">
        <v>125</v>
      </c>
      <c r="R47" s="80">
        <v>810</v>
      </c>
      <c r="S47" s="81">
        <v>4.5161290322580643E-2</v>
      </c>
      <c r="T47" s="80">
        <v>675</v>
      </c>
      <c r="U47" s="80">
        <v>1130</v>
      </c>
      <c r="V47" s="81">
        <v>0.14084507042253522</v>
      </c>
      <c r="W47" s="81">
        <v>2.8169014084507043E-2</v>
      </c>
      <c r="X47" s="28">
        <v>29</v>
      </c>
      <c r="Y47" s="80">
        <v>620</v>
      </c>
      <c r="Z47" s="81">
        <v>-4.6153846153846156E-2</v>
      </c>
      <c r="AA47" s="80">
        <v>575</v>
      </c>
      <c r="AB47" s="80">
        <v>750</v>
      </c>
      <c r="AC47" s="81">
        <v>0.12727272727272726</v>
      </c>
      <c r="AD47" s="81">
        <v>2.5454545454545452E-2</v>
      </c>
      <c r="AE47" s="28">
        <v>107</v>
      </c>
      <c r="AF47" s="80">
        <v>950</v>
      </c>
      <c r="AG47" s="81">
        <v>8.5714285714285715E-2</v>
      </c>
      <c r="AH47" s="80">
        <v>785</v>
      </c>
      <c r="AI47" s="80">
        <v>965</v>
      </c>
      <c r="AJ47" s="81">
        <v>8.5714285714285715E-2</v>
      </c>
      <c r="AK47" s="81">
        <v>1.7142857142857144E-2</v>
      </c>
      <c r="AL47" s="28">
        <v>100</v>
      </c>
      <c r="AM47" s="80">
        <v>1318</v>
      </c>
      <c r="AN47" s="81">
        <v>9.8333333333333328E-2</v>
      </c>
      <c r="AO47" s="80">
        <v>965</v>
      </c>
      <c r="AP47" s="80">
        <v>1660</v>
      </c>
      <c r="AQ47" s="81">
        <v>5.4399999999999997E-2</v>
      </c>
      <c r="AR47" s="81">
        <v>1.0879999999999999E-2</v>
      </c>
      <c r="AS47" s="58" t="s">
        <v>217</v>
      </c>
    </row>
    <row r="48" spans="1:45" ht="11.25" x14ac:dyDescent="0.2">
      <c r="B48" s="8" t="s">
        <v>248</v>
      </c>
      <c r="C48" s="28" t="s">
        <v>193</v>
      </c>
      <c r="D48" s="80" t="s">
        <v>193</v>
      </c>
      <c r="E48" s="81" t="s">
        <v>193</v>
      </c>
      <c r="F48" s="80" t="s">
        <v>193</v>
      </c>
      <c r="G48" s="80" t="s">
        <v>193</v>
      </c>
      <c r="H48" s="81" t="s">
        <v>193</v>
      </c>
      <c r="I48" s="81" t="s">
        <v>193</v>
      </c>
      <c r="J48" s="28">
        <v>82</v>
      </c>
      <c r="K48" s="80">
        <v>455</v>
      </c>
      <c r="L48" s="81">
        <v>-4.2105263157894736E-2</v>
      </c>
      <c r="M48" s="80">
        <v>400</v>
      </c>
      <c r="N48" s="80">
        <v>550</v>
      </c>
      <c r="O48" s="81">
        <v>4.5977011494252873E-2</v>
      </c>
      <c r="P48" s="81">
        <v>9.1954022988505746E-3</v>
      </c>
      <c r="Q48" s="28">
        <v>40</v>
      </c>
      <c r="R48" s="80">
        <v>690</v>
      </c>
      <c r="S48" s="81">
        <v>8.6614173228346455E-2</v>
      </c>
      <c r="T48" s="80">
        <v>590</v>
      </c>
      <c r="U48" s="80">
        <v>755</v>
      </c>
      <c r="V48" s="81">
        <v>0.25454545454545452</v>
      </c>
      <c r="W48" s="81">
        <v>5.0909090909090904E-2</v>
      </c>
      <c r="X48" s="28">
        <v>26</v>
      </c>
      <c r="Y48" s="80">
        <v>550</v>
      </c>
      <c r="Z48" s="81">
        <v>3.7735849056603772E-2</v>
      </c>
      <c r="AA48" s="80">
        <v>465</v>
      </c>
      <c r="AB48" s="80">
        <v>605</v>
      </c>
      <c r="AC48" s="81">
        <v>0.15062761506276151</v>
      </c>
      <c r="AD48" s="81">
        <v>3.0125523012552301E-2</v>
      </c>
      <c r="AE48" s="28">
        <v>106</v>
      </c>
      <c r="AF48" s="80">
        <v>750</v>
      </c>
      <c r="AG48" s="81">
        <v>7.4498567335243557E-2</v>
      </c>
      <c r="AH48" s="80">
        <v>650</v>
      </c>
      <c r="AI48" s="80">
        <v>850</v>
      </c>
      <c r="AJ48" s="81">
        <v>0.14503816793893129</v>
      </c>
      <c r="AK48" s="81">
        <v>2.9007633587786259E-2</v>
      </c>
      <c r="AL48" s="28">
        <v>100</v>
      </c>
      <c r="AM48" s="80">
        <v>1100</v>
      </c>
      <c r="AN48" s="81">
        <v>0</v>
      </c>
      <c r="AO48" s="80">
        <v>850</v>
      </c>
      <c r="AP48" s="80">
        <v>1298</v>
      </c>
      <c r="AQ48" s="81">
        <v>0.15789473684210525</v>
      </c>
      <c r="AR48" s="81">
        <v>3.1578947368421054E-2</v>
      </c>
      <c r="AS48" s="58" t="s">
        <v>217</v>
      </c>
    </row>
    <row r="49" spans="1:45" ht="11.25" x14ac:dyDescent="0.2">
      <c r="B49" s="8" t="s">
        <v>249</v>
      </c>
      <c r="C49" s="28">
        <v>446</v>
      </c>
      <c r="D49" s="80">
        <v>285</v>
      </c>
      <c r="E49" s="81">
        <v>-6.5573770491803282E-2</v>
      </c>
      <c r="F49" s="80">
        <v>250</v>
      </c>
      <c r="G49" s="80">
        <v>330</v>
      </c>
      <c r="H49" s="81">
        <v>1.7857142857142856E-2</v>
      </c>
      <c r="I49" s="81">
        <v>3.5714285714285713E-3</v>
      </c>
      <c r="J49" s="28">
        <v>747</v>
      </c>
      <c r="K49" s="80">
        <v>400</v>
      </c>
      <c r="L49" s="81">
        <v>-0.1111111111111111</v>
      </c>
      <c r="M49" s="80">
        <v>350</v>
      </c>
      <c r="N49" s="80">
        <v>450</v>
      </c>
      <c r="O49" s="81">
        <v>0</v>
      </c>
      <c r="P49" s="81">
        <v>0</v>
      </c>
      <c r="Q49" s="28">
        <v>106</v>
      </c>
      <c r="R49" s="80">
        <v>550</v>
      </c>
      <c r="S49" s="81">
        <v>-1.4336917562724014E-2</v>
      </c>
      <c r="T49" s="80">
        <v>490</v>
      </c>
      <c r="U49" s="80">
        <v>620</v>
      </c>
      <c r="V49" s="81">
        <v>3.7735849056603772E-2</v>
      </c>
      <c r="W49" s="81">
        <v>7.5471698113207548E-3</v>
      </c>
      <c r="X49" s="28">
        <v>26</v>
      </c>
      <c r="Y49" s="80">
        <v>423</v>
      </c>
      <c r="Z49" s="81">
        <v>-0.13319672131147542</v>
      </c>
      <c r="AA49" s="80">
        <v>395</v>
      </c>
      <c r="AB49" s="80">
        <v>510</v>
      </c>
      <c r="AC49" s="81">
        <v>-0.06</v>
      </c>
      <c r="AD49" s="81">
        <v>-1.2E-2</v>
      </c>
      <c r="AE49" s="28">
        <v>80</v>
      </c>
      <c r="AF49" s="80">
        <v>550</v>
      </c>
      <c r="AG49" s="81">
        <v>-9.8360655737704916E-2</v>
      </c>
      <c r="AH49" s="80">
        <v>500</v>
      </c>
      <c r="AI49" s="80">
        <v>640</v>
      </c>
      <c r="AJ49" s="81">
        <v>-1.7857142857142856E-2</v>
      </c>
      <c r="AK49" s="81">
        <v>-3.5714285714285713E-3</v>
      </c>
      <c r="AL49" s="28">
        <v>36</v>
      </c>
      <c r="AM49" s="80">
        <v>721</v>
      </c>
      <c r="AN49" s="81">
        <v>-7.5641025641025636E-2</v>
      </c>
      <c r="AO49" s="80">
        <v>640</v>
      </c>
      <c r="AP49" s="80">
        <v>845</v>
      </c>
      <c r="AQ49" s="81">
        <v>-8.5025380710659904E-2</v>
      </c>
      <c r="AR49" s="81">
        <v>-1.7005076142131981E-2</v>
      </c>
      <c r="AS49" s="58" t="s">
        <v>217</v>
      </c>
    </row>
    <row r="50" spans="1:45" ht="11.25" x14ac:dyDescent="0.2">
      <c r="B50" s="8" t="s">
        <v>250</v>
      </c>
      <c r="C50" s="28">
        <v>677</v>
      </c>
      <c r="D50" s="80">
        <v>300</v>
      </c>
      <c r="E50" s="81">
        <v>-3.2258064516129031E-2</v>
      </c>
      <c r="F50" s="80">
        <v>250</v>
      </c>
      <c r="G50" s="80">
        <v>350</v>
      </c>
      <c r="H50" s="81">
        <v>3.4482758620689655E-2</v>
      </c>
      <c r="I50" s="81">
        <v>6.8965517241379309E-3</v>
      </c>
      <c r="J50" s="28">
        <v>1247</v>
      </c>
      <c r="K50" s="80">
        <v>399</v>
      </c>
      <c r="L50" s="81">
        <v>-0.11333333333333333</v>
      </c>
      <c r="M50" s="80">
        <v>350</v>
      </c>
      <c r="N50" s="80">
        <v>450</v>
      </c>
      <c r="O50" s="81">
        <v>-7.2093023255813959E-2</v>
      </c>
      <c r="P50" s="81">
        <v>-1.4418604651162792E-2</v>
      </c>
      <c r="Q50" s="28">
        <v>292</v>
      </c>
      <c r="R50" s="80">
        <v>580</v>
      </c>
      <c r="S50" s="81">
        <v>-2.5210084033613446E-2</v>
      </c>
      <c r="T50" s="80">
        <v>495</v>
      </c>
      <c r="U50" s="80">
        <v>668</v>
      </c>
      <c r="V50" s="81">
        <v>8.6956521739130436E-3</v>
      </c>
      <c r="W50" s="81">
        <v>1.7391304347826088E-3</v>
      </c>
      <c r="X50" s="28">
        <v>64</v>
      </c>
      <c r="Y50" s="80">
        <v>500</v>
      </c>
      <c r="Z50" s="81">
        <v>0</v>
      </c>
      <c r="AA50" s="80">
        <v>450</v>
      </c>
      <c r="AB50" s="80">
        <v>578</v>
      </c>
      <c r="AC50" s="81">
        <v>0.10375275938189846</v>
      </c>
      <c r="AD50" s="81">
        <v>2.075055187637969E-2</v>
      </c>
      <c r="AE50" s="28">
        <v>148</v>
      </c>
      <c r="AF50" s="80">
        <v>670</v>
      </c>
      <c r="AG50" s="81">
        <v>3.0769230769230771E-2</v>
      </c>
      <c r="AH50" s="80">
        <v>575</v>
      </c>
      <c r="AI50" s="80">
        <v>750</v>
      </c>
      <c r="AJ50" s="81">
        <v>3.0769230769230771E-2</v>
      </c>
      <c r="AK50" s="81">
        <v>6.1538461538461538E-3</v>
      </c>
      <c r="AL50" s="28">
        <v>119</v>
      </c>
      <c r="AM50" s="80">
        <v>870</v>
      </c>
      <c r="AN50" s="81">
        <v>2.3529411764705882E-2</v>
      </c>
      <c r="AO50" s="80">
        <v>750</v>
      </c>
      <c r="AP50" s="80">
        <v>1150</v>
      </c>
      <c r="AQ50" s="81">
        <v>0.10126582278481013</v>
      </c>
      <c r="AR50" s="81">
        <v>2.0253164556962026E-2</v>
      </c>
      <c r="AS50" s="58" t="s">
        <v>217</v>
      </c>
    </row>
    <row r="51" spans="1:45" ht="11.25" x14ac:dyDescent="0.2">
      <c r="B51" s="8" t="s">
        <v>251</v>
      </c>
      <c r="C51" s="28">
        <v>149</v>
      </c>
      <c r="D51" s="80">
        <v>350</v>
      </c>
      <c r="E51" s="81">
        <v>1.4492753623188406E-2</v>
      </c>
      <c r="F51" s="80">
        <v>320</v>
      </c>
      <c r="G51" s="80">
        <v>365</v>
      </c>
      <c r="H51" s="81">
        <v>0.12903225806451613</v>
      </c>
      <c r="I51" s="81">
        <v>2.5806451612903226E-2</v>
      </c>
      <c r="J51" s="28">
        <v>746</v>
      </c>
      <c r="K51" s="80">
        <v>400</v>
      </c>
      <c r="L51" s="81">
        <v>-3.614457831325301E-2</v>
      </c>
      <c r="M51" s="80">
        <v>371</v>
      </c>
      <c r="N51" s="80">
        <v>440</v>
      </c>
      <c r="O51" s="81">
        <v>6.6666666666666666E-2</v>
      </c>
      <c r="P51" s="81">
        <v>1.3333333333333332E-2</v>
      </c>
      <c r="Q51" s="28">
        <v>128</v>
      </c>
      <c r="R51" s="80">
        <v>550</v>
      </c>
      <c r="S51" s="81">
        <v>3.7735849056603772E-2</v>
      </c>
      <c r="T51" s="80">
        <v>475</v>
      </c>
      <c r="U51" s="80">
        <v>613</v>
      </c>
      <c r="V51" s="81">
        <v>0.14583333333333334</v>
      </c>
      <c r="W51" s="81">
        <v>2.9166666666666667E-2</v>
      </c>
      <c r="X51" s="28">
        <v>74</v>
      </c>
      <c r="Y51" s="80">
        <v>490</v>
      </c>
      <c r="Z51" s="81">
        <v>3.1578947368421054E-2</v>
      </c>
      <c r="AA51" s="80">
        <v>440</v>
      </c>
      <c r="AB51" s="80">
        <v>540</v>
      </c>
      <c r="AC51" s="81">
        <v>0.13953488372093023</v>
      </c>
      <c r="AD51" s="81">
        <v>2.7906976744186046E-2</v>
      </c>
      <c r="AE51" s="28">
        <v>412</v>
      </c>
      <c r="AF51" s="80">
        <v>550</v>
      </c>
      <c r="AG51" s="81">
        <v>3.6496350364963502E-3</v>
      </c>
      <c r="AH51" s="80">
        <v>500</v>
      </c>
      <c r="AI51" s="80">
        <v>590</v>
      </c>
      <c r="AJ51" s="81">
        <v>0.1111111111111111</v>
      </c>
      <c r="AK51" s="81">
        <v>2.222222222222222E-2</v>
      </c>
      <c r="AL51" s="28">
        <v>190</v>
      </c>
      <c r="AM51" s="80">
        <v>695</v>
      </c>
      <c r="AN51" s="81">
        <v>2.2058823529411766E-2</v>
      </c>
      <c r="AO51" s="80">
        <v>590</v>
      </c>
      <c r="AP51" s="80">
        <v>795</v>
      </c>
      <c r="AQ51" s="81">
        <v>6.9230769230769235E-2</v>
      </c>
      <c r="AR51" s="81">
        <v>1.3846153846153847E-2</v>
      </c>
      <c r="AS51" s="58" t="s">
        <v>217</v>
      </c>
    </row>
    <row r="52" spans="1:45" ht="11.25" x14ac:dyDescent="0.2">
      <c r="B52" s="8" t="s">
        <v>252</v>
      </c>
      <c r="C52" s="28">
        <v>279</v>
      </c>
      <c r="D52" s="80">
        <v>300</v>
      </c>
      <c r="E52" s="81">
        <v>-0.11764705882352941</v>
      </c>
      <c r="F52" s="80">
        <v>260</v>
      </c>
      <c r="G52" s="80">
        <v>360</v>
      </c>
      <c r="H52" s="81">
        <v>1.6949152542372881E-2</v>
      </c>
      <c r="I52" s="81">
        <v>3.3898305084745762E-3</v>
      </c>
      <c r="J52" s="28">
        <v>405</v>
      </c>
      <c r="K52" s="80">
        <v>450</v>
      </c>
      <c r="L52" s="81">
        <v>-6.25E-2</v>
      </c>
      <c r="M52" s="80">
        <v>380</v>
      </c>
      <c r="N52" s="80">
        <v>520</v>
      </c>
      <c r="O52" s="81">
        <v>7.1428571428571425E-2</v>
      </c>
      <c r="P52" s="81">
        <v>1.4285714285714285E-2</v>
      </c>
      <c r="Q52" s="28">
        <v>67</v>
      </c>
      <c r="R52" s="80">
        <v>600</v>
      </c>
      <c r="S52" s="81">
        <v>-7.6923076923076927E-2</v>
      </c>
      <c r="T52" s="80">
        <v>504</v>
      </c>
      <c r="U52" s="80">
        <v>745</v>
      </c>
      <c r="V52" s="81">
        <v>4.3478260869565216E-2</v>
      </c>
      <c r="W52" s="81">
        <v>8.6956521739130436E-3</v>
      </c>
      <c r="X52" s="28">
        <v>15</v>
      </c>
      <c r="Y52" s="80">
        <v>595</v>
      </c>
      <c r="Z52" s="81">
        <v>0.10185185185185185</v>
      </c>
      <c r="AA52" s="80">
        <v>495</v>
      </c>
      <c r="AB52" s="80">
        <v>655</v>
      </c>
      <c r="AC52" s="81">
        <v>0.19477911646586346</v>
      </c>
      <c r="AD52" s="81">
        <v>3.8955823293172695E-2</v>
      </c>
      <c r="AE52" s="28">
        <v>46</v>
      </c>
      <c r="AF52" s="80">
        <v>755</v>
      </c>
      <c r="AG52" s="81">
        <v>8.1661891117478513E-2</v>
      </c>
      <c r="AH52" s="80">
        <v>680</v>
      </c>
      <c r="AI52" s="80">
        <v>790</v>
      </c>
      <c r="AJ52" s="81">
        <v>0.11029411764705882</v>
      </c>
      <c r="AK52" s="81">
        <v>2.2058823529411763E-2</v>
      </c>
      <c r="AL52" s="28">
        <v>21</v>
      </c>
      <c r="AM52" s="80">
        <v>995</v>
      </c>
      <c r="AN52" s="81">
        <v>-2.9268292682926831E-2</v>
      </c>
      <c r="AO52" s="80">
        <v>790</v>
      </c>
      <c r="AP52" s="80">
        <v>1350</v>
      </c>
      <c r="AQ52" s="81">
        <v>-5.2380952380952382E-2</v>
      </c>
      <c r="AR52" s="81">
        <v>-1.0476190476190476E-2</v>
      </c>
      <c r="AS52" s="58" t="s">
        <v>217</v>
      </c>
    </row>
    <row r="53" spans="1:45" ht="11.25" x14ac:dyDescent="0.2">
      <c r="B53" s="8" t="s">
        <v>118</v>
      </c>
      <c r="C53" s="28">
        <v>144</v>
      </c>
      <c r="D53" s="80">
        <v>340</v>
      </c>
      <c r="E53" s="81">
        <v>-5.5555555555555552E-2</v>
      </c>
      <c r="F53" s="80">
        <v>310</v>
      </c>
      <c r="G53" s="80">
        <v>388</v>
      </c>
      <c r="H53" s="81">
        <v>-2.0172910662824207E-2</v>
      </c>
      <c r="I53" s="81">
        <v>-4.0345821325648411E-3</v>
      </c>
      <c r="J53" s="28">
        <v>410</v>
      </c>
      <c r="K53" s="80">
        <v>495</v>
      </c>
      <c r="L53" s="81">
        <v>0</v>
      </c>
      <c r="M53" s="80">
        <v>440</v>
      </c>
      <c r="N53" s="80">
        <v>550</v>
      </c>
      <c r="O53" s="81">
        <v>0.1</v>
      </c>
      <c r="P53" s="81">
        <v>0.02</v>
      </c>
      <c r="Q53" s="28">
        <v>126</v>
      </c>
      <c r="R53" s="80">
        <v>695</v>
      </c>
      <c r="S53" s="81">
        <v>1.4598540145985401E-2</v>
      </c>
      <c r="T53" s="80">
        <v>625</v>
      </c>
      <c r="U53" s="80">
        <v>780</v>
      </c>
      <c r="V53" s="81">
        <v>6.9230769230769235E-2</v>
      </c>
      <c r="W53" s="81">
        <v>1.3846153846153847E-2</v>
      </c>
      <c r="X53" s="28">
        <v>41</v>
      </c>
      <c r="Y53" s="80">
        <v>500</v>
      </c>
      <c r="Z53" s="81">
        <v>-6.1913696060037521E-2</v>
      </c>
      <c r="AA53" s="80">
        <v>460</v>
      </c>
      <c r="AB53" s="80">
        <v>620</v>
      </c>
      <c r="AC53" s="81">
        <v>2.0408163265306121E-2</v>
      </c>
      <c r="AD53" s="81">
        <v>4.081632653061224E-3</v>
      </c>
      <c r="AE53" s="28">
        <v>179</v>
      </c>
      <c r="AF53" s="80">
        <v>750</v>
      </c>
      <c r="AG53" s="81">
        <v>7.1428571428571425E-2</v>
      </c>
      <c r="AH53" s="80">
        <v>650</v>
      </c>
      <c r="AI53" s="80">
        <v>860</v>
      </c>
      <c r="AJ53" s="81">
        <v>7.1428571428571425E-2</v>
      </c>
      <c r="AK53" s="81">
        <v>1.4285714285714285E-2</v>
      </c>
      <c r="AL53" s="28">
        <v>192</v>
      </c>
      <c r="AM53" s="80">
        <v>1050</v>
      </c>
      <c r="AN53" s="81">
        <v>5.5276381909547742E-2</v>
      </c>
      <c r="AO53" s="80">
        <v>860</v>
      </c>
      <c r="AP53" s="80">
        <v>1310</v>
      </c>
      <c r="AQ53" s="81">
        <v>5.5276381909547742E-2</v>
      </c>
      <c r="AR53" s="81">
        <v>1.1055276381909548E-2</v>
      </c>
      <c r="AS53" s="58" t="s">
        <v>217</v>
      </c>
    </row>
    <row r="54" spans="1:45" ht="11.25" x14ac:dyDescent="0.2">
      <c r="B54" s="8" t="s">
        <v>253</v>
      </c>
      <c r="C54" s="28">
        <v>145</v>
      </c>
      <c r="D54" s="80">
        <v>325</v>
      </c>
      <c r="E54" s="81">
        <v>-5.7971014492753624E-2</v>
      </c>
      <c r="F54" s="80">
        <v>290</v>
      </c>
      <c r="G54" s="80">
        <v>370</v>
      </c>
      <c r="H54" s="81">
        <v>-7.1428571428571425E-2</v>
      </c>
      <c r="I54" s="81">
        <v>-1.4285714285714285E-2</v>
      </c>
      <c r="J54" s="28">
        <v>250</v>
      </c>
      <c r="K54" s="80">
        <v>425</v>
      </c>
      <c r="L54" s="81">
        <v>-5.5555555555555552E-2</v>
      </c>
      <c r="M54" s="80">
        <v>380</v>
      </c>
      <c r="N54" s="80">
        <v>500</v>
      </c>
      <c r="O54" s="81">
        <v>-1.1627906976744186E-2</v>
      </c>
      <c r="P54" s="81">
        <v>-2.3255813953488372E-3</v>
      </c>
      <c r="Q54" s="28">
        <v>68</v>
      </c>
      <c r="R54" s="80">
        <v>685</v>
      </c>
      <c r="S54" s="81">
        <v>-9.2715231788079472E-2</v>
      </c>
      <c r="T54" s="80">
        <v>550</v>
      </c>
      <c r="U54" s="80">
        <v>868</v>
      </c>
      <c r="V54" s="81">
        <v>7.3529411764705881E-3</v>
      </c>
      <c r="W54" s="81">
        <v>1.4705882352941176E-3</v>
      </c>
      <c r="X54" s="28">
        <v>15</v>
      </c>
      <c r="Y54" s="80">
        <v>575</v>
      </c>
      <c r="Z54" s="81">
        <v>-0.13533834586466165</v>
      </c>
      <c r="AA54" s="80">
        <v>550</v>
      </c>
      <c r="AB54" s="80">
        <v>680</v>
      </c>
      <c r="AC54" s="81">
        <v>-3.3613445378151259E-2</v>
      </c>
      <c r="AD54" s="81">
        <v>-6.7226890756302516E-3</v>
      </c>
      <c r="AE54" s="28">
        <v>56</v>
      </c>
      <c r="AF54" s="80">
        <v>800</v>
      </c>
      <c r="AG54" s="81">
        <v>-3.0303030303030304E-2</v>
      </c>
      <c r="AH54" s="80">
        <v>750</v>
      </c>
      <c r="AI54" s="80">
        <v>963</v>
      </c>
      <c r="AJ54" s="81">
        <v>-2.7946537059538274E-2</v>
      </c>
      <c r="AK54" s="81">
        <v>-5.5893074119076546E-3</v>
      </c>
      <c r="AL54" s="28">
        <v>24</v>
      </c>
      <c r="AM54" s="80">
        <v>1190</v>
      </c>
      <c r="AN54" s="81">
        <v>8.1818181818181818E-2</v>
      </c>
      <c r="AO54" s="80">
        <v>963</v>
      </c>
      <c r="AP54" s="80">
        <v>1438</v>
      </c>
      <c r="AQ54" s="81">
        <v>-8.3333333333333332E-3</v>
      </c>
      <c r="AR54" s="81">
        <v>-1.6666666666666666E-3</v>
      </c>
      <c r="AS54" s="58" t="s">
        <v>217</v>
      </c>
    </row>
    <row r="55" spans="1:45" ht="11.25" x14ac:dyDescent="0.2">
      <c r="B55" s="8" t="s">
        <v>254</v>
      </c>
      <c r="C55" s="28">
        <v>387</v>
      </c>
      <c r="D55" s="80">
        <v>300</v>
      </c>
      <c r="E55" s="81">
        <v>-2.5974025974025976E-2</v>
      </c>
      <c r="F55" s="80">
        <v>250</v>
      </c>
      <c r="G55" s="80">
        <v>340</v>
      </c>
      <c r="H55" s="81">
        <v>0.1111111111111111</v>
      </c>
      <c r="I55" s="81">
        <v>2.222222222222222E-2</v>
      </c>
      <c r="J55" s="28">
        <v>566</v>
      </c>
      <c r="K55" s="80">
        <v>395</v>
      </c>
      <c r="L55" s="81">
        <v>-0.10227272727272728</v>
      </c>
      <c r="M55" s="80">
        <v>350</v>
      </c>
      <c r="N55" s="80">
        <v>440</v>
      </c>
      <c r="O55" s="81">
        <v>-2.4691358024691357E-2</v>
      </c>
      <c r="P55" s="81">
        <v>-4.9382716049382715E-3</v>
      </c>
      <c r="Q55" s="28">
        <v>103</v>
      </c>
      <c r="R55" s="80">
        <v>580</v>
      </c>
      <c r="S55" s="81">
        <v>0</v>
      </c>
      <c r="T55" s="80">
        <v>499</v>
      </c>
      <c r="U55" s="80">
        <v>675</v>
      </c>
      <c r="V55" s="81">
        <v>4.5045045045045043E-2</v>
      </c>
      <c r="W55" s="81">
        <v>9.0090090090090089E-3</v>
      </c>
      <c r="X55" s="28">
        <v>44</v>
      </c>
      <c r="Y55" s="80">
        <v>498</v>
      </c>
      <c r="Z55" s="81">
        <v>-2.3529411764705882E-2</v>
      </c>
      <c r="AA55" s="80">
        <v>448</v>
      </c>
      <c r="AB55" s="80">
        <v>578</v>
      </c>
      <c r="AC55" s="81">
        <v>8.2608695652173908E-2</v>
      </c>
      <c r="AD55" s="81">
        <v>1.6521739130434782E-2</v>
      </c>
      <c r="AE55" s="28">
        <v>154</v>
      </c>
      <c r="AF55" s="80">
        <v>600</v>
      </c>
      <c r="AG55" s="81">
        <v>0</v>
      </c>
      <c r="AH55" s="80">
        <v>495</v>
      </c>
      <c r="AI55" s="80">
        <v>650</v>
      </c>
      <c r="AJ55" s="81">
        <v>1.6949152542372881E-2</v>
      </c>
      <c r="AK55" s="81">
        <v>3.3898305084745762E-3</v>
      </c>
      <c r="AL55" s="28">
        <v>75</v>
      </c>
      <c r="AM55" s="80">
        <v>820</v>
      </c>
      <c r="AN55" s="81">
        <v>-4.6511627906976744E-2</v>
      </c>
      <c r="AO55" s="80">
        <v>650</v>
      </c>
      <c r="AP55" s="80">
        <v>950</v>
      </c>
      <c r="AQ55" s="81">
        <v>0</v>
      </c>
      <c r="AR55" s="81">
        <v>0</v>
      </c>
      <c r="AS55" s="58" t="s">
        <v>217</v>
      </c>
    </row>
    <row r="56" spans="1:45" ht="11.25" x14ac:dyDescent="0.2">
      <c r="B56" s="8" t="s">
        <v>255</v>
      </c>
      <c r="C56" s="28">
        <v>273</v>
      </c>
      <c r="D56" s="80">
        <v>315</v>
      </c>
      <c r="E56" s="81">
        <v>1.6129032258064516E-2</v>
      </c>
      <c r="F56" s="80">
        <v>280</v>
      </c>
      <c r="G56" s="80">
        <v>350</v>
      </c>
      <c r="H56" s="81">
        <v>8.6206896551724144E-2</v>
      </c>
      <c r="I56" s="81">
        <v>1.7241379310344827E-2</v>
      </c>
      <c r="J56" s="28">
        <v>554</v>
      </c>
      <c r="K56" s="80">
        <v>410</v>
      </c>
      <c r="L56" s="81">
        <v>1.2345679012345678E-2</v>
      </c>
      <c r="M56" s="80">
        <v>380</v>
      </c>
      <c r="N56" s="80">
        <v>450</v>
      </c>
      <c r="O56" s="81">
        <v>7.8947368421052627E-2</v>
      </c>
      <c r="P56" s="81">
        <v>1.5789473684210527E-2</v>
      </c>
      <c r="Q56" s="28">
        <v>105</v>
      </c>
      <c r="R56" s="80">
        <v>550</v>
      </c>
      <c r="S56" s="81">
        <v>5.7692307692307696E-2</v>
      </c>
      <c r="T56" s="80">
        <v>475</v>
      </c>
      <c r="U56" s="80">
        <v>630</v>
      </c>
      <c r="V56" s="81">
        <v>0.15789473684210525</v>
      </c>
      <c r="W56" s="81">
        <v>3.1578947368421054E-2</v>
      </c>
      <c r="X56" s="28">
        <v>32</v>
      </c>
      <c r="Y56" s="80">
        <v>493</v>
      </c>
      <c r="Z56" s="81">
        <v>9.555555555555556E-2</v>
      </c>
      <c r="AA56" s="80">
        <v>430</v>
      </c>
      <c r="AB56" s="80">
        <v>545</v>
      </c>
      <c r="AC56" s="81">
        <v>0.1738095238095238</v>
      </c>
      <c r="AD56" s="81">
        <v>3.4761904761904758E-2</v>
      </c>
      <c r="AE56" s="28">
        <v>156</v>
      </c>
      <c r="AF56" s="80">
        <v>590</v>
      </c>
      <c r="AG56" s="81">
        <v>3.5087719298245612E-2</v>
      </c>
      <c r="AH56" s="80">
        <v>528</v>
      </c>
      <c r="AI56" s="80">
        <v>650</v>
      </c>
      <c r="AJ56" s="81">
        <v>0.13461538461538461</v>
      </c>
      <c r="AK56" s="81">
        <v>2.6923076923076921E-2</v>
      </c>
      <c r="AL56" s="28">
        <v>102</v>
      </c>
      <c r="AM56" s="80">
        <v>700</v>
      </c>
      <c r="AN56" s="81">
        <v>0</v>
      </c>
      <c r="AO56" s="80">
        <v>650</v>
      </c>
      <c r="AP56" s="80">
        <v>850</v>
      </c>
      <c r="AQ56" s="81">
        <v>7.6923076923076927E-2</v>
      </c>
      <c r="AR56" s="81">
        <v>1.5384615384615385E-2</v>
      </c>
      <c r="AS56" s="58" t="s">
        <v>217</v>
      </c>
    </row>
    <row r="57" spans="1:45" ht="11.25" x14ac:dyDescent="0.2">
      <c r="B57" s="8" t="s">
        <v>256</v>
      </c>
      <c r="C57" s="28">
        <v>264</v>
      </c>
      <c r="D57" s="80">
        <v>280</v>
      </c>
      <c r="E57" s="81">
        <v>-6.6666666666666666E-2</v>
      </c>
      <c r="F57" s="80">
        <v>250</v>
      </c>
      <c r="G57" s="80">
        <v>300</v>
      </c>
      <c r="H57" s="81">
        <v>0</v>
      </c>
      <c r="I57" s="81">
        <v>0</v>
      </c>
      <c r="J57" s="28">
        <v>415</v>
      </c>
      <c r="K57" s="80">
        <v>395</v>
      </c>
      <c r="L57" s="81">
        <v>-5.9523809523809521E-2</v>
      </c>
      <c r="M57" s="80">
        <v>360</v>
      </c>
      <c r="N57" s="80">
        <v>425</v>
      </c>
      <c r="O57" s="81">
        <v>-1.2500000000000001E-2</v>
      </c>
      <c r="P57" s="81">
        <v>-2.5000000000000001E-3</v>
      </c>
      <c r="Q57" s="28">
        <v>95</v>
      </c>
      <c r="R57" s="80">
        <v>500</v>
      </c>
      <c r="S57" s="81">
        <v>-9.0909090909090912E-2</v>
      </c>
      <c r="T57" s="80">
        <v>450</v>
      </c>
      <c r="U57" s="80">
        <v>590</v>
      </c>
      <c r="V57" s="81">
        <v>0</v>
      </c>
      <c r="W57" s="81">
        <v>0</v>
      </c>
      <c r="X57" s="28">
        <v>37</v>
      </c>
      <c r="Y57" s="80">
        <v>450</v>
      </c>
      <c r="Z57" s="81">
        <v>7.6555023923444973E-2</v>
      </c>
      <c r="AA57" s="80">
        <v>400</v>
      </c>
      <c r="AB57" s="80">
        <v>490</v>
      </c>
      <c r="AC57" s="81">
        <v>9.7560975609756101E-2</v>
      </c>
      <c r="AD57" s="81">
        <v>1.9512195121951219E-2</v>
      </c>
      <c r="AE57" s="28">
        <v>91</v>
      </c>
      <c r="AF57" s="80">
        <v>550</v>
      </c>
      <c r="AG57" s="81">
        <v>1.289134438305709E-2</v>
      </c>
      <c r="AH57" s="80">
        <v>478</v>
      </c>
      <c r="AI57" s="80">
        <v>650</v>
      </c>
      <c r="AJ57" s="81">
        <v>0.15789473684210525</v>
      </c>
      <c r="AK57" s="81">
        <v>3.1578947368421054E-2</v>
      </c>
      <c r="AL57" s="28">
        <v>51</v>
      </c>
      <c r="AM57" s="80">
        <v>750</v>
      </c>
      <c r="AN57" s="81">
        <v>0</v>
      </c>
      <c r="AO57" s="80">
        <v>650</v>
      </c>
      <c r="AP57" s="80">
        <v>873</v>
      </c>
      <c r="AQ57" s="81">
        <v>0.10294117647058823</v>
      </c>
      <c r="AR57" s="81">
        <v>2.0588235294117647E-2</v>
      </c>
      <c r="AS57" s="58" t="s">
        <v>217</v>
      </c>
    </row>
    <row r="58" spans="1:45" s="26" customFormat="1" ht="11.25" x14ac:dyDescent="0.2">
      <c r="B58" s="26" t="s">
        <v>188</v>
      </c>
      <c r="C58" s="28">
        <v>3149</v>
      </c>
      <c r="D58" s="80">
        <v>300</v>
      </c>
      <c r="E58" s="81">
        <v>-6.25E-2</v>
      </c>
      <c r="F58" s="80">
        <v>260</v>
      </c>
      <c r="G58" s="80">
        <v>350</v>
      </c>
      <c r="H58" s="81">
        <v>1.6949152542372881E-2</v>
      </c>
      <c r="I58" s="81">
        <v>3.3898305084745762E-3</v>
      </c>
      <c r="J58" s="28">
        <v>7139</v>
      </c>
      <c r="K58" s="80">
        <v>410</v>
      </c>
      <c r="L58" s="81">
        <v>-6.8181818181818177E-2</v>
      </c>
      <c r="M58" s="80">
        <v>370</v>
      </c>
      <c r="N58" s="80">
        <v>468</v>
      </c>
      <c r="O58" s="81">
        <v>2.5000000000000001E-2</v>
      </c>
      <c r="P58" s="81">
        <v>5.0000000000000001E-3</v>
      </c>
      <c r="Q58" s="28">
        <v>1682</v>
      </c>
      <c r="R58" s="80">
        <v>588</v>
      </c>
      <c r="S58" s="81">
        <v>3.1578947368421054E-2</v>
      </c>
      <c r="T58" s="80">
        <v>500</v>
      </c>
      <c r="U58" s="80">
        <v>685</v>
      </c>
      <c r="V58" s="81">
        <v>0.10943396226415095</v>
      </c>
      <c r="W58" s="81">
        <v>2.1886792452830189E-2</v>
      </c>
      <c r="X58" s="28">
        <v>535</v>
      </c>
      <c r="Y58" s="80">
        <v>490</v>
      </c>
      <c r="Z58" s="81">
        <v>2.0833333333333332E-2</v>
      </c>
      <c r="AA58" s="80">
        <v>430</v>
      </c>
      <c r="AB58" s="80">
        <v>560</v>
      </c>
      <c r="AC58" s="81">
        <v>8.8888888888888892E-2</v>
      </c>
      <c r="AD58" s="81">
        <v>1.7777777777777778E-2</v>
      </c>
      <c r="AE58" s="28">
        <v>2247</v>
      </c>
      <c r="AF58" s="80">
        <v>600</v>
      </c>
      <c r="AG58" s="81">
        <v>2.564102564102564E-2</v>
      </c>
      <c r="AH58" s="80">
        <v>520</v>
      </c>
      <c r="AI58" s="80">
        <v>680</v>
      </c>
      <c r="AJ58" s="81">
        <v>9.0909090909090912E-2</v>
      </c>
      <c r="AK58" s="81">
        <v>1.8181818181818181E-2</v>
      </c>
      <c r="AL58" s="28">
        <v>1383</v>
      </c>
      <c r="AM58" s="80">
        <v>825</v>
      </c>
      <c r="AN58" s="81">
        <v>3.125E-2</v>
      </c>
      <c r="AO58" s="80">
        <v>680</v>
      </c>
      <c r="AP58" s="80">
        <v>1045</v>
      </c>
      <c r="AQ58" s="81">
        <v>8.5526315789473686E-2</v>
      </c>
      <c r="AR58" s="81">
        <v>1.7105263157894738E-2</v>
      </c>
      <c r="AS58" s="58"/>
    </row>
    <row r="59" spans="1:45" ht="11.25" x14ac:dyDescent="0.2">
      <c r="A59" s="8" t="s">
        <v>257</v>
      </c>
      <c r="B59" s="8" t="s">
        <v>258</v>
      </c>
      <c r="C59" s="28">
        <v>96</v>
      </c>
      <c r="D59" s="80">
        <v>280</v>
      </c>
      <c r="E59" s="81">
        <v>-3.4482758620689655E-2</v>
      </c>
      <c r="F59" s="80">
        <v>253</v>
      </c>
      <c r="G59" s="80">
        <v>310</v>
      </c>
      <c r="H59" s="81">
        <v>0.12</v>
      </c>
      <c r="I59" s="81">
        <v>2.4E-2</v>
      </c>
      <c r="J59" s="28">
        <v>660</v>
      </c>
      <c r="K59" s="80">
        <v>350</v>
      </c>
      <c r="L59" s="81">
        <v>0</v>
      </c>
      <c r="M59" s="80">
        <v>320</v>
      </c>
      <c r="N59" s="80">
        <v>380</v>
      </c>
      <c r="O59" s="81">
        <v>9.375E-2</v>
      </c>
      <c r="P59" s="81">
        <v>1.8749999999999999E-2</v>
      </c>
      <c r="Q59" s="28">
        <v>288</v>
      </c>
      <c r="R59" s="80">
        <v>400</v>
      </c>
      <c r="S59" s="81">
        <v>0</v>
      </c>
      <c r="T59" s="80">
        <v>360</v>
      </c>
      <c r="U59" s="80">
        <v>470</v>
      </c>
      <c r="V59" s="81">
        <v>2.564102564102564E-2</v>
      </c>
      <c r="W59" s="81">
        <v>5.1282051282051282E-3</v>
      </c>
      <c r="X59" s="28">
        <v>152</v>
      </c>
      <c r="Y59" s="80">
        <v>360</v>
      </c>
      <c r="Z59" s="81">
        <v>-1.3698630136986301E-2</v>
      </c>
      <c r="AA59" s="80">
        <v>340</v>
      </c>
      <c r="AB59" s="80">
        <v>388</v>
      </c>
      <c r="AC59" s="81">
        <v>9.0909090909090912E-2</v>
      </c>
      <c r="AD59" s="81">
        <v>1.8181818181818181E-2</v>
      </c>
      <c r="AE59" s="28">
        <v>1384</v>
      </c>
      <c r="AF59" s="80">
        <v>380</v>
      </c>
      <c r="AG59" s="81">
        <v>-2.564102564102564E-2</v>
      </c>
      <c r="AH59" s="80">
        <v>360</v>
      </c>
      <c r="AI59" s="80">
        <v>392</v>
      </c>
      <c r="AJ59" s="81">
        <v>5.5555555555555552E-2</v>
      </c>
      <c r="AK59" s="81">
        <v>1.111111111111111E-2</v>
      </c>
      <c r="AL59" s="28">
        <v>1832</v>
      </c>
      <c r="AM59" s="80">
        <v>420</v>
      </c>
      <c r="AN59" s="81">
        <v>0</v>
      </c>
      <c r="AO59" s="80">
        <v>392</v>
      </c>
      <c r="AP59" s="80">
        <v>460</v>
      </c>
      <c r="AQ59" s="81">
        <v>0.05</v>
      </c>
      <c r="AR59" s="81">
        <v>0.01</v>
      </c>
      <c r="AS59" s="58" t="s">
        <v>217</v>
      </c>
    </row>
    <row r="60" spans="1:45" ht="11.25" x14ac:dyDescent="0.2">
      <c r="B60" s="8" t="s">
        <v>259</v>
      </c>
      <c r="C60" s="28">
        <v>681</v>
      </c>
      <c r="D60" s="80">
        <v>300</v>
      </c>
      <c r="E60" s="81">
        <v>4.5296167247386762E-2</v>
      </c>
      <c r="F60" s="80">
        <v>230</v>
      </c>
      <c r="G60" s="80">
        <v>340</v>
      </c>
      <c r="H60" s="81">
        <v>0.2</v>
      </c>
      <c r="I60" s="81">
        <v>0.04</v>
      </c>
      <c r="J60" s="28">
        <v>932</v>
      </c>
      <c r="K60" s="80">
        <v>380</v>
      </c>
      <c r="L60" s="81">
        <v>-3.7974683544303799E-2</v>
      </c>
      <c r="M60" s="80">
        <v>325</v>
      </c>
      <c r="N60" s="80">
        <v>420</v>
      </c>
      <c r="O60" s="81">
        <v>8.5714285714285715E-2</v>
      </c>
      <c r="P60" s="81">
        <v>1.7142857142857144E-2</v>
      </c>
      <c r="Q60" s="28">
        <v>88</v>
      </c>
      <c r="R60" s="80">
        <v>505</v>
      </c>
      <c r="S60" s="81">
        <v>-2.8846153846153848E-2</v>
      </c>
      <c r="T60" s="80">
        <v>460</v>
      </c>
      <c r="U60" s="80">
        <v>580</v>
      </c>
      <c r="V60" s="81">
        <v>0.11973392461197339</v>
      </c>
      <c r="W60" s="81">
        <v>2.394678492239468E-2</v>
      </c>
      <c r="X60" s="28">
        <v>147</v>
      </c>
      <c r="Y60" s="80">
        <v>450</v>
      </c>
      <c r="Z60" s="81">
        <v>0</v>
      </c>
      <c r="AA60" s="80">
        <v>390</v>
      </c>
      <c r="AB60" s="80">
        <v>490</v>
      </c>
      <c r="AC60" s="81">
        <v>8.9588377723970949E-2</v>
      </c>
      <c r="AD60" s="81">
        <v>1.791767554479419E-2</v>
      </c>
      <c r="AE60" s="28">
        <v>176</v>
      </c>
      <c r="AF60" s="80">
        <v>495</v>
      </c>
      <c r="AG60" s="81">
        <v>3.125E-2</v>
      </c>
      <c r="AH60" s="80">
        <v>430</v>
      </c>
      <c r="AI60" s="80">
        <v>463</v>
      </c>
      <c r="AJ60" s="81">
        <v>0.1</v>
      </c>
      <c r="AK60" s="81">
        <v>0.02</v>
      </c>
      <c r="AL60" s="28">
        <v>36</v>
      </c>
      <c r="AM60" s="80">
        <v>565</v>
      </c>
      <c r="AN60" s="81">
        <v>2.7272727272727271E-2</v>
      </c>
      <c r="AO60" s="80">
        <v>463</v>
      </c>
      <c r="AP60" s="80">
        <v>650</v>
      </c>
      <c r="AQ60" s="81">
        <v>0.18947368421052632</v>
      </c>
      <c r="AR60" s="81">
        <v>3.7894736842105266E-2</v>
      </c>
      <c r="AS60" s="58" t="s">
        <v>217</v>
      </c>
    </row>
    <row r="61" spans="1:45" ht="11.25" x14ac:dyDescent="0.2">
      <c r="B61" s="8" t="s">
        <v>260</v>
      </c>
      <c r="C61" s="28">
        <v>251</v>
      </c>
      <c r="D61" s="80">
        <v>320</v>
      </c>
      <c r="E61" s="81">
        <v>-8.5714285714285715E-2</v>
      </c>
      <c r="F61" s="80">
        <v>300</v>
      </c>
      <c r="G61" s="80">
        <v>340</v>
      </c>
      <c r="H61" s="81">
        <v>0</v>
      </c>
      <c r="I61" s="81">
        <v>0</v>
      </c>
      <c r="J61" s="28">
        <v>425</v>
      </c>
      <c r="K61" s="80">
        <v>385</v>
      </c>
      <c r="L61" s="81">
        <v>-3.7499999999999999E-2</v>
      </c>
      <c r="M61" s="80">
        <v>344</v>
      </c>
      <c r="N61" s="80">
        <v>410</v>
      </c>
      <c r="O61" s="81">
        <v>2.6666666666666668E-2</v>
      </c>
      <c r="P61" s="81">
        <v>5.333333333333334E-3</v>
      </c>
      <c r="Q61" s="28">
        <v>134</v>
      </c>
      <c r="R61" s="80">
        <v>438</v>
      </c>
      <c r="S61" s="81">
        <v>-2.6666666666666668E-2</v>
      </c>
      <c r="T61" s="80">
        <v>395</v>
      </c>
      <c r="U61" s="80">
        <v>530</v>
      </c>
      <c r="V61" s="81">
        <v>6.8292682926829273E-2</v>
      </c>
      <c r="W61" s="81">
        <v>1.3658536585365855E-2</v>
      </c>
      <c r="X61" s="28">
        <v>39</v>
      </c>
      <c r="Y61" s="80">
        <v>385</v>
      </c>
      <c r="Z61" s="81">
        <v>-2.0356234096692113E-2</v>
      </c>
      <c r="AA61" s="80">
        <v>350</v>
      </c>
      <c r="AB61" s="80">
        <v>410</v>
      </c>
      <c r="AC61" s="81">
        <v>6.9444444444444448E-2</v>
      </c>
      <c r="AD61" s="81">
        <v>1.388888888888889E-2</v>
      </c>
      <c r="AE61" s="28">
        <v>318</v>
      </c>
      <c r="AF61" s="80">
        <v>430</v>
      </c>
      <c r="AG61" s="81">
        <v>0</v>
      </c>
      <c r="AH61" s="80">
        <v>385</v>
      </c>
      <c r="AI61" s="80">
        <v>500</v>
      </c>
      <c r="AJ61" s="81">
        <v>8.8607594936708861E-2</v>
      </c>
      <c r="AK61" s="81">
        <v>1.7721518987341773E-2</v>
      </c>
      <c r="AL61" s="28">
        <v>84</v>
      </c>
      <c r="AM61" s="80">
        <v>605</v>
      </c>
      <c r="AN61" s="81">
        <v>0.1</v>
      </c>
      <c r="AO61" s="80">
        <v>500</v>
      </c>
      <c r="AP61" s="80">
        <v>750</v>
      </c>
      <c r="AQ61" s="81">
        <v>0.26041666666666669</v>
      </c>
      <c r="AR61" s="81">
        <v>5.2083333333333336E-2</v>
      </c>
      <c r="AS61" s="58" t="s">
        <v>217</v>
      </c>
    </row>
    <row r="62" spans="1:45" ht="11.25" x14ac:dyDescent="0.2">
      <c r="B62" s="8" t="s">
        <v>111</v>
      </c>
      <c r="C62" s="28">
        <v>18</v>
      </c>
      <c r="D62" s="80">
        <v>352</v>
      </c>
      <c r="E62" s="81">
        <v>2.0289855072463767E-2</v>
      </c>
      <c r="F62" s="80">
        <v>310</v>
      </c>
      <c r="G62" s="80">
        <v>352</v>
      </c>
      <c r="H62" s="81">
        <v>0.12101910828025478</v>
      </c>
      <c r="I62" s="81">
        <v>2.4203821656050957E-2</v>
      </c>
      <c r="J62" s="28">
        <v>100</v>
      </c>
      <c r="K62" s="80">
        <v>290</v>
      </c>
      <c r="L62" s="81">
        <v>0</v>
      </c>
      <c r="M62" s="80">
        <v>280</v>
      </c>
      <c r="N62" s="80">
        <v>300</v>
      </c>
      <c r="O62" s="81">
        <v>0.16</v>
      </c>
      <c r="P62" s="81">
        <v>3.2000000000000001E-2</v>
      </c>
      <c r="Q62" s="28">
        <v>123</v>
      </c>
      <c r="R62" s="80">
        <v>320</v>
      </c>
      <c r="S62" s="81">
        <v>3.2258064516129031E-2</v>
      </c>
      <c r="T62" s="80">
        <v>305</v>
      </c>
      <c r="U62" s="80">
        <v>340</v>
      </c>
      <c r="V62" s="81">
        <v>0.15107913669064749</v>
      </c>
      <c r="W62" s="81">
        <v>3.0215827338129497E-2</v>
      </c>
      <c r="X62" s="28">
        <v>37</v>
      </c>
      <c r="Y62" s="80">
        <v>295</v>
      </c>
      <c r="Z62" s="81">
        <v>1.7241379310344827E-2</v>
      </c>
      <c r="AA62" s="80">
        <v>280</v>
      </c>
      <c r="AB62" s="80">
        <v>320</v>
      </c>
      <c r="AC62" s="81">
        <v>0.13461538461538461</v>
      </c>
      <c r="AD62" s="81">
        <v>2.6923076923076921E-2</v>
      </c>
      <c r="AE62" s="28">
        <v>1065</v>
      </c>
      <c r="AF62" s="80">
        <v>330</v>
      </c>
      <c r="AG62" s="81">
        <v>0</v>
      </c>
      <c r="AH62" s="80">
        <v>320</v>
      </c>
      <c r="AI62" s="80">
        <v>350</v>
      </c>
      <c r="AJ62" s="81">
        <v>0.13793103448275862</v>
      </c>
      <c r="AK62" s="81">
        <v>2.7586206896551724E-2</v>
      </c>
      <c r="AL62" s="28">
        <v>1171</v>
      </c>
      <c r="AM62" s="80">
        <v>380</v>
      </c>
      <c r="AN62" s="81">
        <v>2.7027027027027029E-2</v>
      </c>
      <c r="AO62" s="80">
        <v>350</v>
      </c>
      <c r="AP62" s="80">
        <v>400</v>
      </c>
      <c r="AQ62" s="81">
        <v>0.11764705882352941</v>
      </c>
      <c r="AR62" s="81">
        <v>2.3529411764705882E-2</v>
      </c>
      <c r="AS62" s="58" t="s">
        <v>217</v>
      </c>
    </row>
    <row r="63" spans="1:45" ht="11.25" x14ac:dyDescent="0.2">
      <c r="B63" s="8" t="s">
        <v>261</v>
      </c>
      <c r="C63" s="28">
        <v>85</v>
      </c>
      <c r="D63" s="80">
        <v>290</v>
      </c>
      <c r="E63" s="81">
        <v>6.9444444444444441E-3</v>
      </c>
      <c r="F63" s="80">
        <v>250</v>
      </c>
      <c r="G63" s="80">
        <v>330</v>
      </c>
      <c r="H63" s="81">
        <v>7.407407407407407E-2</v>
      </c>
      <c r="I63" s="81">
        <v>1.4814814814814814E-2</v>
      </c>
      <c r="J63" s="28">
        <v>140</v>
      </c>
      <c r="K63" s="80">
        <v>370</v>
      </c>
      <c r="L63" s="81">
        <v>-6.3291139240506333E-2</v>
      </c>
      <c r="M63" s="80">
        <v>305</v>
      </c>
      <c r="N63" s="80">
        <v>430</v>
      </c>
      <c r="O63" s="81">
        <v>8.8235294117647065E-2</v>
      </c>
      <c r="P63" s="81">
        <v>1.7647058823529412E-2</v>
      </c>
      <c r="Q63" s="28">
        <v>58</v>
      </c>
      <c r="R63" s="80">
        <v>550</v>
      </c>
      <c r="S63" s="81">
        <v>-2.6548672566371681E-2</v>
      </c>
      <c r="T63" s="80">
        <v>495</v>
      </c>
      <c r="U63" s="80">
        <v>580</v>
      </c>
      <c r="V63" s="81">
        <v>5.7692307692307696E-2</v>
      </c>
      <c r="W63" s="81">
        <v>1.1538461538461539E-2</v>
      </c>
      <c r="X63" s="28">
        <v>93</v>
      </c>
      <c r="Y63" s="80">
        <v>440</v>
      </c>
      <c r="Z63" s="81">
        <v>-4.3478260869565216E-2</v>
      </c>
      <c r="AA63" s="80">
        <v>410</v>
      </c>
      <c r="AB63" s="80">
        <v>500</v>
      </c>
      <c r="AC63" s="81">
        <v>2.8037383177570093E-2</v>
      </c>
      <c r="AD63" s="81">
        <v>5.6074766355140183E-3</v>
      </c>
      <c r="AE63" s="28">
        <v>193</v>
      </c>
      <c r="AF63" s="80">
        <v>550</v>
      </c>
      <c r="AG63" s="81">
        <v>0</v>
      </c>
      <c r="AH63" s="80">
        <v>480</v>
      </c>
      <c r="AI63" s="80">
        <v>623</v>
      </c>
      <c r="AJ63" s="81">
        <v>0.1</v>
      </c>
      <c r="AK63" s="81">
        <v>0.02</v>
      </c>
      <c r="AL63" s="28">
        <v>60</v>
      </c>
      <c r="AM63" s="80">
        <v>732</v>
      </c>
      <c r="AN63" s="81">
        <v>1.6666666666666666E-2</v>
      </c>
      <c r="AO63" s="80">
        <v>623</v>
      </c>
      <c r="AP63" s="80">
        <v>790</v>
      </c>
      <c r="AQ63" s="81">
        <v>0.15275590551181104</v>
      </c>
      <c r="AR63" s="81">
        <v>3.0551181102362206E-2</v>
      </c>
      <c r="AS63" s="58" t="s">
        <v>217</v>
      </c>
    </row>
    <row r="64" spans="1:45" ht="11.25" x14ac:dyDescent="0.2">
      <c r="B64" s="8" t="s">
        <v>119</v>
      </c>
      <c r="C64" s="28">
        <v>51</v>
      </c>
      <c r="D64" s="80">
        <v>270</v>
      </c>
      <c r="E64" s="81">
        <v>-3.5714285714285712E-2</v>
      </c>
      <c r="F64" s="80">
        <v>235</v>
      </c>
      <c r="G64" s="80">
        <v>310</v>
      </c>
      <c r="H64" s="81">
        <v>0.2857142857142857</v>
      </c>
      <c r="I64" s="81">
        <v>5.7142857142857141E-2</v>
      </c>
      <c r="J64" s="28">
        <v>355</v>
      </c>
      <c r="K64" s="80">
        <v>320</v>
      </c>
      <c r="L64" s="81">
        <v>-1.5384615384615385E-2</v>
      </c>
      <c r="M64" s="80">
        <v>280</v>
      </c>
      <c r="N64" s="80">
        <v>350</v>
      </c>
      <c r="O64" s="81">
        <v>0.16363636363636364</v>
      </c>
      <c r="P64" s="81">
        <v>3.272727272727273E-2</v>
      </c>
      <c r="Q64" s="28">
        <v>197</v>
      </c>
      <c r="R64" s="80">
        <v>360</v>
      </c>
      <c r="S64" s="81">
        <v>0</v>
      </c>
      <c r="T64" s="80">
        <v>330</v>
      </c>
      <c r="U64" s="80">
        <v>380</v>
      </c>
      <c r="V64" s="81">
        <v>9.0909090909090912E-2</v>
      </c>
      <c r="W64" s="81">
        <v>1.8181818181818181E-2</v>
      </c>
      <c r="X64" s="28">
        <v>74</v>
      </c>
      <c r="Y64" s="80">
        <v>320</v>
      </c>
      <c r="Z64" s="81">
        <v>-3.0303030303030304E-2</v>
      </c>
      <c r="AA64" s="80">
        <v>300</v>
      </c>
      <c r="AB64" s="80">
        <v>350</v>
      </c>
      <c r="AC64" s="81">
        <v>0.10344827586206896</v>
      </c>
      <c r="AD64" s="81">
        <v>2.0689655172413793E-2</v>
      </c>
      <c r="AE64" s="28">
        <v>720</v>
      </c>
      <c r="AF64" s="80">
        <v>350</v>
      </c>
      <c r="AG64" s="81">
        <v>0</v>
      </c>
      <c r="AH64" s="80">
        <v>330</v>
      </c>
      <c r="AI64" s="80">
        <v>380</v>
      </c>
      <c r="AJ64" s="81">
        <v>7.6923076923076927E-2</v>
      </c>
      <c r="AK64" s="81">
        <v>1.5384615384615385E-2</v>
      </c>
      <c r="AL64" s="28">
        <v>255</v>
      </c>
      <c r="AM64" s="80">
        <v>420</v>
      </c>
      <c r="AN64" s="81">
        <v>0</v>
      </c>
      <c r="AO64" s="80">
        <v>380</v>
      </c>
      <c r="AP64" s="80">
        <v>450</v>
      </c>
      <c r="AQ64" s="81">
        <v>0.13513513513513514</v>
      </c>
      <c r="AR64" s="81">
        <v>2.7027027027027029E-2</v>
      </c>
      <c r="AS64" s="58" t="s">
        <v>217</v>
      </c>
    </row>
    <row r="65" spans="1:45" ht="11.25" x14ac:dyDescent="0.2">
      <c r="B65" s="8" t="s">
        <v>121</v>
      </c>
      <c r="C65" s="28">
        <v>154</v>
      </c>
      <c r="D65" s="80">
        <v>238</v>
      </c>
      <c r="E65" s="81">
        <v>-4.8000000000000001E-2</v>
      </c>
      <c r="F65" s="80">
        <v>210</v>
      </c>
      <c r="G65" s="80">
        <v>265</v>
      </c>
      <c r="H65" s="81">
        <v>8.1818181818181818E-2</v>
      </c>
      <c r="I65" s="81">
        <v>1.6363636363636365E-2</v>
      </c>
      <c r="J65" s="28">
        <v>261</v>
      </c>
      <c r="K65" s="80">
        <v>320</v>
      </c>
      <c r="L65" s="81">
        <v>-3.0303030303030304E-2</v>
      </c>
      <c r="M65" s="80">
        <v>275</v>
      </c>
      <c r="N65" s="80">
        <v>350</v>
      </c>
      <c r="O65" s="81">
        <v>0.10344827586206896</v>
      </c>
      <c r="P65" s="81">
        <v>2.0689655172413793E-2</v>
      </c>
      <c r="Q65" s="28">
        <v>145</v>
      </c>
      <c r="R65" s="80">
        <v>380</v>
      </c>
      <c r="S65" s="81">
        <v>2.7027027027027029E-2</v>
      </c>
      <c r="T65" s="80">
        <v>340</v>
      </c>
      <c r="U65" s="80">
        <v>425</v>
      </c>
      <c r="V65" s="81">
        <v>0.11764705882352941</v>
      </c>
      <c r="W65" s="81">
        <v>2.3529411764705882E-2</v>
      </c>
      <c r="X65" s="28">
        <v>97</v>
      </c>
      <c r="Y65" s="80">
        <v>350</v>
      </c>
      <c r="Z65" s="81">
        <v>2.9411764705882353E-2</v>
      </c>
      <c r="AA65" s="80">
        <v>325</v>
      </c>
      <c r="AB65" s="80">
        <v>370</v>
      </c>
      <c r="AC65" s="81">
        <v>0.16666666666666666</v>
      </c>
      <c r="AD65" s="81">
        <v>3.3333333333333333E-2</v>
      </c>
      <c r="AE65" s="28">
        <v>578</v>
      </c>
      <c r="AF65" s="80">
        <v>360</v>
      </c>
      <c r="AG65" s="81">
        <v>-2.7027027027027029E-2</v>
      </c>
      <c r="AH65" s="80">
        <v>330</v>
      </c>
      <c r="AI65" s="80">
        <v>388</v>
      </c>
      <c r="AJ65" s="81">
        <v>9.0909090909090912E-2</v>
      </c>
      <c r="AK65" s="81">
        <v>1.8181818181818181E-2</v>
      </c>
      <c r="AL65" s="28">
        <v>116</v>
      </c>
      <c r="AM65" s="80">
        <v>425</v>
      </c>
      <c r="AN65" s="81">
        <v>1.1904761904761904E-2</v>
      </c>
      <c r="AO65" s="80">
        <v>388</v>
      </c>
      <c r="AP65" s="80">
        <v>480</v>
      </c>
      <c r="AQ65" s="81">
        <v>7.5949367088607597E-2</v>
      </c>
      <c r="AR65" s="81">
        <v>1.518987341772152E-2</v>
      </c>
      <c r="AS65" s="58" t="s">
        <v>217</v>
      </c>
    </row>
    <row r="66" spans="1:45" ht="11.25" x14ac:dyDescent="0.2">
      <c r="B66" s="8" t="s">
        <v>262</v>
      </c>
      <c r="C66" s="28" t="s">
        <v>193</v>
      </c>
      <c r="D66" s="80" t="s">
        <v>193</v>
      </c>
      <c r="E66" s="81" t="s">
        <v>193</v>
      </c>
      <c r="F66" s="80" t="s">
        <v>193</v>
      </c>
      <c r="G66" s="80" t="s">
        <v>193</v>
      </c>
      <c r="H66" s="81" t="s">
        <v>193</v>
      </c>
      <c r="I66" s="81" t="s">
        <v>193</v>
      </c>
      <c r="J66" s="28">
        <v>153</v>
      </c>
      <c r="K66" s="80">
        <v>360</v>
      </c>
      <c r="L66" s="81">
        <v>0</v>
      </c>
      <c r="M66" s="80">
        <v>350</v>
      </c>
      <c r="N66" s="80">
        <v>380</v>
      </c>
      <c r="O66" s="81">
        <v>6.8249258160237386E-2</v>
      </c>
      <c r="P66" s="81">
        <v>1.3649851632047478E-2</v>
      </c>
      <c r="Q66" s="28">
        <v>209</v>
      </c>
      <c r="R66" s="80">
        <v>370</v>
      </c>
      <c r="S66" s="81">
        <v>0</v>
      </c>
      <c r="T66" s="80">
        <v>350</v>
      </c>
      <c r="U66" s="80">
        <v>395</v>
      </c>
      <c r="V66" s="81">
        <v>5.7142857142857141E-2</v>
      </c>
      <c r="W66" s="81">
        <v>1.1428571428571429E-2</v>
      </c>
      <c r="X66" s="28">
        <v>62</v>
      </c>
      <c r="Y66" s="80">
        <v>368</v>
      </c>
      <c r="Z66" s="81">
        <v>2.2222222222222223E-2</v>
      </c>
      <c r="AA66" s="80">
        <v>350</v>
      </c>
      <c r="AB66" s="80">
        <v>390</v>
      </c>
      <c r="AC66" s="81">
        <v>0.12195121951219512</v>
      </c>
      <c r="AD66" s="81">
        <v>2.4390243902439025E-2</v>
      </c>
      <c r="AE66" s="28">
        <v>1006</v>
      </c>
      <c r="AF66" s="80">
        <v>395</v>
      </c>
      <c r="AG66" s="81">
        <v>1.282051282051282E-2</v>
      </c>
      <c r="AH66" s="80">
        <v>370</v>
      </c>
      <c r="AI66" s="80">
        <v>407</v>
      </c>
      <c r="AJ66" s="81">
        <v>6.7567567567567571E-2</v>
      </c>
      <c r="AK66" s="81">
        <v>1.3513513513513514E-2</v>
      </c>
      <c r="AL66" s="28">
        <v>980</v>
      </c>
      <c r="AM66" s="80">
        <v>440</v>
      </c>
      <c r="AN66" s="81">
        <v>0</v>
      </c>
      <c r="AO66" s="80">
        <v>407</v>
      </c>
      <c r="AP66" s="80">
        <v>470</v>
      </c>
      <c r="AQ66" s="81">
        <v>2.3255813953488372E-2</v>
      </c>
      <c r="AR66" s="81">
        <v>4.6511627906976744E-3</v>
      </c>
      <c r="AS66" s="58" t="s">
        <v>217</v>
      </c>
    </row>
    <row r="67" spans="1:45" ht="11.25" x14ac:dyDescent="0.2">
      <c r="B67" s="8" t="s">
        <v>115</v>
      </c>
      <c r="C67" s="28">
        <v>83</v>
      </c>
      <c r="D67" s="80">
        <v>295</v>
      </c>
      <c r="E67" s="81">
        <v>3.5087719298245612E-2</v>
      </c>
      <c r="F67" s="80">
        <v>260</v>
      </c>
      <c r="G67" s="80">
        <v>310</v>
      </c>
      <c r="H67" s="81">
        <v>0.20408163265306123</v>
      </c>
      <c r="I67" s="81">
        <v>4.0816326530612249E-2</v>
      </c>
      <c r="J67" s="28">
        <v>625</v>
      </c>
      <c r="K67" s="80">
        <v>310</v>
      </c>
      <c r="L67" s="81">
        <v>-2.5157232704402517E-2</v>
      </c>
      <c r="M67" s="80">
        <v>290</v>
      </c>
      <c r="N67" s="80">
        <v>330</v>
      </c>
      <c r="O67" s="81">
        <v>0.10714285714285714</v>
      </c>
      <c r="P67" s="81">
        <v>2.1428571428571429E-2</v>
      </c>
      <c r="Q67" s="28">
        <v>465</v>
      </c>
      <c r="R67" s="80">
        <v>340</v>
      </c>
      <c r="S67" s="81">
        <v>0</v>
      </c>
      <c r="T67" s="80">
        <v>320</v>
      </c>
      <c r="U67" s="80">
        <v>360</v>
      </c>
      <c r="V67" s="81">
        <v>9.6774193548387094E-2</v>
      </c>
      <c r="W67" s="81">
        <v>1.935483870967742E-2</v>
      </c>
      <c r="X67" s="28">
        <v>151</v>
      </c>
      <c r="Y67" s="80">
        <v>320</v>
      </c>
      <c r="Z67" s="81">
        <v>-1.5384615384615385E-2</v>
      </c>
      <c r="AA67" s="80">
        <v>300</v>
      </c>
      <c r="AB67" s="80">
        <v>340</v>
      </c>
      <c r="AC67" s="81">
        <v>8.4745762711864403E-2</v>
      </c>
      <c r="AD67" s="81">
        <v>1.6949152542372881E-2</v>
      </c>
      <c r="AE67" s="28">
        <v>3185</v>
      </c>
      <c r="AF67" s="80">
        <v>350</v>
      </c>
      <c r="AG67" s="81">
        <v>0</v>
      </c>
      <c r="AH67" s="80">
        <v>330</v>
      </c>
      <c r="AI67" s="80">
        <v>370</v>
      </c>
      <c r="AJ67" s="81">
        <v>7.6923076923076927E-2</v>
      </c>
      <c r="AK67" s="81">
        <v>1.5384615384615385E-2</v>
      </c>
      <c r="AL67" s="28">
        <v>4104</v>
      </c>
      <c r="AM67" s="80">
        <v>390</v>
      </c>
      <c r="AN67" s="81">
        <v>0</v>
      </c>
      <c r="AO67" s="80">
        <v>370</v>
      </c>
      <c r="AP67" s="80">
        <v>410</v>
      </c>
      <c r="AQ67" s="81">
        <v>8.3333333333333329E-2</v>
      </c>
      <c r="AR67" s="81">
        <v>1.6666666666666666E-2</v>
      </c>
      <c r="AS67" s="58" t="s">
        <v>217</v>
      </c>
    </row>
    <row r="68" spans="1:45" ht="11.25" x14ac:dyDescent="0.2">
      <c r="B68" s="8" t="s">
        <v>263</v>
      </c>
      <c r="C68" s="28">
        <v>194</v>
      </c>
      <c r="D68" s="80">
        <v>260</v>
      </c>
      <c r="E68" s="81">
        <v>-5.4545454545454543E-2</v>
      </c>
      <c r="F68" s="80">
        <v>230</v>
      </c>
      <c r="G68" s="80">
        <v>290</v>
      </c>
      <c r="H68" s="81">
        <v>6.1224489795918366E-2</v>
      </c>
      <c r="I68" s="81">
        <v>1.2244897959183673E-2</v>
      </c>
      <c r="J68" s="28">
        <v>439</v>
      </c>
      <c r="K68" s="80">
        <v>340</v>
      </c>
      <c r="L68" s="81">
        <v>-5.5555555555555552E-2</v>
      </c>
      <c r="M68" s="80">
        <v>300</v>
      </c>
      <c r="N68" s="80">
        <v>380</v>
      </c>
      <c r="O68" s="81">
        <v>0</v>
      </c>
      <c r="P68" s="81">
        <v>0</v>
      </c>
      <c r="Q68" s="28">
        <v>134</v>
      </c>
      <c r="R68" s="80">
        <v>450</v>
      </c>
      <c r="S68" s="81">
        <v>0</v>
      </c>
      <c r="T68" s="80">
        <v>400</v>
      </c>
      <c r="U68" s="80">
        <v>480</v>
      </c>
      <c r="V68" s="81">
        <v>5.8823529411764705E-2</v>
      </c>
      <c r="W68" s="81">
        <v>1.1764705882352941E-2</v>
      </c>
      <c r="X68" s="28">
        <v>119</v>
      </c>
      <c r="Y68" s="80">
        <v>395</v>
      </c>
      <c r="Z68" s="81">
        <v>1.0230179028132993E-2</v>
      </c>
      <c r="AA68" s="80">
        <v>350</v>
      </c>
      <c r="AB68" s="80">
        <v>430</v>
      </c>
      <c r="AC68" s="81">
        <v>8.2191780821917804E-2</v>
      </c>
      <c r="AD68" s="81">
        <v>1.643835616438356E-2</v>
      </c>
      <c r="AE68" s="28">
        <v>298</v>
      </c>
      <c r="AF68" s="80">
        <v>450</v>
      </c>
      <c r="AG68" s="81">
        <v>0</v>
      </c>
      <c r="AH68" s="80">
        <v>380</v>
      </c>
      <c r="AI68" s="80">
        <v>450</v>
      </c>
      <c r="AJ68" s="81">
        <v>0.16883116883116883</v>
      </c>
      <c r="AK68" s="81">
        <v>3.3766233766233764E-2</v>
      </c>
      <c r="AL68" s="28">
        <v>63</v>
      </c>
      <c r="AM68" s="80">
        <v>530</v>
      </c>
      <c r="AN68" s="81">
        <v>0</v>
      </c>
      <c r="AO68" s="80">
        <v>450</v>
      </c>
      <c r="AP68" s="80">
        <v>595</v>
      </c>
      <c r="AQ68" s="81">
        <v>0.15217391304347827</v>
      </c>
      <c r="AR68" s="81">
        <v>3.0434782608695653E-2</v>
      </c>
      <c r="AS68" s="58" t="s">
        <v>217</v>
      </c>
    </row>
    <row r="69" spans="1:45" ht="11.25" x14ac:dyDescent="0.2">
      <c r="B69" s="8" t="s">
        <v>264</v>
      </c>
      <c r="C69" s="28">
        <v>66</v>
      </c>
      <c r="D69" s="80">
        <v>350</v>
      </c>
      <c r="E69" s="81">
        <v>2.9411764705882353E-2</v>
      </c>
      <c r="F69" s="80">
        <v>295</v>
      </c>
      <c r="G69" s="80">
        <v>385</v>
      </c>
      <c r="H69" s="81">
        <v>0.20689655172413793</v>
      </c>
      <c r="I69" s="81">
        <v>4.1379310344827586E-2</v>
      </c>
      <c r="J69" s="28">
        <v>172</v>
      </c>
      <c r="K69" s="80">
        <v>400</v>
      </c>
      <c r="L69" s="81">
        <v>-4.7619047619047616E-2</v>
      </c>
      <c r="M69" s="80">
        <v>340</v>
      </c>
      <c r="N69" s="80">
        <v>470</v>
      </c>
      <c r="O69" s="81">
        <v>0.14285714285714285</v>
      </c>
      <c r="P69" s="81">
        <v>2.8571428571428571E-2</v>
      </c>
      <c r="Q69" s="28">
        <v>22</v>
      </c>
      <c r="R69" s="80">
        <v>517</v>
      </c>
      <c r="S69" s="81">
        <v>-0.17280000000000001</v>
      </c>
      <c r="T69" s="80">
        <v>450</v>
      </c>
      <c r="U69" s="80">
        <v>650</v>
      </c>
      <c r="V69" s="81">
        <v>-4.2592592592592592E-2</v>
      </c>
      <c r="W69" s="81">
        <v>-8.518518518518519E-3</v>
      </c>
      <c r="X69" s="28">
        <v>37</v>
      </c>
      <c r="Y69" s="80">
        <v>480</v>
      </c>
      <c r="Z69" s="81">
        <v>-2.0408163265306121E-2</v>
      </c>
      <c r="AA69" s="80">
        <v>435</v>
      </c>
      <c r="AB69" s="80">
        <v>550</v>
      </c>
      <c r="AC69" s="81">
        <v>3.2258064516129031E-2</v>
      </c>
      <c r="AD69" s="81">
        <v>6.4516129032258064E-3</v>
      </c>
      <c r="AE69" s="28">
        <v>118</v>
      </c>
      <c r="AF69" s="80">
        <v>650</v>
      </c>
      <c r="AG69" s="81">
        <v>1.5625E-2</v>
      </c>
      <c r="AH69" s="80">
        <v>550</v>
      </c>
      <c r="AI69" s="80">
        <v>720</v>
      </c>
      <c r="AJ69" s="81">
        <v>0.10544217687074831</v>
      </c>
      <c r="AK69" s="81">
        <v>2.1088435374149662E-2</v>
      </c>
      <c r="AL69" s="28">
        <v>66</v>
      </c>
      <c r="AM69" s="80">
        <v>805</v>
      </c>
      <c r="AN69" s="81">
        <v>5.2287581699346407E-2</v>
      </c>
      <c r="AO69" s="80">
        <v>720</v>
      </c>
      <c r="AP69" s="80">
        <v>915</v>
      </c>
      <c r="AQ69" s="81">
        <v>0.1103448275862069</v>
      </c>
      <c r="AR69" s="81">
        <v>2.2068965517241378E-2</v>
      </c>
      <c r="AS69" s="58" t="s">
        <v>217</v>
      </c>
    </row>
    <row r="70" spans="1:45" ht="11.25" x14ac:dyDescent="0.2">
      <c r="B70" s="8" t="s">
        <v>265</v>
      </c>
      <c r="C70" s="28">
        <v>184</v>
      </c>
      <c r="D70" s="80">
        <v>270</v>
      </c>
      <c r="E70" s="81">
        <v>-0.1</v>
      </c>
      <c r="F70" s="80">
        <v>240</v>
      </c>
      <c r="G70" s="80">
        <v>320</v>
      </c>
      <c r="H70" s="81">
        <v>3.8461538461538464E-2</v>
      </c>
      <c r="I70" s="81">
        <v>7.6923076923076927E-3</v>
      </c>
      <c r="J70" s="28">
        <v>370</v>
      </c>
      <c r="K70" s="80">
        <v>385</v>
      </c>
      <c r="L70" s="81">
        <v>1.3157894736842105E-2</v>
      </c>
      <c r="M70" s="80">
        <v>310</v>
      </c>
      <c r="N70" s="80">
        <v>450</v>
      </c>
      <c r="O70" s="81">
        <v>0.11594202898550725</v>
      </c>
      <c r="P70" s="81">
        <v>2.318840579710145E-2</v>
      </c>
      <c r="Q70" s="28">
        <v>43</v>
      </c>
      <c r="R70" s="80">
        <v>565</v>
      </c>
      <c r="S70" s="81">
        <v>-1.3961605584642234E-2</v>
      </c>
      <c r="T70" s="80">
        <v>475</v>
      </c>
      <c r="U70" s="80">
        <v>635</v>
      </c>
      <c r="V70" s="81">
        <v>4.6296296296296294E-2</v>
      </c>
      <c r="W70" s="81">
        <v>9.2592592592592587E-3</v>
      </c>
      <c r="X70" s="28">
        <v>191</v>
      </c>
      <c r="Y70" s="80">
        <v>500</v>
      </c>
      <c r="Z70" s="81">
        <v>0</v>
      </c>
      <c r="AA70" s="80">
        <v>450</v>
      </c>
      <c r="AB70" s="80">
        <v>550</v>
      </c>
      <c r="AC70" s="81">
        <v>0.1111111111111111</v>
      </c>
      <c r="AD70" s="81">
        <v>2.222222222222222E-2</v>
      </c>
      <c r="AE70" s="28">
        <v>368</v>
      </c>
      <c r="AF70" s="80">
        <v>570</v>
      </c>
      <c r="AG70" s="81">
        <v>8.8495575221238937E-3</v>
      </c>
      <c r="AH70" s="80">
        <v>490</v>
      </c>
      <c r="AI70" s="80">
        <v>600</v>
      </c>
      <c r="AJ70" s="81">
        <v>0.13320079522862824</v>
      </c>
      <c r="AK70" s="81">
        <v>2.6640159045725649E-2</v>
      </c>
      <c r="AL70" s="28">
        <v>57</v>
      </c>
      <c r="AM70" s="80">
        <v>660</v>
      </c>
      <c r="AN70" s="81">
        <v>-5.0359712230215826E-2</v>
      </c>
      <c r="AO70" s="80">
        <v>600</v>
      </c>
      <c r="AP70" s="80">
        <v>750</v>
      </c>
      <c r="AQ70" s="81">
        <v>0</v>
      </c>
      <c r="AR70" s="81">
        <v>0</v>
      </c>
      <c r="AS70" s="58" t="s">
        <v>217</v>
      </c>
    </row>
    <row r="71" spans="1:45" s="26" customFormat="1" ht="11.25" x14ac:dyDescent="0.2">
      <c r="B71" s="26" t="s">
        <v>188</v>
      </c>
      <c r="C71" s="28">
        <v>1872</v>
      </c>
      <c r="D71" s="80">
        <v>290</v>
      </c>
      <c r="E71" s="81">
        <v>0</v>
      </c>
      <c r="F71" s="80">
        <v>240</v>
      </c>
      <c r="G71" s="80">
        <v>330</v>
      </c>
      <c r="H71" s="81">
        <v>0.16</v>
      </c>
      <c r="I71" s="81">
        <v>3.2000000000000001E-2</v>
      </c>
      <c r="J71" s="28">
        <v>4632</v>
      </c>
      <c r="K71" s="80">
        <v>350</v>
      </c>
      <c r="L71" s="81">
        <v>0</v>
      </c>
      <c r="M71" s="80">
        <v>300</v>
      </c>
      <c r="N71" s="80">
        <v>395</v>
      </c>
      <c r="O71" s="81">
        <v>9.375E-2</v>
      </c>
      <c r="P71" s="81">
        <v>1.8749999999999999E-2</v>
      </c>
      <c r="Q71" s="28">
        <v>1906</v>
      </c>
      <c r="R71" s="80">
        <v>370</v>
      </c>
      <c r="S71" s="81">
        <v>0</v>
      </c>
      <c r="T71" s="80">
        <v>340</v>
      </c>
      <c r="U71" s="80">
        <v>440</v>
      </c>
      <c r="V71" s="81">
        <v>5.7142857142857141E-2</v>
      </c>
      <c r="W71" s="81">
        <v>1.1428571428571429E-2</v>
      </c>
      <c r="X71" s="28">
        <v>1199</v>
      </c>
      <c r="Y71" s="80">
        <v>380</v>
      </c>
      <c r="Z71" s="81">
        <v>-2.564102564102564E-2</v>
      </c>
      <c r="AA71" s="80">
        <v>330</v>
      </c>
      <c r="AB71" s="80">
        <v>450</v>
      </c>
      <c r="AC71" s="81">
        <v>5.5555555555555552E-2</v>
      </c>
      <c r="AD71" s="81">
        <v>1.111111111111111E-2</v>
      </c>
      <c r="AE71" s="28">
        <v>9409</v>
      </c>
      <c r="AF71" s="80">
        <v>360</v>
      </c>
      <c r="AG71" s="81">
        <v>-2.7027027027027029E-2</v>
      </c>
      <c r="AH71" s="80">
        <v>340</v>
      </c>
      <c r="AI71" s="80">
        <v>375</v>
      </c>
      <c r="AJ71" s="81">
        <v>2.8571428571428571E-2</v>
      </c>
      <c r="AK71" s="81">
        <v>5.7142857142857143E-3</v>
      </c>
      <c r="AL71" s="28">
        <v>8824</v>
      </c>
      <c r="AM71" s="80">
        <v>400</v>
      </c>
      <c r="AN71" s="81">
        <v>0</v>
      </c>
      <c r="AO71" s="80">
        <v>375</v>
      </c>
      <c r="AP71" s="80">
        <v>440</v>
      </c>
      <c r="AQ71" s="81">
        <v>5.2631578947368418E-2</v>
      </c>
      <c r="AR71" s="81">
        <v>1.0526315789473684E-2</v>
      </c>
      <c r="AS71" s="58"/>
    </row>
    <row r="72" spans="1:45" ht="11.25" x14ac:dyDescent="0.2">
      <c r="A72" s="8" t="s">
        <v>85</v>
      </c>
      <c r="B72" s="8" t="s">
        <v>142</v>
      </c>
      <c r="C72" s="28">
        <v>53</v>
      </c>
      <c r="D72" s="80">
        <v>250</v>
      </c>
      <c r="E72" s="81">
        <v>-1.9607843137254902E-2</v>
      </c>
      <c r="F72" s="80">
        <v>220</v>
      </c>
      <c r="G72" s="80">
        <v>290</v>
      </c>
      <c r="H72" s="81">
        <v>0.13636363636363635</v>
      </c>
      <c r="I72" s="81">
        <v>2.7272727272727271E-2</v>
      </c>
      <c r="J72" s="28">
        <v>233</v>
      </c>
      <c r="K72" s="80">
        <v>340</v>
      </c>
      <c r="L72" s="81">
        <v>-2.8571428571428571E-2</v>
      </c>
      <c r="M72" s="80">
        <v>310</v>
      </c>
      <c r="N72" s="80">
        <v>350</v>
      </c>
      <c r="O72" s="81">
        <v>6.25E-2</v>
      </c>
      <c r="P72" s="81">
        <v>1.2500000000000001E-2</v>
      </c>
      <c r="Q72" s="28">
        <v>134</v>
      </c>
      <c r="R72" s="80">
        <v>360</v>
      </c>
      <c r="S72" s="81">
        <v>-5.2631578947368418E-2</v>
      </c>
      <c r="T72" s="80">
        <v>334</v>
      </c>
      <c r="U72" s="80">
        <v>390</v>
      </c>
      <c r="V72" s="81">
        <v>7.4626865671641784E-2</v>
      </c>
      <c r="W72" s="81">
        <v>1.4925373134328356E-2</v>
      </c>
      <c r="X72" s="28">
        <v>88</v>
      </c>
      <c r="Y72" s="80">
        <v>331</v>
      </c>
      <c r="Z72" s="81">
        <v>-5.4285714285714284E-2</v>
      </c>
      <c r="AA72" s="80">
        <v>315</v>
      </c>
      <c r="AB72" s="80">
        <v>350</v>
      </c>
      <c r="AC72" s="81">
        <v>0.11073825503355705</v>
      </c>
      <c r="AD72" s="81">
        <v>2.214765100671141E-2</v>
      </c>
      <c r="AE72" s="28">
        <v>672</v>
      </c>
      <c r="AF72" s="80">
        <v>360</v>
      </c>
      <c r="AG72" s="81">
        <v>-2.7027027027027029E-2</v>
      </c>
      <c r="AH72" s="80">
        <v>335</v>
      </c>
      <c r="AI72" s="80">
        <v>420</v>
      </c>
      <c r="AJ72" s="81">
        <v>7.4626865671641784E-2</v>
      </c>
      <c r="AK72" s="81">
        <v>1.4925373134328356E-2</v>
      </c>
      <c r="AL72" s="28">
        <v>364</v>
      </c>
      <c r="AM72" s="80">
        <v>450</v>
      </c>
      <c r="AN72" s="81">
        <v>3.9260969976905313E-2</v>
      </c>
      <c r="AO72" s="80">
        <v>420</v>
      </c>
      <c r="AP72" s="80">
        <v>480</v>
      </c>
      <c r="AQ72" s="81">
        <v>0.125</v>
      </c>
      <c r="AR72" s="81">
        <v>2.5000000000000001E-2</v>
      </c>
      <c r="AS72" s="58" t="s">
        <v>217</v>
      </c>
    </row>
    <row r="73" spans="1:45" ht="11.25" x14ac:dyDescent="0.2">
      <c r="B73" s="8" t="s">
        <v>266</v>
      </c>
      <c r="C73" s="28">
        <v>596</v>
      </c>
      <c r="D73" s="80">
        <v>320</v>
      </c>
      <c r="E73" s="81">
        <v>-8.5714285714285715E-2</v>
      </c>
      <c r="F73" s="80">
        <v>280</v>
      </c>
      <c r="G73" s="80">
        <v>350</v>
      </c>
      <c r="H73" s="81">
        <v>-3.0303030303030304E-2</v>
      </c>
      <c r="I73" s="81">
        <v>-6.0606060606060606E-3</v>
      </c>
      <c r="J73" s="28">
        <v>840</v>
      </c>
      <c r="K73" s="80">
        <v>400</v>
      </c>
      <c r="L73" s="81">
        <v>-0.1111111111111111</v>
      </c>
      <c r="M73" s="80">
        <v>360</v>
      </c>
      <c r="N73" s="80">
        <v>450</v>
      </c>
      <c r="O73" s="81">
        <v>-4.7619047619047616E-2</v>
      </c>
      <c r="P73" s="81">
        <v>-9.5238095238095229E-3</v>
      </c>
      <c r="Q73" s="28">
        <v>85</v>
      </c>
      <c r="R73" s="80">
        <v>595</v>
      </c>
      <c r="S73" s="81">
        <v>-8.3333333333333332E-3</v>
      </c>
      <c r="T73" s="80">
        <v>510</v>
      </c>
      <c r="U73" s="80">
        <v>680</v>
      </c>
      <c r="V73" s="81">
        <v>-5.5555555555555552E-2</v>
      </c>
      <c r="W73" s="81">
        <v>-1.111111111111111E-2</v>
      </c>
      <c r="X73" s="28">
        <v>211</v>
      </c>
      <c r="Y73" s="80">
        <v>550</v>
      </c>
      <c r="Z73" s="81">
        <v>0</v>
      </c>
      <c r="AA73" s="80">
        <v>500</v>
      </c>
      <c r="AB73" s="80">
        <v>600</v>
      </c>
      <c r="AC73" s="81">
        <v>0.1</v>
      </c>
      <c r="AD73" s="81">
        <v>0.02</v>
      </c>
      <c r="AE73" s="28">
        <v>218</v>
      </c>
      <c r="AF73" s="80">
        <v>673</v>
      </c>
      <c r="AG73" s="81">
        <v>4.4776119402985077E-3</v>
      </c>
      <c r="AH73" s="80">
        <v>600</v>
      </c>
      <c r="AI73" s="80">
        <v>750</v>
      </c>
      <c r="AJ73" s="81">
        <v>8.5483870967741932E-2</v>
      </c>
      <c r="AK73" s="81">
        <v>1.7096774193548388E-2</v>
      </c>
      <c r="AL73" s="28">
        <v>54</v>
      </c>
      <c r="AM73" s="80">
        <v>800</v>
      </c>
      <c r="AN73" s="81">
        <v>-1.8404907975460124E-2</v>
      </c>
      <c r="AO73" s="80">
        <v>750</v>
      </c>
      <c r="AP73" s="80">
        <v>895</v>
      </c>
      <c r="AQ73" s="81">
        <v>6.6666666666666666E-2</v>
      </c>
      <c r="AR73" s="81">
        <v>1.3333333333333332E-2</v>
      </c>
      <c r="AS73" s="58" t="s">
        <v>217</v>
      </c>
    </row>
    <row r="74" spans="1:45" ht="11.25" x14ac:dyDescent="0.2">
      <c r="B74" s="8" t="s">
        <v>267</v>
      </c>
      <c r="C74" s="28">
        <v>205</v>
      </c>
      <c r="D74" s="80">
        <v>300</v>
      </c>
      <c r="E74" s="81">
        <v>-6.25E-2</v>
      </c>
      <c r="F74" s="80">
        <v>275</v>
      </c>
      <c r="G74" s="80">
        <v>330</v>
      </c>
      <c r="H74" s="81">
        <v>-1.6393442622950821E-2</v>
      </c>
      <c r="I74" s="81">
        <v>-3.2786885245901639E-3</v>
      </c>
      <c r="J74" s="28">
        <v>467</v>
      </c>
      <c r="K74" s="80">
        <v>385</v>
      </c>
      <c r="L74" s="81">
        <v>-3.7499999999999999E-2</v>
      </c>
      <c r="M74" s="80">
        <v>345</v>
      </c>
      <c r="N74" s="80">
        <v>420</v>
      </c>
      <c r="O74" s="81">
        <v>4.0540540540540543E-2</v>
      </c>
      <c r="P74" s="81">
        <v>8.1081081081081086E-3</v>
      </c>
      <c r="Q74" s="28">
        <v>81</v>
      </c>
      <c r="R74" s="80">
        <v>520</v>
      </c>
      <c r="S74" s="81">
        <v>-3.7037037037037035E-2</v>
      </c>
      <c r="T74" s="80">
        <v>450</v>
      </c>
      <c r="U74" s="80">
        <v>580</v>
      </c>
      <c r="V74" s="81">
        <v>5.0505050505050504E-2</v>
      </c>
      <c r="W74" s="81">
        <v>1.01010101010101E-2</v>
      </c>
      <c r="X74" s="28">
        <v>173</v>
      </c>
      <c r="Y74" s="80">
        <v>470</v>
      </c>
      <c r="Z74" s="81">
        <v>0</v>
      </c>
      <c r="AA74" s="80">
        <v>410</v>
      </c>
      <c r="AB74" s="80">
        <v>500</v>
      </c>
      <c r="AC74" s="81">
        <v>0.11904761904761904</v>
      </c>
      <c r="AD74" s="81">
        <v>2.3809523809523808E-2</v>
      </c>
      <c r="AE74" s="28">
        <v>352</v>
      </c>
      <c r="AF74" s="80">
        <v>550</v>
      </c>
      <c r="AG74" s="81">
        <v>0</v>
      </c>
      <c r="AH74" s="80">
        <v>500</v>
      </c>
      <c r="AI74" s="80">
        <v>593</v>
      </c>
      <c r="AJ74" s="81">
        <v>0.14583333333333334</v>
      </c>
      <c r="AK74" s="81">
        <v>2.9166666666666667E-2</v>
      </c>
      <c r="AL74" s="28">
        <v>84</v>
      </c>
      <c r="AM74" s="80">
        <v>675</v>
      </c>
      <c r="AN74" s="81">
        <v>3.3690658499234305E-2</v>
      </c>
      <c r="AO74" s="80">
        <v>593</v>
      </c>
      <c r="AP74" s="80">
        <v>770</v>
      </c>
      <c r="AQ74" s="81">
        <v>0.18421052631578946</v>
      </c>
      <c r="AR74" s="81">
        <v>3.6842105263157891E-2</v>
      </c>
      <c r="AS74" s="58" t="s">
        <v>217</v>
      </c>
    </row>
    <row r="75" spans="1:45" ht="11.25" x14ac:dyDescent="0.2">
      <c r="B75" s="8" t="s">
        <v>268</v>
      </c>
      <c r="C75" s="28">
        <v>14</v>
      </c>
      <c r="D75" s="80">
        <v>300</v>
      </c>
      <c r="E75" s="81">
        <v>-3.2258064516129031E-2</v>
      </c>
      <c r="F75" s="80">
        <v>240</v>
      </c>
      <c r="G75" s="80">
        <v>310</v>
      </c>
      <c r="H75" s="81">
        <v>7.1428571428571425E-2</v>
      </c>
      <c r="I75" s="81">
        <v>1.4285714285714285E-2</v>
      </c>
      <c r="J75" s="28">
        <v>145</v>
      </c>
      <c r="K75" s="80">
        <v>330</v>
      </c>
      <c r="L75" s="81">
        <v>0</v>
      </c>
      <c r="M75" s="80">
        <v>320</v>
      </c>
      <c r="N75" s="80">
        <v>340</v>
      </c>
      <c r="O75" s="81">
        <v>0.1</v>
      </c>
      <c r="P75" s="81">
        <v>0.02</v>
      </c>
      <c r="Q75" s="28">
        <v>102</v>
      </c>
      <c r="R75" s="80">
        <v>360</v>
      </c>
      <c r="S75" s="81">
        <v>-2.7027027027027029E-2</v>
      </c>
      <c r="T75" s="80">
        <v>349</v>
      </c>
      <c r="U75" s="80">
        <v>380</v>
      </c>
      <c r="V75" s="81">
        <v>9.0909090909090912E-2</v>
      </c>
      <c r="W75" s="81">
        <v>1.8181818181818181E-2</v>
      </c>
      <c r="X75" s="28">
        <v>74</v>
      </c>
      <c r="Y75" s="80">
        <v>345</v>
      </c>
      <c r="Z75" s="81">
        <v>1.4705882352941176E-2</v>
      </c>
      <c r="AA75" s="80">
        <v>340</v>
      </c>
      <c r="AB75" s="80">
        <v>360</v>
      </c>
      <c r="AC75" s="81">
        <v>0.11290322580645161</v>
      </c>
      <c r="AD75" s="81">
        <v>2.2580645161290321E-2</v>
      </c>
      <c r="AE75" s="28">
        <v>946</v>
      </c>
      <c r="AF75" s="80">
        <v>380</v>
      </c>
      <c r="AG75" s="81">
        <v>0</v>
      </c>
      <c r="AH75" s="80">
        <v>369</v>
      </c>
      <c r="AI75" s="80">
        <v>400</v>
      </c>
      <c r="AJ75" s="81">
        <v>8.5714285714285715E-2</v>
      </c>
      <c r="AK75" s="81">
        <v>1.7142857142857144E-2</v>
      </c>
      <c r="AL75" s="28">
        <v>1031</v>
      </c>
      <c r="AM75" s="80">
        <v>425</v>
      </c>
      <c r="AN75" s="81">
        <v>1.1904761904761904E-2</v>
      </c>
      <c r="AO75" s="80">
        <v>400</v>
      </c>
      <c r="AP75" s="80">
        <v>450</v>
      </c>
      <c r="AQ75" s="81">
        <v>8.9743589743589744E-2</v>
      </c>
      <c r="AR75" s="81">
        <v>1.7948717948717947E-2</v>
      </c>
      <c r="AS75" s="58" t="s">
        <v>217</v>
      </c>
    </row>
    <row r="76" spans="1:45" ht="11.25" x14ac:dyDescent="0.2">
      <c r="B76" s="8" t="s">
        <v>269</v>
      </c>
      <c r="C76" s="28">
        <v>562</v>
      </c>
      <c r="D76" s="80">
        <v>350</v>
      </c>
      <c r="E76" s="81">
        <v>-5.4054054054054057E-2</v>
      </c>
      <c r="F76" s="80">
        <v>315</v>
      </c>
      <c r="G76" s="80">
        <v>370</v>
      </c>
      <c r="H76" s="81">
        <v>0</v>
      </c>
      <c r="I76" s="81">
        <v>0</v>
      </c>
      <c r="J76" s="28">
        <v>667</v>
      </c>
      <c r="K76" s="80">
        <v>425</v>
      </c>
      <c r="L76" s="81">
        <v>-7.6086956521739135E-2</v>
      </c>
      <c r="M76" s="80">
        <v>390</v>
      </c>
      <c r="N76" s="80">
        <v>480</v>
      </c>
      <c r="O76" s="81">
        <v>-5.5555555555555552E-2</v>
      </c>
      <c r="P76" s="81">
        <v>-1.111111111111111E-2</v>
      </c>
      <c r="Q76" s="28">
        <v>46</v>
      </c>
      <c r="R76" s="80">
        <v>650</v>
      </c>
      <c r="S76" s="81">
        <v>-7.8014184397163122E-2</v>
      </c>
      <c r="T76" s="80">
        <v>595</v>
      </c>
      <c r="U76" s="80">
        <v>700</v>
      </c>
      <c r="V76" s="81">
        <v>0.10169491525423729</v>
      </c>
      <c r="W76" s="81">
        <v>2.033898305084746E-2</v>
      </c>
      <c r="X76" s="28">
        <v>98</v>
      </c>
      <c r="Y76" s="80">
        <v>535</v>
      </c>
      <c r="Z76" s="81">
        <v>-9.2592592592592587E-3</v>
      </c>
      <c r="AA76" s="80">
        <v>500</v>
      </c>
      <c r="AB76" s="80">
        <v>600</v>
      </c>
      <c r="AC76" s="81">
        <v>5.9405940594059403E-2</v>
      </c>
      <c r="AD76" s="81">
        <v>1.1881188118811881E-2</v>
      </c>
      <c r="AE76" s="28">
        <v>110</v>
      </c>
      <c r="AF76" s="80">
        <v>650</v>
      </c>
      <c r="AG76" s="81">
        <v>-7.1428571428571425E-2</v>
      </c>
      <c r="AH76" s="80">
        <v>625</v>
      </c>
      <c r="AI76" s="80">
        <v>680</v>
      </c>
      <c r="AJ76" s="81">
        <v>3.0864197530864196E-3</v>
      </c>
      <c r="AK76" s="81">
        <v>6.1728395061728394E-4</v>
      </c>
      <c r="AL76" s="28">
        <v>26</v>
      </c>
      <c r="AM76" s="80">
        <v>800</v>
      </c>
      <c r="AN76" s="81">
        <v>-5.8823529411764705E-2</v>
      </c>
      <c r="AO76" s="80">
        <v>680</v>
      </c>
      <c r="AP76" s="80">
        <v>990</v>
      </c>
      <c r="AQ76" s="81">
        <v>0.14285714285714285</v>
      </c>
      <c r="AR76" s="81">
        <v>2.8571428571428571E-2</v>
      </c>
      <c r="AS76" s="58" t="s">
        <v>217</v>
      </c>
    </row>
    <row r="77" spans="1:45" ht="11.25" x14ac:dyDescent="0.2">
      <c r="B77" s="8" t="s">
        <v>270</v>
      </c>
      <c r="C77" s="28">
        <v>392</v>
      </c>
      <c r="D77" s="80">
        <v>300</v>
      </c>
      <c r="E77" s="81">
        <v>-7.6923076923076927E-2</v>
      </c>
      <c r="F77" s="80">
        <v>269</v>
      </c>
      <c r="G77" s="80">
        <v>325</v>
      </c>
      <c r="H77" s="81">
        <v>0</v>
      </c>
      <c r="I77" s="81">
        <v>0</v>
      </c>
      <c r="J77" s="28">
        <v>851</v>
      </c>
      <c r="K77" s="80">
        <v>360</v>
      </c>
      <c r="L77" s="81">
        <v>-7.6923076923076927E-2</v>
      </c>
      <c r="M77" s="80">
        <v>330</v>
      </c>
      <c r="N77" s="80">
        <v>400</v>
      </c>
      <c r="O77" s="81">
        <v>0</v>
      </c>
      <c r="P77" s="81">
        <v>0</v>
      </c>
      <c r="Q77" s="28">
        <v>172</v>
      </c>
      <c r="R77" s="80">
        <v>500</v>
      </c>
      <c r="S77" s="81">
        <v>3.0927835051546393E-2</v>
      </c>
      <c r="T77" s="80">
        <v>445</v>
      </c>
      <c r="U77" s="80">
        <v>575</v>
      </c>
      <c r="V77" s="81">
        <v>0.1111111111111111</v>
      </c>
      <c r="W77" s="81">
        <v>2.222222222222222E-2</v>
      </c>
      <c r="X77" s="28">
        <v>83</v>
      </c>
      <c r="Y77" s="80">
        <v>415</v>
      </c>
      <c r="Z77" s="81">
        <v>4.8426150121065378E-3</v>
      </c>
      <c r="AA77" s="80">
        <v>370</v>
      </c>
      <c r="AB77" s="80">
        <v>450</v>
      </c>
      <c r="AC77" s="81">
        <v>0.12162162162162163</v>
      </c>
      <c r="AD77" s="81">
        <v>2.4324324324324326E-2</v>
      </c>
      <c r="AE77" s="28">
        <v>302</v>
      </c>
      <c r="AF77" s="80">
        <v>490</v>
      </c>
      <c r="AG77" s="81">
        <v>2.0833333333333332E-2</v>
      </c>
      <c r="AH77" s="80">
        <v>420</v>
      </c>
      <c r="AI77" s="80">
        <v>500</v>
      </c>
      <c r="AJ77" s="81">
        <v>0.11363636363636363</v>
      </c>
      <c r="AK77" s="81">
        <v>2.2727272727272728E-2</v>
      </c>
      <c r="AL77" s="28">
        <v>122</v>
      </c>
      <c r="AM77" s="80">
        <v>650</v>
      </c>
      <c r="AN77" s="81">
        <v>-7.1428571428571425E-2</v>
      </c>
      <c r="AO77" s="80">
        <v>500</v>
      </c>
      <c r="AP77" s="80">
        <v>800</v>
      </c>
      <c r="AQ77" s="81">
        <v>0.18181818181818182</v>
      </c>
      <c r="AR77" s="81">
        <v>3.6363636363636362E-2</v>
      </c>
      <c r="AS77" s="58" t="s">
        <v>217</v>
      </c>
    </row>
    <row r="78" spans="1:45" ht="11.25" x14ac:dyDescent="0.2">
      <c r="B78" s="8" t="s">
        <v>271</v>
      </c>
      <c r="C78" s="28">
        <v>18</v>
      </c>
      <c r="D78" s="80">
        <v>288</v>
      </c>
      <c r="E78" s="81">
        <v>-0.16521739130434782</v>
      </c>
      <c r="F78" s="80">
        <v>250</v>
      </c>
      <c r="G78" s="80">
        <v>300</v>
      </c>
      <c r="H78" s="81">
        <v>8.6792452830188674E-2</v>
      </c>
      <c r="I78" s="81">
        <v>1.7358490566037735E-2</v>
      </c>
      <c r="J78" s="28">
        <v>121</v>
      </c>
      <c r="K78" s="80">
        <v>340</v>
      </c>
      <c r="L78" s="81">
        <v>0</v>
      </c>
      <c r="M78" s="80">
        <v>315</v>
      </c>
      <c r="N78" s="80">
        <v>375</v>
      </c>
      <c r="O78" s="81">
        <v>6.9182389937106917E-2</v>
      </c>
      <c r="P78" s="81">
        <v>1.3836477987421384E-2</v>
      </c>
      <c r="Q78" s="28">
        <v>71</v>
      </c>
      <c r="R78" s="80">
        <v>390</v>
      </c>
      <c r="S78" s="81">
        <v>-2.5000000000000001E-2</v>
      </c>
      <c r="T78" s="80">
        <v>370</v>
      </c>
      <c r="U78" s="80">
        <v>425</v>
      </c>
      <c r="V78" s="81">
        <v>8.6350974930362118E-2</v>
      </c>
      <c r="W78" s="81">
        <v>1.7270194986072424E-2</v>
      </c>
      <c r="X78" s="28">
        <v>11</v>
      </c>
      <c r="Y78" s="80">
        <v>360</v>
      </c>
      <c r="Z78" s="81">
        <v>2.8571428571428571E-2</v>
      </c>
      <c r="AA78" s="80">
        <v>340</v>
      </c>
      <c r="AB78" s="80">
        <v>400</v>
      </c>
      <c r="AC78" s="81">
        <v>0.125</v>
      </c>
      <c r="AD78" s="81">
        <v>2.5000000000000001E-2</v>
      </c>
      <c r="AE78" s="28">
        <v>213</v>
      </c>
      <c r="AF78" s="80">
        <v>400</v>
      </c>
      <c r="AG78" s="81">
        <v>2.564102564102564E-2</v>
      </c>
      <c r="AH78" s="80">
        <v>380</v>
      </c>
      <c r="AI78" s="80">
        <v>430</v>
      </c>
      <c r="AJ78" s="81">
        <v>0.14285714285714285</v>
      </c>
      <c r="AK78" s="81">
        <v>2.8571428571428571E-2</v>
      </c>
      <c r="AL78" s="28">
        <v>80</v>
      </c>
      <c r="AM78" s="80">
        <v>468</v>
      </c>
      <c r="AN78" s="81">
        <v>6.363636363636363E-2</v>
      </c>
      <c r="AO78" s="80">
        <v>430</v>
      </c>
      <c r="AP78" s="80">
        <v>500</v>
      </c>
      <c r="AQ78" s="81">
        <v>0.15555555555555556</v>
      </c>
      <c r="AR78" s="81">
        <v>3.111111111111111E-2</v>
      </c>
      <c r="AS78" s="58" t="s">
        <v>217</v>
      </c>
    </row>
    <row r="79" spans="1:45" ht="11.25" x14ac:dyDescent="0.2">
      <c r="B79" s="8" t="s">
        <v>272</v>
      </c>
      <c r="C79" s="28" t="s">
        <v>193</v>
      </c>
      <c r="D79" s="80" t="s">
        <v>193</v>
      </c>
      <c r="E79" s="81" t="s">
        <v>193</v>
      </c>
      <c r="F79" s="80" t="s">
        <v>193</v>
      </c>
      <c r="G79" s="80" t="s">
        <v>193</v>
      </c>
      <c r="H79" s="81" t="s">
        <v>193</v>
      </c>
      <c r="I79" s="81" t="s">
        <v>193</v>
      </c>
      <c r="J79" s="28" t="s">
        <v>193</v>
      </c>
      <c r="K79" s="80" t="s">
        <v>193</v>
      </c>
      <c r="L79" s="81" t="s">
        <v>193</v>
      </c>
      <c r="M79" s="80" t="s">
        <v>193</v>
      </c>
      <c r="N79" s="80" t="s">
        <v>193</v>
      </c>
      <c r="O79" s="81" t="s">
        <v>193</v>
      </c>
      <c r="P79" s="81" t="s">
        <v>193</v>
      </c>
      <c r="Q79" s="28" t="s">
        <v>193</v>
      </c>
      <c r="R79" s="80" t="s">
        <v>193</v>
      </c>
      <c r="S79" s="81" t="s">
        <v>193</v>
      </c>
      <c r="T79" s="80" t="s">
        <v>193</v>
      </c>
      <c r="U79" s="80" t="s">
        <v>193</v>
      </c>
      <c r="V79" s="81" t="s">
        <v>193</v>
      </c>
      <c r="W79" s="81" t="s">
        <v>193</v>
      </c>
      <c r="X79" s="28" t="s">
        <v>193</v>
      </c>
      <c r="Y79" s="80" t="s">
        <v>193</v>
      </c>
      <c r="Z79" s="81" t="s">
        <v>193</v>
      </c>
      <c r="AA79" s="80" t="s">
        <v>193</v>
      </c>
      <c r="AB79" s="80" t="s">
        <v>193</v>
      </c>
      <c r="AC79" s="81" t="s">
        <v>193</v>
      </c>
      <c r="AD79" s="81" t="s">
        <v>193</v>
      </c>
      <c r="AE79" s="28">
        <v>17</v>
      </c>
      <c r="AF79" s="80">
        <v>410</v>
      </c>
      <c r="AG79" s="81">
        <v>2.5000000000000001E-2</v>
      </c>
      <c r="AH79" s="80">
        <v>380</v>
      </c>
      <c r="AI79" s="80">
        <v>490</v>
      </c>
      <c r="AJ79" s="81">
        <v>2.5000000000000001E-2</v>
      </c>
      <c r="AK79" s="81">
        <v>5.0000000000000001E-3</v>
      </c>
      <c r="AL79" s="28">
        <v>15</v>
      </c>
      <c r="AM79" s="80">
        <v>550</v>
      </c>
      <c r="AN79" s="81">
        <v>0.1111111111111111</v>
      </c>
      <c r="AO79" s="80">
        <v>490</v>
      </c>
      <c r="AP79" s="80">
        <v>625</v>
      </c>
      <c r="AQ79" s="81">
        <v>0.22222222222222221</v>
      </c>
      <c r="AR79" s="81">
        <v>4.4444444444444439E-2</v>
      </c>
      <c r="AS79" s="58" t="s">
        <v>217</v>
      </c>
    </row>
    <row r="80" spans="1:45" ht="11.25" x14ac:dyDescent="0.2">
      <c r="B80" s="8" t="s">
        <v>273</v>
      </c>
      <c r="C80" s="28">
        <v>512</v>
      </c>
      <c r="D80" s="80">
        <v>325</v>
      </c>
      <c r="E80" s="81">
        <v>-5.7971014492753624E-2</v>
      </c>
      <c r="F80" s="80">
        <v>281</v>
      </c>
      <c r="G80" s="80">
        <v>360</v>
      </c>
      <c r="H80" s="81">
        <v>0.16071428571428573</v>
      </c>
      <c r="I80" s="81">
        <v>3.2142857142857147E-2</v>
      </c>
      <c r="J80" s="28">
        <v>685</v>
      </c>
      <c r="K80" s="80">
        <v>400</v>
      </c>
      <c r="L80" s="81">
        <v>-2.4390243902439025E-2</v>
      </c>
      <c r="M80" s="80">
        <v>340</v>
      </c>
      <c r="N80" s="80">
        <v>450</v>
      </c>
      <c r="O80" s="81">
        <v>6.6666666666666666E-2</v>
      </c>
      <c r="P80" s="81">
        <v>1.3333333333333332E-2</v>
      </c>
      <c r="Q80" s="28">
        <v>114</v>
      </c>
      <c r="R80" s="80">
        <v>550</v>
      </c>
      <c r="S80" s="81">
        <v>0</v>
      </c>
      <c r="T80" s="80">
        <v>490</v>
      </c>
      <c r="U80" s="80">
        <v>650</v>
      </c>
      <c r="V80" s="81">
        <v>0.12244897959183673</v>
      </c>
      <c r="W80" s="81">
        <v>2.4489795918367346E-2</v>
      </c>
      <c r="X80" s="28">
        <v>146</v>
      </c>
      <c r="Y80" s="80">
        <v>500</v>
      </c>
      <c r="Z80" s="81">
        <v>4.1666666666666664E-2</v>
      </c>
      <c r="AA80" s="80">
        <v>430</v>
      </c>
      <c r="AB80" s="80">
        <v>550</v>
      </c>
      <c r="AC80" s="81">
        <v>0.13636363636363635</v>
      </c>
      <c r="AD80" s="81">
        <v>2.7272727272727271E-2</v>
      </c>
      <c r="AE80" s="28">
        <v>241</v>
      </c>
      <c r="AF80" s="80">
        <v>600</v>
      </c>
      <c r="AG80" s="81">
        <v>8.4033613445378148E-3</v>
      </c>
      <c r="AH80" s="80">
        <v>500</v>
      </c>
      <c r="AI80" s="80">
        <v>670</v>
      </c>
      <c r="AJ80" s="81">
        <v>9.0909090909090912E-2</v>
      </c>
      <c r="AK80" s="81">
        <v>1.8181818181818181E-2</v>
      </c>
      <c r="AL80" s="28">
        <v>87</v>
      </c>
      <c r="AM80" s="80">
        <v>780</v>
      </c>
      <c r="AN80" s="81">
        <v>0</v>
      </c>
      <c r="AO80" s="80">
        <v>670</v>
      </c>
      <c r="AP80" s="80">
        <v>880</v>
      </c>
      <c r="AQ80" s="81">
        <v>0.2</v>
      </c>
      <c r="AR80" s="81">
        <v>0.04</v>
      </c>
      <c r="AS80" s="58" t="s">
        <v>217</v>
      </c>
    </row>
    <row r="81" spans="1:45" ht="11.25" x14ac:dyDescent="0.2">
      <c r="B81" s="8" t="s">
        <v>274</v>
      </c>
      <c r="C81" s="28">
        <v>76</v>
      </c>
      <c r="D81" s="80">
        <v>285</v>
      </c>
      <c r="E81" s="81">
        <v>-3.3898305084745763E-2</v>
      </c>
      <c r="F81" s="80">
        <v>250</v>
      </c>
      <c r="G81" s="80">
        <v>310</v>
      </c>
      <c r="H81" s="81">
        <v>0.11764705882352941</v>
      </c>
      <c r="I81" s="81">
        <v>2.3529411764705882E-2</v>
      </c>
      <c r="J81" s="28">
        <v>677</v>
      </c>
      <c r="K81" s="80">
        <v>350</v>
      </c>
      <c r="L81" s="81">
        <v>-4.632152588555858E-2</v>
      </c>
      <c r="M81" s="80">
        <v>320</v>
      </c>
      <c r="N81" s="80">
        <v>370</v>
      </c>
      <c r="O81" s="81">
        <v>2.9411764705882353E-2</v>
      </c>
      <c r="P81" s="81">
        <v>5.8823529411764705E-3</v>
      </c>
      <c r="Q81" s="28">
        <v>279</v>
      </c>
      <c r="R81" s="80">
        <v>420</v>
      </c>
      <c r="S81" s="81">
        <v>-4.328018223234624E-2</v>
      </c>
      <c r="T81" s="80">
        <v>390</v>
      </c>
      <c r="U81" s="80">
        <v>465</v>
      </c>
      <c r="V81" s="81">
        <v>0.05</v>
      </c>
      <c r="W81" s="81">
        <v>0.01</v>
      </c>
      <c r="X81" s="28">
        <v>137</v>
      </c>
      <c r="Y81" s="80">
        <v>360</v>
      </c>
      <c r="Z81" s="81">
        <v>-5.2631578947368418E-2</v>
      </c>
      <c r="AA81" s="80">
        <v>340</v>
      </c>
      <c r="AB81" s="80">
        <v>385</v>
      </c>
      <c r="AC81" s="81">
        <v>9.0909090909090912E-2</v>
      </c>
      <c r="AD81" s="81">
        <v>1.8181818181818181E-2</v>
      </c>
      <c r="AE81" s="28">
        <v>527</v>
      </c>
      <c r="AF81" s="80">
        <v>400</v>
      </c>
      <c r="AG81" s="81">
        <v>-4.7619047619047616E-2</v>
      </c>
      <c r="AH81" s="80">
        <v>370</v>
      </c>
      <c r="AI81" s="80">
        <v>435</v>
      </c>
      <c r="AJ81" s="81">
        <v>6.6666666666666666E-2</v>
      </c>
      <c r="AK81" s="81">
        <v>1.3333333333333332E-2</v>
      </c>
      <c r="AL81" s="28">
        <v>85</v>
      </c>
      <c r="AM81" s="80">
        <v>500</v>
      </c>
      <c r="AN81" s="81">
        <v>2.0408163265306121E-2</v>
      </c>
      <c r="AO81" s="80">
        <v>435</v>
      </c>
      <c r="AP81" s="80">
        <v>540</v>
      </c>
      <c r="AQ81" s="81">
        <v>0.19047619047619047</v>
      </c>
      <c r="AR81" s="81">
        <v>3.8095238095238092E-2</v>
      </c>
      <c r="AS81" s="58" t="s">
        <v>217</v>
      </c>
    </row>
    <row r="82" spans="1:45" ht="11.25" x14ac:dyDescent="0.2">
      <c r="B82" s="8" t="s">
        <v>275</v>
      </c>
      <c r="C82" s="28">
        <v>62</v>
      </c>
      <c r="D82" s="80">
        <v>250</v>
      </c>
      <c r="E82" s="81">
        <v>-7.407407407407407E-2</v>
      </c>
      <c r="F82" s="80">
        <v>175</v>
      </c>
      <c r="G82" s="80">
        <v>295</v>
      </c>
      <c r="H82" s="81">
        <v>6.3829787234042548E-2</v>
      </c>
      <c r="I82" s="81">
        <v>1.276595744680851E-2</v>
      </c>
      <c r="J82" s="28">
        <v>429</v>
      </c>
      <c r="K82" s="80">
        <v>375</v>
      </c>
      <c r="L82" s="81">
        <v>-1.3157894736842105E-2</v>
      </c>
      <c r="M82" s="80">
        <v>340</v>
      </c>
      <c r="N82" s="80">
        <v>405</v>
      </c>
      <c r="O82" s="81">
        <v>4.1666666666666664E-2</v>
      </c>
      <c r="P82" s="81">
        <v>8.3333333333333332E-3</v>
      </c>
      <c r="Q82" s="28">
        <v>168</v>
      </c>
      <c r="R82" s="80">
        <v>470</v>
      </c>
      <c r="S82" s="81">
        <v>-2.0833333333333332E-2</v>
      </c>
      <c r="T82" s="80">
        <v>420</v>
      </c>
      <c r="U82" s="80">
        <v>530</v>
      </c>
      <c r="V82" s="81">
        <v>0.11904761904761904</v>
      </c>
      <c r="W82" s="81">
        <v>2.3809523809523808E-2</v>
      </c>
      <c r="X82" s="28">
        <v>111</v>
      </c>
      <c r="Y82" s="80">
        <v>400</v>
      </c>
      <c r="Z82" s="81">
        <v>0</v>
      </c>
      <c r="AA82" s="80">
        <v>380</v>
      </c>
      <c r="AB82" s="80">
        <v>450</v>
      </c>
      <c r="AC82" s="81">
        <v>0.10192837465564739</v>
      </c>
      <c r="AD82" s="81">
        <v>2.0385674931129479E-2</v>
      </c>
      <c r="AE82" s="28">
        <v>193</v>
      </c>
      <c r="AF82" s="80">
        <v>480</v>
      </c>
      <c r="AG82" s="81">
        <v>0</v>
      </c>
      <c r="AH82" s="80">
        <v>410</v>
      </c>
      <c r="AI82" s="80">
        <v>500</v>
      </c>
      <c r="AJ82" s="81">
        <v>0.15662650602409639</v>
      </c>
      <c r="AK82" s="81">
        <v>3.1325301204819279E-2</v>
      </c>
      <c r="AL82" s="28">
        <v>54</v>
      </c>
      <c r="AM82" s="80">
        <v>565</v>
      </c>
      <c r="AN82" s="81">
        <v>2.7272727272727271E-2</v>
      </c>
      <c r="AO82" s="80">
        <v>500</v>
      </c>
      <c r="AP82" s="80">
        <v>620</v>
      </c>
      <c r="AQ82" s="81">
        <v>0.11881188118811881</v>
      </c>
      <c r="AR82" s="81">
        <v>2.3762376237623763E-2</v>
      </c>
      <c r="AS82" s="58" t="s">
        <v>217</v>
      </c>
    </row>
    <row r="83" spans="1:45" ht="11.25" x14ac:dyDescent="0.2">
      <c r="B83" s="8" t="s">
        <v>276</v>
      </c>
      <c r="C83" s="28">
        <v>12</v>
      </c>
      <c r="D83" s="80">
        <v>283</v>
      </c>
      <c r="E83" s="81">
        <v>0.13200000000000001</v>
      </c>
      <c r="F83" s="80">
        <v>253</v>
      </c>
      <c r="G83" s="80">
        <v>308</v>
      </c>
      <c r="H83" s="81">
        <v>0.28636363636363638</v>
      </c>
      <c r="I83" s="81">
        <v>5.7272727272727274E-2</v>
      </c>
      <c r="J83" s="28">
        <v>114</v>
      </c>
      <c r="K83" s="80">
        <v>350</v>
      </c>
      <c r="L83" s="81">
        <v>2.9411764705882353E-2</v>
      </c>
      <c r="M83" s="80">
        <v>340</v>
      </c>
      <c r="N83" s="80">
        <v>365</v>
      </c>
      <c r="O83" s="81">
        <v>0.16666666666666666</v>
      </c>
      <c r="P83" s="81">
        <v>3.3333333333333333E-2</v>
      </c>
      <c r="Q83" s="28">
        <v>53</v>
      </c>
      <c r="R83" s="80">
        <v>370</v>
      </c>
      <c r="S83" s="81">
        <v>2.7777777777777776E-2</v>
      </c>
      <c r="T83" s="80">
        <v>360</v>
      </c>
      <c r="U83" s="80">
        <v>390</v>
      </c>
      <c r="V83" s="81">
        <v>0.15625</v>
      </c>
      <c r="W83" s="81">
        <v>3.125E-2</v>
      </c>
      <c r="X83" s="28">
        <v>27</v>
      </c>
      <c r="Y83" s="80">
        <v>350</v>
      </c>
      <c r="Z83" s="81">
        <v>0</v>
      </c>
      <c r="AA83" s="80">
        <v>340</v>
      </c>
      <c r="AB83" s="80">
        <v>385</v>
      </c>
      <c r="AC83" s="81">
        <v>0.15511551155115511</v>
      </c>
      <c r="AD83" s="81">
        <v>3.1023102310231022E-2</v>
      </c>
      <c r="AE83" s="28">
        <v>322</v>
      </c>
      <c r="AF83" s="80">
        <v>385</v>
      </c>
      <c r="AG83" s="81">
        <v>4.0540540540540543E-2</v>
      </c>
      <c r="AH83" s="80">
        <v>370</v>
      </c>
      <c r="AI83" s="80">
        <v>420</v>
      </c>
      <c r="AJ83" s="81">
        <v>0.16666666666666666</v>
      </c>
      <c r="AK83" s="81">
        <v>3.3333333333333333E-2</v>
      </c>
      <c r="AL83" s="28">
        <v>228</v>
      </c>
      <c r="AM83" s="80">
        <v>450</v>
      </c>
      <c r="AN83" s="81">
        <v>4.6511627906976744E-2</v>
      </c>
      <c r="AO83" s="80">
        <v>420</v>
      </c>
      <c r="AP83" s="80">
        <v>490</v>
      </c>
      <c r="AQ83" s="81">
        <v>0.18421052631578946</v>
      </c>
      <c r="AR83" s="81">
        <v>3.6842105263157891E-2</v>
      </c>
      <c r="AS83" s="58" t="s">
        <v>217</v>
      </c>
    </row>
    <row r="84" spans="1:45" ht="11.25" x14ac:dyDescent="0.2">
      <c r="B84" s="8" t="s">
        <v>277</v>
      </c>
      <c r="C84" s="28">
        <v>454</v>
      </c>
      <c r="D84" s="80">
        <v>285</v>
      </c>
      <c r="E84" s="81">
        <v>-0.109375</v>
      </c>
      <c r="F84" s="80">
        <v>250</v>
      </c>
      <c r="G84" s="80">
        <v>310</v>
      </c>
      <c r="H84" s="81">
        <v>5.5555555555555552E-2</v>
      </c>
      <c r="I84" s="81">
        <v>1.111111111111111E-2</v>
      </c>
      <c r="J84" s="28">
        <v>603</v>
      </c>
      <c r="K84" s="80">
        <v>350</v>
      </c>
      <c r="L84" s="81">
        <v>-0.125</v>
      </c>
      <c r="M84" s="80">
        <v>325</v>
      </c>
      <c r="N84" s="80">
        <v>400</v>
      </c>
      <c r="O84" s="81">
        <v>-1.4084507042253521E-2</v>
      </c>
      <c r="P84" s="81">
        <v>-2.8169014084507044E-3</v>
      </c>
      <c r="Q84" s="28">
        <v>61</v>
      </c>
      <c r="R84" s="80">
        <v>550</v>
      </c>
      <c r="S84" s="81">
        <v>0</v>
      </c>
      <c r="T84" s="80">
        <v>460</v>
      </c>
      <c r="U84" s="80">
        <v>620</v>
      </c>
      <c r="V84" s="81">
        <v>4.7619047619047616E-2</v>
      </c>
      <c r="W84" s="81">
        <v>9.5238095238095229E-3</v>
      </c>
      <c r="X84" s="28">
        <v>72</v>
      </c>
      <c r="Y84" s="80">
        <v>493</v>
      </c>
      <c r="Z84" s="81">
        <v>1.6494845360824743E-2</v>
      </c>
      <c r="AA84" s="80">
        <v>443</v>
      </c>
      <c r="AB84" s="80">
        <v>543</v>
      </c>
      <c r="AC84" s="81">
        <v>2.7083333333333334E-2</v>
      </c>
      <c r="AD84" s="81">
        <v>5.4166666666666669E-3</v>
      </c>
      <c r="AE84" s="28">
        <v>102</v>
      </c>
      <c r="AF84" s="80">
        <v>600</v>
      </c>
      <c r="AG84" s="81">
        <v>3.3444816053511705E-3</v>
      </c>
      <c r="AH84" s="80">
        <v>530</v>
      </c>
      <c r="AI84" s="80">
        <v>690</v>
      </c>
      <c r="AJ84" s="81">
        <v>0.1111111111111111</v>
      </c>
      <c r="AK84" s="81">
        <v>2.222222222222222E-2</v>
      </c>
      <c r="AL84" s="28">
        <v>38</v>
      </c>
      <c r="AM84" s="80">
        <v>740</v>
      </c>
      <c r="AN84" s="81">
        <v>-4.5161290322580643E-2</v>
      </c>
      <c r="AO84" s="80">
        <v>690</v>
      </c>
      <c r="AP84" s="80">
        <v>850</v>
      </c>
      <c r="AQ84" s="81">
        <v>0.13846153846153847</v>
      </c>
      <c r="AR84" s="81">
        <v>2.7692307692307693E-2</v>
      </c>
      <c r="AS84" s="58" t="s">
        <v>217</v>
      </c>
    </row>
    <row r="85" spans="1:45" s="26" customFormat="1" ht="11.25" x14ac:dyDescent="0.2">
      <c r="B85" s="26" t="s">
        <v>188</v>
      </c>
      <c r="C85" s="28">
        <v>2956</v>
      </c>
      <c r="D85" s="80">
        <v>310</v>
      </c>
      <c r="E85" s="81">
        <v>-8.8235294117647065E-2</v>
      </c>
      <c r="F85" s="80">
        <v>270</v>
      </c>
      <c r="G85" s="80">
        <v>350</v>
      </c>
      <c r="H85" s="81">
        <v>3.3333333333333333E-2</v>
      </c>
      <c r="I85" s="81">
        <v>6.6666666666666662E-3</v>
      </c>
      <c r="J85" s="28">
        <v>5834</v>
      </c>
      <c r="K85" s="80">
        <v>370</v>
      </c>
      <c r="L85" s="81">
        <v>-6.3291139240506333E-2</v>
      </c>
      <c r="M85" s="80">
        <v>335</v>
      </c>
      <c r="N85" s="80">
        <v>420</v>
      </c>
      <c r="O85" s="81">
        <v>2.7777777777777776E-2</v>
      </c>
      <c r="P85" s="81">
        <v>5.5555555555555549E-3</v>
      </c>
      <c r="Q85" s="28">
        <v>1369</v>
      </c>
      <c r="R85" s="80">
        <v>450</v>
      </c>
      <c r="S85" s="81">
        <v>1.1235955056179775E-2</v>
      </c>
      <c r="T85" s="80">
        <v>380</v>
      </c>
      <c r="U85" s="80">
        <v>550</v>
      </c>
      <c r="V85" s="81">
        <v>0.125</v>
      </c>
      <c r="W85" s="81">
        <v>2.5000000000000001E-2</v>
      </c>
      <c r="X85" s="28">
        <v>1232</v>
      </c>
      <c r="Y85" s="80">
        <v>440</v>
      </c>
      <c r="Z85" s="81">
        <v>2.3255813953488372E-2</v>
      </c>
      <c r="AA85" s="80">
        <v>360</v>
      </c>
      <c r="AB85" s="80">
        <v>525</v>
      </c>
      <c r="AC85" s="81">
        <v>0.1</v>
      </c>
      <c r="AD85" s="81">
        <v>0.02</v>
      </c>
      <c r="AE85" s="28">
        <v>4215</v>
      </c>
      <c r="AF85" s="80">
        <v>400</v>
      </c>
      <c r="AG85" s="81">
        <v>0</v>
      </c>
      <c r="AH85" s="80">
        <v>370</v>
      </c>
      <c r="AI85" s="80">
        <v>420</v>
      </c>
      <c r="AJ85" s="81">
        <v>8.1081081081081086E-2</v>
      </c>
      <c r="AK85" s="81">
        <v>1.6216216216216217E-2</v>
      </c>
      <c r="AL85" s="28">
        <v>2268</v>
      </c>
      <c r="AM85" s="80">
        <v>450</v>
      </c>
      <c r="AN85" s="81">
        <v>3.4482758620689655E-2</v>
      </c>
      <c r="AO85" s="80">
        <v>420</v>
      </c>
      <c r="AP85" s="80">
        <v>520</v>
      </c>
      <c r="AQ85" s="81">
        <v>0.1111111111111111</v>
      </c>
      <c r="AR85" s="81">
        <v>2.222222222222222E-2</v>
      </c>
      <c r="AS85" s="58"/>
    </row>
    <row r="86" spans="1:45" ht="11.25" x14ac:dyDescent="0.2">
      <c r="A86" s="8" t="s">
        <v>86</v>
      </c>
      <c r="B86" s="8" t="s">
        <v>278</v>
      </c>
      <c r="C86" s="28">
        <v>252</v>
      </c>
      <c r="D86" s="80">
        <v>300</v>
      </c>
      <c r="E86" s="81">
        <v>-3.2258064516129031E-2</v>
      </c>
      <c r="F86" s="80">
        <v>210</v>
      </c>
      <c r="G86" s="80">
        <v>320</v>
      </c>
      <c r="H86" s="81">
        <v>0.1111111111111111</v>
      </c>
      <c r="I86" s="81">
        <v>2.222222222222222E-2</v>
      </c>
      <c r="J86" s="28">
        <v>594</v>
      </c>
      <c r="K86" s="80">
        <v>360</v>
      </c>
      <c r="L86" s="81">
        <v>-2.7027027027027029E-2</v>
      </c>
      <c r="M86" s="80">
        <v>340</v>
      </c>
      <c r="N86" s="80">
        <v>390</v>
      </c>
      <c r="O86" s="81">
        <v>5.8823529411764705E-2</v>
      </c>
      <c r="P86" s="81">
        <v>1.1764705882352941E-2</v>
      </c>
      <c r="Q86" s="28">
        <v>198</v>
      </c>
      <c r="R86" s="80">
        <v>450</v>
      </c>
      <c r="S86" s="81">
        <v>2.2727272727272728E-2</v>
      </c>
      <c r="T86" s="80">
        <v>395</v>
      </c>
      <c r="U86" s="80">
        <v>500</v>
      </c>
      <c r="V86" s="81">
        <v>0.15384615384615385</v>
      </c>
      <c r="W86" s="81">
        <v>3.0769230769230771E-2</v>
      </c>
      <c r="X86" s="28">
        <v>87</v>
      </c>
      <c r="Y86" s="80">
        <v>390</v>
      </c>
      <c r="Z86" s="81">
        <v>2.6315789473684209E-2</v>
      </c>
      <c r="AA86" s="80">
        <v>350</v>
      </c>
      <c r="AB86" s="80">
        <v>420</v>
      </c>
      <c r="AC86" s="81">
        <v>0.18181818181818182</v>
      </c>
      <c r="AD86" s="81">
        <v>3.6363636363636362E-2</v>
      </c>
      <c r="AE86" s="28">
        <v>836</v>
      </c>
      <c r="AF86" s="80">
        <v>430</v>
      </c>
      <c r="AG86" s="81">
        <v>2.3809523809523808E-2</v>
      </c>
      <c r="AH86" s="80">
        <v>390</v>
      </c>
      <c r="AI86" s="80">
        <v>420</v>
      </c>
      <c r="AJ86" s="81">
        <v>0.13157894736842105</v>
      </c>
      <c r="AK86" s="81">
        <v>2.6315789473684209E-2</v>
      </c>
      <c r="AL86" s="28">
        <v>644</v>
      </c>
      <c r="AM86" s="80">
        <v>450</v>
      </c>
      <c r="AN86" s="81">
        <v>0</v>
      </c>
      <c r="AO86" s="80">
        <v>420</v>
      </c>
      <c r="AP86" s="80">
        <v>550</v>
      </c>
      <c r="AQ86" s="81">
        <v>0.125</v>
      </c>
      <c r="AR86" s="81">
        <v>2.5000000000000001E-2</v>
      </c>
      <c r="AS86" s="58" t="s">
        <v>217</v>
      </c>
    </row>
    <row r="87" spans="1:45" ht="11.25" x14ac:dyDescent="0.2">
      <c r="B87" s="8" t="s">
        <v>279</v>
      </c>
      <c r="C87" s="28">
        <v>27</v>
      </c>
      <c r="D87" s="80">
        <v>340</v>
      </c>
      <c r="E87" s="81">
        <v>6.25E-2</v>
      </c>
      <c r="F87" s="80">
        <v>295</v>
      </c>
      <c r="G87" s="80">
        <v>370</v>
      </c>
      <c r="H87" s="81">
        <v>0.36</v>
      </c>
      <c r="I87" s="81">
        <v>7.1999999999999995E-2</v>
      </c>
      <c r="J87" s="28">
        <v>131</v>
      </c>
      <c r="K87" s="80">
        <v>400</v>
      </c>
      <c r="L87" s="81">
        <v>0</v>
      </c>
      <c r="M87" s="80">
        <v>370</v>
      </c>
      <c r="N87" s="80">
        <v>425</v>
      </c>
      <c r="O87" s="81">
        <v>0.14285714285714285</v>
      </c>
      <c r="P87" s="81">
        <v>2.8571428571428571E-2</v>
      </c>
      <c r="Q87" s="28">
        <v>105</v>
      </c>
      <c r="R87" s="80">
        <v>490</v>
      </c>
      <c r="S87" s="81">
        <v>5.3763440860215055E-2</v>
      </c>
      <c r="T87" s="80">
        <v>450</v>
      </c>
      <c r="U87" s="80">
        <v>550</v>
      </c>
      <c r="V87" s="81">
        <v>0.13953488372093023</v>
      </c>
      <c r="W87" s="81">
        <v>2.7906976744186046E-2</v>
      </c>
      <c r="X87" s="28">
        <v>27</v>
      </c>
      <c r="Y87" s="80">
        <v>410</v>
      </c>
      <c r="Z87" s="81">
        <v>2.5000000000000001E-2</v>
      </c>
      <c r="AA87" s="80">
        <v>360</v>
      </c>
      <c r="AB87" s="80">
        <v>450</v>
      </c>
      <c r="AC87" s="81">
        <v>0.17142857142857143</v>
      </c>
      <c r="AD87" s="81">
        <v>3.4285714285714287E-2</v>
      </c>
      <c r="AE87" s="28">
        <v>172</v>
      </c>
      <c r="AF87" s="80">
        <v>500</v>
      </c>
      <c r="AG87" s="81">
        <v>1.0101010101010102E-2</v>
      </c>
      <c r="AH87" s="80">
        <v>435</v>
      </c>
      <c r="AI87" s="80">
        <v>570</v>
      </c>
      <c r="AJ87" s="81">
        <v>0.16279069767441862</v>
      </c>
      <c r="AK87" s="81">
        <v>3.255813953488372E-2</v>
      </c>
      <c r="AL87" s="28">
        <v>98</v>
      </c>
      <c r="AM87" s="80">
        <v>628</v>
      </c>
      <c r="AN87" s="81">
        <v>4.6666666666666669E-2</v>
      </c>
      <c r="AO87" s="80">
        <v>570</v>
      </c>
      <c r="AP87" s="80">
        <v>700</v>
      </c>
      <c r="AQ87" s="81">
        <v>0.18490566037735848</v>
      </c>
      <c r="AR87" s="81">
        <v>3.6981132075471698E-2</v>
      </c>
      <c r="AS87" s="58" t="s">
        <v>217</v>
      </c>
    </row>
    <row r="88" spans="1:45" ht="11.25" x14ac:dyDescent="0.2">
      <c r="B88" s="8" t="s">
        <v>280</v>
      </c>
      <c r="C88" s="28">
        <v>288</v>
      </c>
      <c r="D88" s="80">
        <v>290</v>
      </c>
      <c r="E88" s="81">
        <v>-3.3333333333333333E-2</v>
      </c>
      <c r="F88" s="80">
        <v>260</v>
      </c>
      <c r="G88" s="80">
        <v>340</v>
      </c>
      <c r="H88" s="81">
        <v>1.7543859649122806E-2</v>
      </c>
      <c r="I88" s="81">
        <v>3.508771929824561E-3</v>
      </c>
      <c r="J88" s="28">
        <v>285</v>
      </c>
      <c r="K88" s="80">
        <v>400</v>
      </c>
      <c r="L88" s="81">
        <v>-2.4390243902439025E-2</v>
      </c>
      <c r="M88" s="80">
        <v>345</v>
      </c>
      <c r="N88" s="80">
        <v>480</v>
      </c>
      <c r="O88" s="81">
        <v>9.5890410958904104E-2</v>
      </c>
      <c r="P88" s="81">
        <v>1.9178082191780819E-2</v>
      </c>
      <c r="Q88" s="28">
        <v>31</v>
      </c>
      <c r="R88" s="80">
        <v>595</v>
      </c>
      <c r="S88" s="81">
        <v>1.1904761904761904E-2</v>
      </c>
      <c r="T88" s="80">
        <v>520</v>
      </c>
      <c r="U88" s="80">
        <v>720</v>
      </c>
      <c r="V88" s="81">
        <v>2.9411764705882353E-2</v>
      </c>
      <c r="W88" s="81">
        <v>5.8823529411764705E-3</v>
      </c>
      <c r="X88" s="28">
        <v>32</v>
      </c>
      <c r="Y88" s="80">
        <v>546</v>
      </c>
      <c r="Z88" s="81">
        <v>-7.2727272727272727E-3</v>
      </c>
      <c r="AA88" s="80">
        <v>495</v>
      </c>
      <c r="AB88" s="80">
        <v>573</v>
      </c>
      <c r="AC88" s="81">
        <v>0.13750000000000001</v>
      </c>
      <c r="AD88" s="81">
        <v>2.7500000000000004E-2</v>
      </c>
      <c r="AE88" s="28">
        <v>78</v>
      </c>
      <c r="AF88" s="80">
        <v>668</v>
      </c>
      <c r="AG88" s="81">
        <v>1.2121212121212121E-2</v>
      </c>
      <c r="AH88" s="80">
        <v>610</v>
      </c>
      <c r="AI88" s="80">
        <v>780</v>
      </c>
      <c r="AJ88" s="81">
        <v>0.11333333333333333</v>
      </c>
      <c r="AK88" s="81">
        <v>2.2666666666666665E-2</v>
      </c>
      <c r="AL88" s="28">
        <v>34</v>
      </c>
      <c r="AM88" s="80">
        <v>868</v>
      </c>
      <c r="AN88" s="81">
        <v>2.1176470588235293E-2</v>
      </c>
      <c r="AO88" s="80">
        <v>780</v>
      </c>
      <c r="AP88" s="80">
        <v>900</v>
      </c>
      <c r="AQ88" s="81">
        <v>8.5000000000000006E-2</v>
      </c>
      <c r="AR88" s="81">
        <v>1.7000000000000001E-2</v>
      </c>
      <c r="AS88" s="58" t="s">
        <v>217</v>
      </c>
    </row>
    <row r="89" spans="1:45" ht="11.25" x14ac:dyDescent="0.2">
      <c r="B89" s="8" t="s">
        <v>281</v>
      </c>
      <c r="C89" s="28">
        <v>169</v>
      </c>
      <c r="D89" s="80">
        <v>330</v>
      </c>
      <c r="E89" s="81">
        <v>-5.7142857142857141E-2</v>
      </c>
      <c r="F89" s="80">
        <v>300</v>
      </c>
      <c r="G89" s="80">
        <v>350</v>
      </c>
      <c r="H89" s="81">
        <v>0.1</v>
      </c>
      <c r="I89" s="81">
        <v>0.02</v>
      </c>
      <c r="J89" s="28">
        <v>505</v>
      </c>
      <c r="K89" s="80">
        <v>400</v>
      </c>
      <c r="L89" s="81">
        <v>-2.4390243902439025E-2</v>
      </c>
      <c r="M89" s="80">
        <v>360</v>
      </c>
      <c r="N89" s="80">
        <v>435</v>
      </c>
      <c r="O89" s="81">
        <v>0.1111111111111111</v>
      </c>
      <c r="P89" s="81">
        <v>2.222222222222222E-2</v>
      </c>
      <c r="Q89" s="28">
        <v>180</v>
      </c>
      <c r="R89" s="80">
        <v>480</v>
      </c>
      <c r="S89" s="81">
        <v>0</v>
      </c>
      <c r="T89" s="80">
        <v>450</v>
      </c>
      <c r="U89" s="80">
        <v>550</v>
      </c>
      <c r="V89" s="81">
        <v>0.14285714285714285</v>
      </c>
      <c r="W89" s="81">
        <v>2.8571428571428571E-2</v>
      </c>
      <c r="X89" s="28">
        <v>112</v>
      </c>
      <c r="Y89" s="80">
        <v>380</v>
      </c>
      <c r="Z89" s="81">
        <v>0</v>
      </c>
      <c r="AA89" s="80">
        <v>350</v>
      </c>
      <c r="AB89" s="80">
        <v>415</v>
      </c>
      <c r="AC89" s="81">
        <v>0.14114114114114115</v>
      </c>
      <c r="AD89" s="81">
        <v>2.8228228228228229E-2</v>
      </c>
      <c r="AE89" s="28">
        <v>293</v>
      </c>
      <c r="AF89" s="80">
        <v>450</v>
      </c>
      <c r="AG89" s="81">
        <v>0</v>
      </c>
      <c r="AH89" s="80">
        <v>390</v>
      </c>
      <c r="AI89" s="80">
        <v>490</v>
      </c>
      <c r="AJ89" s="81">
        <v>0.15384615384615385</v>
      </c>
      <c r="AK89" s="81">
        <v>3.0769230769230771E-2</v>
      </c>
      <c r="AL89" s="28">
        <v>73</v>
      </c>
      <c r="AM89" s="80">
        <v>600</v>
      </c>
      <c r="AN89" s="81">
        <v>4.3478260869565216E-2</v>
      </c>
      <c r="AO89" s="80">
        <v>490</v>
      </c>
      <c r="AP89" s="80">
        <v>700</v>
      </c>
      <c r="AQ89" s="81">
        <v>0.13207547169811321</v>
      </c>
      <c r="AR89" s="81">
        <v>2.6415094339622643E-2</v>
      </c>
      <c r="AS89" s="58" t="s">
        <v>217</v>
      </c>
    </row>
    <row r="90" spans="1:45" ht="11.25" x14ac:dyDescent="0.2">
      <c r="B90" s="8" t="s">
        <v>282</v>
      </c>
      <c r="C90" s="28">
        <v>94</v>
      </c>
      <c r="D90" s="80">
        <v>340</v>
      </c>
      <c r="E90" s="81">
        <v>-5.5555555555555552E-2</v>
      </c>
      <c r="F90" s="80">
        <v>300</v>
      </c>
      <c r="G90" s="80">
        <v>370</v>
      </c>
      <c r="H90" s="81">
        <v>-2.8571428571428571E-2</v>
      </c>
      <c r="I90" s="81">
        <v>-5.7142857142857143E-3</v>
      </c>
      <c r="J90" s="28">
        <v>281</v>
      </c>
      <c r="K90" s="80">
        <v>410</v>
      </c>
      <c r="L90" s="81">
        <v>-8.8888888888888892E-2</v>
      </c>
      <c r="M90" s="80">
        <v>365</v>
      </c>
      <c r="N90" s="80">
        <v>460</v>
      </c>
      <c r="O90" s="81">
        <v>5.128205128205128E-2</v>
      </c>
      <c r="P90" s="81">
        <v>1.0256410256410256E-2</v>
      </c>
      <c r="Q90" s="28">
        <v>64</v>
      </c>
      <c r="R90" s="80">
        <v>550</v>
      </c>
      <c r="S90" s="81">
        <v>-7.5630252100840331E-2</v>
      </c>
      <c r="T90" s="80">
        <v>493</v>
      </c>
      <c r="U90" s="80">
        <v>620</v>
      </c>
      <c r="V90" s="81">
        <v>6.7961165048543687E-2</v>
      </c>
      <c r="W90" s="81">
        <v>1.3592233009708738E-2</v>
      </c>
      <c r="X90" s="28">
        <v>25</v>
      </c>
      <c r="Y90" s="80">
        <v>470</v>
      </c>
      <c r="Z90" s="81">
        <v>-5.6224899598393573E-2</v>
      </c>
      <c r="AA90" s="80">
        <v>420</v>
      </c>
      <c r="AB90" s="80">
        <v>530</v>
      </c>
      <c r="AC90" s="81">
        <v>9.3023255813953487E-2</v>
      </c>
      <c r="AD90" s="81">
        <v>1.8604651162790697E-2</v>
      </c>
      <c r="AE90" s="28">
        <v>84</v>
      </c>
      <c r="AF90" s="80">
        <v>595</v>
      </c>
      <c r="AG90" s="81">
        <v>-8.3333333333333332E-3</v>
      </c>
      <c r="AH90" s="80">
        <v>550</v>
      </c>
      <c r="AI90" s="80">
        <v>660</v>
      </c>
      <c r="AJ90" s="81">
        <v>0.12264150943396226</v>
      </c>
      <c r="AK90" s="81">
        <v>2.4528301886792454E-2</v>
      </c>
      <c r="AL90" s="28">
        <v>45</v>
      </c>
      <c r="AM90" s="80">
        <v>750</v>
      </c>
      <c r="AN90" s="81">
        <v>0</v>
      </c>
      <c r="AO90" s="80">
        <v>660</v>
      </c>
      <c r="AP90" s="80">
        <v>850</v>
      </c>
      <c r="AQ90" s="81">
        <v>0.11940298507462686</v>
      </c>
      <c r="AR90" s="81">
        <v>2.3880597014925373E-2</v>
      </c>
      <c r="AS90" s="58" t="s">
        <v>217</v>
      </c>
    </row>
    <row r="91" spans="1:45" ht="11.25" x14ac:dyDescent="0.2">
      <c r="B91" s="8" t="s">
        <v>283</v>
      </c>
      <c r="C91" s="28">
        <v>38</v>
      </c>
      <c r="D91" s="80">
        <v>300</v>
      </c>
      <c r="E91" s="81">
        <v>0</v>
      </c>
      <c r="F91" s="80">
        <v>280</v>
      </c>
      <c r="G91" s="80">
        <v>310</v>
      </c>
      <c r="H91" s="81">
        <v>7.1428571428571425E-2</v>
      </c>
      <c r="I91" s="81">
        <v>1.4285714285714285E-2</v>
      </c>
      <c r="J91" s="28">
        <v>282</v>
      </c>
      <c r="K91" s="80">
        <v>340</v>
      </c>
      <c r="L91" s="81">
        <v>0</v>
      </c>
      <c r="M91" s="80">
        <v>330</v>
      </c>
      <c r="N91" s="80">
        <v>350</v>
      </c>
      <c r="O91" s="81">
        <v>9.6774193548387094E-2</v>
      </c>
      <c r="P91" s="81">
        <v>1.935483870967742E-2</v>
      </c>
      <c r="Q91" s="28">
        <v>133</v>
      </c>
      <c r="R91" s="80">
        <v>370</v>
      </c>
      <c r="S91" s="81">
        <v>5.434782608695652E-3</v>
      </c>
      <c r="T91" s="80">
        <v>350</v>
      </c>
      <c r="U91" s="80">
        <v>380</v>
      </c>
      <c r="V91" s="81">
        <v>8.8235294117647065E-2</v>
      </c>
      <c r="W91" s="81">
        <v>1.7647058823529412E-2</v>
      </c>
      <c r="X91" s="28">
        <v>91</v>
      </c>
      <c r="Y91" s="80">
        <v>350</v>
      </c>
      <c r="Z91" s="81">
        <v>0</v>
      </c>
      <c r="AA91" s="80">
        <v>330</v>
      </c>
      <c r="AB91" s="80">
        <v>360</v>
      </c>
      <c r="AC91" s="81">
        <v>0.1111111111111111</v>
      </c>
      <c r="AD91" s="81">
        <v>2.222222222222222E-2</v>
      </c>
      <c r="AE91" s="28">
        <v>809</v>
      </c>
      <c r="AF91" s="80">
        <v>385</v>
      </c>
      <c r="AG91" s="81">
        <v>1.3157894736842105E-2</v>
      </c>
      <c r="AH91" s="80">
        <v>370</v>
      </c>
      <c r="AI91" s="80">
        <v>420</v>
      </c>
      <c r="AJ91" s="81">
        <v>0.1</v>
      </c>
      <c r="AK91" s="81">
        <v>0.02</v>
      </c>
      <c r="AL91" s="28">
        <v>399</v>
      </c>
      <c r="AM91" s="80">
        <v>450</v>
      </c>
      <c r="AN91" s="81">
        <v>4.6511627906976744E-2</v>
      </c>
      <c r="AO91" s="80">
        <v>420</v>
      </c>
      <c r="AP91" s="80">
        <v>470</v>
      </c>
      <c r="AQ91" s="81">
        <v>0.125</v>
      </c>
      <c r="AR91" s="81">
        <v>2.5000000000000001E-2</v>
      </c>
      <c r="AS91" s="58" t="s">
        <v>217</v>
      </c>
    </row>
    <row r="92" spans="1:45" ht="11.25" x14ac:dyDescent="0.2">
      <c r="B92" s="8" t="s">
        <v>284</v>
      </c>
      <c r="C92" s="28">
        <v>355</v>
      </c>
      <c r="D92" s="80">
        <v>315</v>
      </c>
      <c r="E92" s="81">
        <v>-4.5454545454545456E-2</v>
      </c>
      <c r="F92" s="80">
        <v>280</v>
      </c>
      <c r="G92" s="80">
        <v>350</v>
      </c>
      <c r="H92" s="81">
        <v>0.05</v>
      </c>
      <c r="I92" s="81">
        <v>0.01</v>
      </c>
      <c r="J92" s="28">
        <v>355</v>
      </c>
      <c r="K92" s="80">
        <v>440</v>
      </c>
      <c r="L92" s="81">
        <v>-7.3684210526315783E-2</v>
      </c>
      <c r="M92" s="80">
        <v>400</v>
      </c>
      <c r="N92" s="80">
        <v>495</v>
      </c>
      <c r="O92" s="81">
        <v>0</v>
      </c>
      <c r="P92" s="81">
        <v>0</v>
      </c>
      <c r="Q92" s="28">
        <v>57</v>
      </c>
      <c r="R92" s="80">
        <v>650</v>
      </c>
      <c r="S92" s="81">
        <v>0</v>
      </c>
      <c r="T92" s="80">
        <v>600</v>
      </c>
      <c r="U92" s="80">
        <v>720</v>
      </c>
      <c r="V92" s="81">
        <v>5.6910569105691054E-2</v>
      </c>
      <c r="W92" s="81">
        <v>1.1382113821138211E-2</v>
      </c>
      <c r="X92" s="28">
        <v>156</v>
      </c>
      <c r="Y92" s="80">
        <v>580</v>
      </c>
      <c r="Z92" s="81">
        <v>-3.0100334448160536E-2</v>
      </c>
      <c r="AA92" s="80">
        <v>510</v>
      </c>
      <c r="AB92" s="80">
        <v>633</v>
      </c>
      <c r="AC92" s="81">
        <v>0.11538461538461539</v>
      </c>
      <c r="AD92" s="81">
        <v>2.3076923076923078E-2</v>
      </c>
      <c r="AE92" s="28">
        <v>224</v>
      </c>
      <c r="AF92" s="80">
        <v>720</v>
      </c>
      <c r="AG92" s="81">
        <v>3.5971223021582732E-2</v>
      </c>
      <c r="AH92" s="80">
        <v>648</v>
      </c>
      <c r="AI92" s="80">
        <v>830</v>
      </c>
      <c r="AJ92" s="81">
        <v>0.16129032258064516</v>
      </c>
      <c r="AK92" s="81">
        <v>3.2258064516129031E-2</v>
      </c>
      <c r="AL92" s="28">
        <v>55</v>
      </c>
      <c r="AM92" s="80">
        <v>925</v>
      </c>
      <c r="AN92" s="81">
        <v>2.7777777777777776E-2</v>
      </c>
      <c r="AO92" s="80">
        <v>830</v>
      </c>
      <c r="AP92" s="80">
        <v>1100</v>
      </c>
      <c r="AQ92" s="81">
        <v>0.33093525179856115</v>
      </c>
      <c r="AR92" s="81">
        <v>6.6187050359712229E-2</v>
      </c>
      <c r="AS92" s="58" t="s">
        <v>217</v>
      </c>
    </row>
    <row r="93" spans="1:45" ht="11.25" x14ac:dyDescent="0.2">
      <c r="B93" s="8" t="s">
        <v>285</v>
      </c>
      <c r="C93" s="28">
        <v>313</v>
      </c>
      <c r="D93" s="80">
        <v>310</v>
      </c>
      <c r="E93" s="81">
        <v>-8.8235294117647065E-2</v>
      </c>
      <c r="F93" s="80">
        <v>260</v>
      </c>
      <c r="G93" s="80">
        <v>330</v>
      </c>
      <c r="H93" s="81">
        <v>3.3333333333333333E-2</v>
      </c>
      <c r="I93" s="81">
        <v>6.6666666666666662E-3</v>
      </c>
      <c r="J93" s="28">
        <v>668</v>
      </c>
      <c r="K93" s="80">
        <v>380</v>
      </c>
      <c r="L93" s="81">
        <v>-0.05</v>
      </c>
      <c r="M93" s="80">
        <v>350</v>
      </c>
      <c r="N93" s="80">
        <v>420</v>
      </c>
      <c r="O93" s="81">
        <v>0</v>
      </c>
      <c r="P93" s="81">
        <v>0</v>
      </c>
      <c r="Q93" s="28">
        <v>118</v>
      </c>
      <c r="R93" s="80">
        <v>493</v>
      </c>
      <c r="S93" s="81">
        <v>-1.4E-2</v>
      </c>
      <c r="T93" s="80">
        <v>450</v>
      </c>
      <c r="U93" s="80">
        <v>550</v>
      </c>
      <c r="V93" s="81">
        <v>7.1739130434782611E-2</v>
      </c>
      <c r="W93" s="81">
        <v>1.4347826086956523E-2</v>
      </c>
      <c r="X93" s="28">
        <v>114</v>
      </c>
      <c r="Y93" s="80">
        <v>440</v>
      </c>
      <c r="Z93" s="81">
        <v>-2.2222222222222223E-2</v>
      </c>
      <c r="AA93" s="80">
        <v>395</v>
      </c>
      <c r="AB93" s="80">
        <v>500</v>
      </c>
      <c r="AC93" s="81">
        <v>0.1</v>
      </c>
      <c r="AD93" s="81">
        <v>0.02</v>
      </c>
      <c r="AE93" s="28">
        <v>270</v>
      </c>
      <c r="AF93" s="80">
        <v>520</v>
      </c>
      <c r="AG93" s="81">
        <v>0.04</v>
      </c>
      <c r="AH93" s="80">
        <v>460</v>
      </c>
      <c r="AI93" s="80">
        <v>550</v>
      </c>
      <c r="AJ93" s="81">
        <v>0.15555555555555556</v>
      </c>
      <c r="AK93" s="81">
        <v>3.111111111111111E-2</v>
      </c>
      <c r="AL93" s="28">
        <v>67</v>
      </c>
      <c r="AM93" s="80">
        <v>650</v>
      </c>
      <c r="AN93" s="81">
        <v>0.10169491525423729</v>
      </c>
      <c r="AO93" s="80">
        <v>550</v>
      </c>
      <c r="AP93" s="80">
        <v>775</v>
      </c>
      <c r="AQ93" s="81">
        <v>0.22641509433962265</v>
      </c>
      <c r="AR93" s="81">
        <v>4.5283018867924532E-2</v>
      </c>
      <c r="AS93" s="58" t="s">
        <v>217</v>
      </c>
    </row>
    <row r="94" spans="1:45" ht="11.25" x14ac:dyDescent="0.2">
      <c r="B94" s="8" t="s">
        <v>286</v>
      </c>
      <c r="C94" s="28">
        <v>187</v>
      </c>
      <c r="D94" s="80">
        <v>300</v>
      </c>
      <c r="E94" s="81">
        <v>-3.2258064516129031E-2</v>
      </c>
      <c r="F94" s="80">
        <v>275</v>
      </c>
      <c r="G94" s="80">
        <v>320</v>
      </c>
      <c r="H94" s="81">
        <v>5.2631578947368418E-2</v>
      </c>
      <c r="I94" s="81">
        <v>1.0526315789473684E-2</v>
      </c>
      <c r="J94" s="28">
        <v>882</v>
      </c>
      <c r="K94" s="80">
        <v>358</v>
      </c>
      <c r="L94" s="81">
        <v>-5.5555555555555558E-3</v>
      </c>
      <c r="M94" s="80">
        <v>330</v>
      </c>
      <c r="N94" s="80">
        <v>390</v>
      </c>
      <c r="O94" s="81">
        <v>8.4848484848484854E-2</v>
      </c>
      <c r="P94" s="81">
        <v>1.6969696969696971E-2</v>
      </c>
      <c r="Q94" s="28">
        <v>283</v>
      </c>
      <c r="R94" s="80">
        <v>430</v>
      </c>
      <c r="S94" s="81">
        <v>0</v>
      </c>
      <c r="T94" s="80">
        <v>390</v>
      </c>
      <c r="U94" s="80">
        <v>480</v>
      </c>
      <c r="V94" s="81">
        <v>0.10256410256410256</v>
      </c>
      <c r="W94" s="81">
        <v>2.0512820512820513E-2</v>
      </c>
      <c r="X94" s="28">
        <v>139</v>
      </c>
      <c r="Y94" s="80">
        <v>365</v>
      </c>
      <c r="Z94" s="81">
        <v>-3.9473684210526314E-2</v>
      </c>
      <c r="AA94" s="80">
        <v>335</v>
      </c>
      <c r="AB94" s="80">
        <v>400</v>
      </c>
      <c r="AC94" s="81">
        <v>8.9552238805970144E-2</v>
      </c>
      <c r="AD94" s="81">
        <v>1.7910447761194027E-2</v>
      </c>
      <c r="AE94" s="28">
        <v>418</v>
      </c>
      <c r="AF94" s="80">
        <v>405</v>
      </c>
      <c r="AG94" s="81">
        <v>-3.5714285714285712E-2</v>
      </c>
      <c r="AH94" s="80">
        <v>370</v>
      </c>
      <c r="AI94" s="80">
        <v>420</v>
      </c>
      <c r="AJ94" s="81">
        <v>0.1095890410958904</v>
      </c>
      <c r="AK94" s="81">
        <v>2.1917808219178082E-2</v>
      </c>
      <c r="AL94" s="28">
        <v>85</v>
      </c>
      <c r="AM94" s="80">
        <v>480</v>
      </c>
      <c r="AN94" s="81">
        <v>4.3478260869565216E-2</v>
      </c>
      <c r="AO94" s="80">
        <v>420</v>
      </c>
      <c r="AP94" s="80">
        <v>560</v>
      </c>
      <c r="AQ94" s="81">
        <v>0.11627906976744186</v>
      </c>
      <c r="AR94" s="81">
        <v>2.3255813953488372E-2</v>
      </c>
      <c r="AS94" s="58" t="s">
        <v>217</v>
      </c>
    </row>
    <row r="95" spans="1:45" ht="11.25" x14ac:dyDescent="0.2">
      <c r="B95" s="8" t="s">
        <v>145</v>
      </c>
      <c r="C95" s="28">
        <v>26</v>
      </c>
      <c r="D95" s="80">
        <v>300</v>
      </c>
      <c r="E95" s="81">
        <v>0</v>
      </c>
      <c r="F95" s="80">
        <v>280</v>
      </c>
      <c r="G95" s="80">
        <v>310</v>
      </c>
      <c r="H95" s="81">
        <v>5.2631578947368418E-2</v>
      </c>
      <c r="I95" s="81">
        <v>1.0526315789473684E-2</v>
      </c>
      <c r="J95" s="28">
        <v>286</v>
      </c>
      <c r="K95" s="80">
        <v>330</v>
      </c>
      <c r="L95" s="81">
        <v>-1.4925373134328358E-2</v>
      </c>
      <c r="M95" s="80">
        <v>310</v>
      </c>
      <c r="N95" s="80">
        <v>360</v>
      </c>
      <c r="O95" s="81">
        <v>6.4516129032258063E-2</v>
      </c>
      <c r="P95" s="81">
        <v>1.2903225806451613E-2</v>
      </c>
      <c r="Q95" s="28">
        <v>88</v>
      </c>
      <c r="R95" s="80">
        <v>375</v>
      </c>
      <c r="S95" s="81">
        <v>-2.0887728459530026E-2</v>
      </c>
      <c r="T95" s="80">
        <v>352</v>
      </c>
      <c r="U95" s="80">
        <v>400</v>
      </c>
      <c r="V95" s="81">
        <v>7.1428571428571425E-2</v>
      </c>
      <c r="W95" s="81">
        <v>1.4285714285714285E-2</v>
      </c>
      <c r="X95" s="28">
        <v>55</v>
      </c>
      <c r="Y95" s="80">
        <v>340</v>
      </c>
      <c r="Z95" s="81">
        <v>-2.8571428571428571E-2</v>
      </c>
      <c r="AA95" s="80">
        <v>320</v>
      </c>
      <c r="AB95" s="80">
        <v>360</v>
      </c>
      <c r="AC95" s="81">
        <v>6.25E-2</v>
      </c>
      <c r="AD95" s="81">
        <v>1.2500000000000001E-2</v>
      </c>
      <c r="AE95" s="28">
        <v>457</v>
      </c>
      <c r="AF95" s="80">
        <v>370</v>
      </c>
      <c r="AG95" s="81">
        <v>2.7100271002710027E-3</v>
      </c>
      <c r="AH95" s="80">
        <v>350</v>
      </c>
      <c r="AI95" s="80">
        <v>410</v>
      </c>
      <c r="AJ95" s="81">
        <v>8.8235294117647065E-2</v>
      </c>
      <c r="AK95" s="81">
        <v>1.7647058823529412E-2</v>
      </c>
      <c r="AL95" s="28">
        <v>97</v>
      </c>
      <c r="AM95" s="80">
        <v>440</v>
      </c>
      <c r="AN95" s="81">
        <v>4.0189125295508277E-2</v>
      </c>
      <c r="AO95" s="80">
        <v>410</v>
      </c>
      <c r="AP95" s="80">
        <v>491</v>
      </c>
      <c r="AQ95" s="81">
        <v>0.12820512820512819</v>
      </c>
      <c r="AR95" s="81">
        <v>2.564102564102564E-2</v>
      </c>
      <c r="AS95" s="58" t="s">
        <v>217</v>
      </c>
    </row>
    <row r="96" spans="1:45" ht="11.25" x14ac:dyDescent="0.2">
      <c r="B96" s="8" t="s">
        <v>287</v>
      </c>
      <c r="C96" s="28">
        <v>401</v>
      </c>
      <c r="D96" s="80">
        <v>290</v>
      </c>
      <c r="E96" s="81">
        <v>-4.9180327868852458E-2</v>
      </c>
      <c r="F96" s="80">
        <v>265</v>
      </c>
      <c r="G96" s="80">
        <v>325</v>
      </c>
      <c r="H96" s="81">
        <v>5.4545454545454543E-2</v>
      </c>
      <c r="I96" s="81">
        <v>1.0909090909090908E-2</v>
      </c>
      <c r="J96" s="28">
        <v>508</v>
      </c>
      <c r="K96" s="80">
        <v>400</v>
      </c>
      <c r="L96" s="81">
        <v>0</v>
      </c>
      <c r="M96" s="80">
        <v>350</v>
      </c>
      <c r="N96" s="80">
        <v>460</v>
      </c>
      <c r="O96" s="81">
        <v>0.1111111111111111</v>
      </c>
      <c r="P96" s="81">
        <v>2.222222222222222E-2</v>
      </c>
      <c r="Q96" s="28">
        <v>52</v>
      </c>
      <c r="R96" s="80">
        <v>590</v>
      </c>
      <c r="S96" s="81">
        <v>-4.065040650406504E-2</v>
      </c>
      <c r="T96" s="80">
        <v>540</v>
      </c>
      <c r="U96" s="80">
        <v>690</v>
      </c>
      <c r="V96" s="81">
        <v>5.3571428571428568E-2</v>
      </c>
      <c r="W96" s="81">
        <v>1.0714285714285714E-2</v>
      </c>
      <c r="X96" s="28">
        <v>97</v>
      </c>
      <c r="Y96" s="80">
        <v>550</v>
      </c>
      <c r="Z96" s="81">
        <v>0</v>
      </c>
      <c r="AA96" s="80">
        <v>495</v>
      </c>
      <c r="AB96" s="80">
        <v>590</v>
      </c>
      <c r="AC96" s="81">
        <v>0.13402061855670103</v>
      </c>
      <c r="AD96" s="81">
        <v>2.6804123711340205E-2</v>
      </c>
      <c r="AE96" s="28">
        <v>153</v>
      </c>
      <c r="AF96" s="80">
        <v>650</v>
      </c>
      <c r="AG96" s="81">
        <v>0</v>
      </c>
      <c r="AH96" s="80">
        <v>575</v>
      </c>
      <c r="AI96" s="80">
        <v>795</v>
      </c>
      <c r="AJ96" s="81">
        <v>0.18181818181818182</v>
      </c>
      <c r="AK96" s="81">
        <v>3.6363636363636362E-2</v>
      </c>
      <c r="AL96" s="28">
        <v>31</v>
      </c>
      <c r="AM96" s="80">
        <v>850</v>
      </c>
      <c r="AN96" s="81">
        <v>0.13333333333333333</v>
      </c>
      <c r="AO96" s="80">
        <v>795</v>
      </c>
      <c r="AP96" s="80">
        <v>950</v>
      </c>
      <c r="AQ96" s="81">
        <v>0.30769230769230771</v>
      </c>
      <c r="AR96" s="81">
        <v>6.1538461538461542E-2</v>
      </c>
      <c r="AS96" s="58" t="s">
        <v>217</v>
      </c>
    </row>
    <row r="97" spans="1:45" ht="11.25" x14ac:dyDescent="0.2">
      <c r="B97" s="8" t="s">
        <v>123</v>
      </c>
      <c r="C97" s="28" t="s">
        <v>193</v>
      </c>
      <c r="D97" s="80" t="s">
        <v>193</v>
      </c>
      <c r="E97" s="81" t="s">
        <v>193</v>
      </c>
      <c r="F97" s="80" t="s">
        <v>193</v>
      </c>
      <c r="G97" s="80" t="s">
        <v>193</v>
      </c>
      <c r="H97" s="81" t="s">
        <v>193</v>
      </c>
      <c r="I97" s="81" t="s">
        <v>193</v>
      </c>
      <c r="J97" s="28">
        <v>59</v>
      </c>
      <c r="K97" s="80">
        <v>320</v>
      </c>
      <c r="L97" s="81">
        <v>3.896103896103896E-2</v>
      </c>
      <c r="M97" s="80">
        <v>295</v>
      </c>
      <c r="N97" s="80">
        <v>350</v>
      </c>
      <c r="O97" s="81">
        <v>0.14285714285714285</v>
      </c>
      <c r="P97" s="81">
        <v>2.8571428571428571E-2</v>
      </c>
      <c r="Q97" s="28">
        <v>31</v>
      </c>
      <c r="R97" s="80">
        <v>380</v>
      </c>
      <c r="S97" s="81">
        <v>2.7027027027027029E-2</v>
      </c>
      <c r="T97" s="80">
        <v>360</v>
      </c>
      <c r="U97" s="80">
        <v>390</v>
      </c>
      <c r="V97" s="81">
        <v>0.16923076923076924</v>
      </c>
      <c r="W97" s="81">
        <v>3.3846153846153845E-2</v>
      </c>
      <c r="X97" s="28">
        <v>53</v>
      </c>
      <c r="Y97" s="80">
        <v>340</v>
      </c>
      <c r="Z97" s="81">
        <v>1.4925373134328358E-2</v>
      </c>
      <c r="AA97" s="80">
        <v>330</v>
      </c>
      <c r="AB97" s="80">
        <v>355</v>
      </c>
      <c r="AC97" s="81">
        <v>0.17241379310344829</v>
      </c>
      <c r="AD97" s="81">
        <v>3.4482758620689655E-2</v>
      </c>
      <c r="AE97" s="28">
        <v>448</v>
      </c>
      <c r="AF97" s="80">
        <v>385</v>
      </c>
      <c r="AG97" s="81">
        <v>1.3157894736842105E-2</v>
      </c>
      <c r="AH97" s="80">
        <v>370</v>
      </c>
      <c r="AI97" s="80">
        <v>400</v>
      </c>
      <c r="AJ97" s="81">
        <v>0.13235294117647059</v>
      </c>
      <c r="AK97" s="81">
        <v>2.6470588235294117E-2</v>
      </c>
      <c r="AL97" s="28">
        <v>755</v>
      </c>
      <c r="AM97" s="80">
        <v>430</v>
      </c>
      <c r="AN97" s="81">
        <v>4.878048780487805E-2</v>
      </c>
      <c r="AO97" s="80">
        <v>400</v>
      </c>
      <c r="AP97" s="80">
        <v>450</v>
      </c>
      <c r="AQ97" s="81">
        <v>0.16216216216216217</v>
      </c>
      <c r="AR97" s="81">
        <v>3.2432432432432434E-2</v>
      </c>
      <c r="AS97" s="58" t="s">
        <v>217</v>
      </c>
    </row>
    <row r="98" spans="1:45" s="26" customFormat="1" ht="11.25" x14ac:dyDescent="0.2">
      <c r="B98" s="26" t="s">
        <v>188</v>
      </c>
      <c r="C98" s="28">
        <v>2158</v>
      </c>
      <c r="D98" s="80">
        <v>300</v>
      </c>
      <c r="E98" s="81">
        <v>-6.25E-2</v>
      </c>
      <c r="F98" s="80">
        <v>270</v>
      </c>
      <c r="G98" s="80">
        <v>340</v>
      </c>
      <c r="H98" s="81">
        <v>5.2631578947368418E-2</v>
      </c>
      <c r="I98" s="81">
        <v>1.0526315789473684E-2</v>
      </c>
      <c r="J98" s="28">
        <v>4836</v>
      </c>
      <c r="K98" s="80">
        <v>375</v>
      </c>
      <c r="L98" s="81">
        <v>-3.5989717223650387E-2</v>
      </c>
      <c r="M98" s="80">
        <v>340</v>
      </c>
      <c r="N98" s="80">
        <v>420</v>
      </c>
      <c r="O98" s="81">
        <v>7.1428571428571425E-2</v>
      </c>
      <c r="P98" s="81">
        <v>1.4285714285714285E-2</v>
      </c>
      <c r="Q98" s="28">
        <v>1340</v>
      </c>
      <c r="R98" s="80">
        <v>450</v>
      </c>
      <c r="S98" s="81">
        <v>0</v>
      </c>
      <c r="T98" s="80">
        <v>390</v>
      </c>
      <c r="U98" s="80">
        <v>535</v>
      </c>
      <c r="V98" s="81">
        <v>0.125</v>
      </c>
      <c r="W98" s="81">
        <v>2.5000000000000001E-2</v>
      </c>
      <c r="X98" s="28">
        <v>988</v>
      </c>
      <c r="Y98" s="80">
        <v>400</v>
      </c>
      <c r="Z98" s="81">
        <v>-1.2345679012345678E-2</v>
      </c>
      <c r="AA98" s="80">
        <v>350</v>
      </c>
      <c r="AB98" s="80">
        <v>510</v>
      </c>
      <c r="AC98" s="81">
        <v>0.12676056338028169</v>
      </c>
      <c r="AD98" s="81">
        <v>2.5352112676056339E-2</v>
      </c>
      <c r="AE98" s="28">
        <v>4242</v>
      </c>
      <c r="AF98" s="80">
        <v>410</v>
      </c>
      <c r="AG98" s="81">
        <v>2.5000000000000001E-2</v>
      </c>
      <c r="AH98" s="80">
        <v>380</v>
      </c>
      <c r="AI98" s="80">
        <v>415</v>
      </c>
      <c r="AJ98" s="81">
        <v>0.10810810810810811</v>
      </c>
      <c r="AK98" s="81">
        <v>2.1621621621621623E-2</v>
      </c>
      <c r="AL98" s="28">
        <v>2383</v>
      </c>
      <c r="AM98" s="80">
        <v>450</v>
      </c>
      <c r="AN98" s="81">
        <v>2.2727272727272728E-2</v>
      </c>
      <c r="AO98" s="80">
        <v>415</v>
      </c>
      <c r="AP98" s="80">
        <v>540</v>
      </c>
      <c r="AQ98" s="81">
        <v>0.125</v>
      </c>
      <c r="AR98" s="81">
        <v>2.5000000000000001E-2</v>
      </c>
      <c r="AS98" s="58"/>
    </row>
    <row r="99" spans="1:45" ht="11.25" x14ac:dyDescent="0.2">
      <c r="A99" s="8" t="s">
        <v>87</v>
      </c>
      <c r="B99" s="8" t="s">
        <v>288</v>
      </c>
      <c r="C99" s="28" t="s">
        <v>193</v>
      </c>
      <c r="D99" s="80" t="s">
        <v>193</v>
      </c>
      <c r="E99" s="81" t="s">
        <v>193</v>
      </c>
      <c r="F99" s="80" t="s">
        <v>193</v>
      </c>
      <c r="G99" s="80" t="s">
        <v>193</v>
      </c>
      <c r="H99" s="81" t="s">
        <v>193</v>
      </c>
      <c r="I99" s="81" t="s">
        <v>193</v>
      </c>
      <c r="J99" s="28">
        <v>184</v>
      </c>
      <c r="K99" s="80">
        <v>370</v>
      </c>
      <c r="L99" s="81">
        <v>5.7142857142857141E-2</v>
      </c>
      <c r="M99" s="80">
        <v>350</v>
      </c>
      <c r="N99" s="80">
        <v>390</v>
      </c>
      <c r="O99" s="81">
        <v>0.13846153846153847</v>
      </c>
      <c r="P99" s="81">
        <v>2.7692307692307693E-2</v>
      </c>
      <c r="Q99" s="28">
        <v>92</v>
      </c>
      <c r="R99" s="80">
        <v>440</v>
      </c>
      <c r="S99" s="81">
        <v>4.7619047619047616E-2</v>
      </c>
      <c r="T99" s="80">
        <v>410</v>
      </c>
      <c r="U99" s="80">
        <v>465</v>
      </c>
      <c r="V99" s="81">
        <v>0.15789473684210525</v>
      </c>
      <c r="W99" s="81">
        <v>3.1578947368421054E-2</v>
      </c>
      <c r="X99" s="28">
        <v>15</v>
      </c>
      <c r="Y99" s="80">
        <v>360</v>
      </c>
      <c r="Z99" s="81">
        <v>-2.7027027027027029E-2</v>
      </c>
      <c r="AA99" s="80">
        <v>330</v>
      </c>
      <c r="AB99" s="80">
        <v>425</v>
      </c>
      <c r="AC99" s="81">
        <v>0.125</v>
      </c>
      <c r="AD99" s="81">
        <v>2.5000000000000001E-2</v>
      </c>
      <c r="AE99" s="28">
        <v>170</v>
      </c>
      <c r="AF99" s="80">
        <v>423</v>
      </c>
      <c r="AG99" s="81">
        <v>5.7500000000000002E-2</v>
      </c>
      <c r="AH99" s="80">
        <v>400</v>
      </c>
      <c r="AI99" s="80">
        <v>460</v>
      </c>
      <c r="AJ99" s="81">
        <v>0.14324324324324325</v>
      </c>
      <c r="AK99" s="81">
        <v>2.8648648648648651E-2</v>
      </c>
      <c r="AL99" s="28">
        <v>53</v>
      </c>
      <c r="AM99" s="80">
        <v>490</v>
      </c>
      <c r="AN99" s="81">
        <v>6.5217391304347824E-2</v>
      </c>
      <c r="AO99" s="80">
        <v>460</v>
      </c>
      <c r="AP99" s="80">
        <v>530</v>
      </c>
      <c r="AQ99" s="81">
        <v>0.15839243498817968</v>
      </c>
      <c r="AR99" s="81">
        <v>3.1678486997635938E-2</v>
      </c>
      <c r="AS99" s="58" t="s">
        <v>217</v>
      </c>
    </row>
    <row r="100" spans="1:45" ht="11.25" x14ac:dyDescent="0.2">
      <c r="B100" s="8" t="s">
        <v>289</v>
      </c>
      <c r="C100" s="28">
        <v>47</v>
      </c>
      <c r="D100" s="80">
        <v>330</v>
      </c>
      <c r="E100" s="81">
        <v>6.0975609756097563E-3</v>
      </c>
      <c r="F100" s="80">
        <v>300</v>
      </c>
      <c r="G100" s="80">
        <v>350</v>
      </c>
      <c r="H100" s="81">
        <v>0.26923076923076922</v>
      </c>
      <c r="I100" s="81">
        <v>5.3846153846153842E-2</v>
      </c>
      <c r="J100" s="28">
        <v>231</v>
      </c>
      <c r="K100" s="80">
        <v>380</v>
      </c>
      <c r="L100" s="81">
        <v>2.7027027027027029E-2</v>
      </c>
      <c r="M100" s="80">
        <v>355</v>
      </c>
      <c r="N100" s="80">
        <v>395</v>
      </c>
      <c r="O100" s="81">
        <v>0.10144927536231885</v>
      </c>
      <c r="P100" s="81">
        <v>2.028985507246377E-2</v>
      </c>
      <c r="Q100" s="28">
        <v>111</v>
      </c>
      <c r="R100" s="80">
        <v>425</v>
      </c>
      <c r="S100" s="81">
        <v>1.1904761904761904E-2</v>
      </c>
      <c r="T100" s="80">
        <v>395</v>
      </c>
      <c r="U100" s="80">
        <v>450</v>
      </c>
      <c r="V100" s="81">
        <v>0.11842105263157894</v>
      </c>
      <c r="W100" s="81">
        <v>2.3684210526315787E-2</v>
      </c>
      <c r="X100" s="28">
        <v>27</v>
      </c>
      <c r="Y100" s="80">
        <v>365</v>
      </c>
      <c r="Z100" s="81">
        <v>1.9553072625698324E-2</v>
      </c>
      <c r="AA100" s="80">
        <v>350</v>
      </c>
      <c r="AB100" s="80">
        <v>390</v>
      </c>
      <c r="AC100" s="81">
        <v>0.10606060606060606</v>
      </c>
      <c r="AD100" s="81">
        <v>2.1212121212121213E-2</v>
      </c>
      <c r="AE100" s="28">
        <v>177</v>
      </c>
      <c r="AF100" s="80">
        <v>420</v>
      </c>
      <c r="AG100" s="81">
        <v>0.05</v>
      </c>
      <c r="AH100" s="80">
        <v>390</v>
      </c>
      <c r="AI100" s="80">
        <v>460</v>
      </c>
      <c r="AJ100" s="81">
        <v>0.13513513513513514</v>
      </c>
      <c r="AK100" s="81">
        <v>2.7027027027027029E-2</v>
      </c>
      <c r="AL100" s="28">
        <v>77</v>
      </c>
      <c r="AM100" s="80">
        <v>495</v>
      </c>
      <c r="AN100" s="81">
        <v>5.3191489361702128E-2</v>
      </c>
      <c r="AO100" s="80">
        <v>460</v>
      </c>
      <c r="AP100" s="80">
        <v>550</v>
      </c>
      <c r="AQ100" s="81">
        <v>0.17857142857142858</v>
      </c>
      <c r="AR100" s="81">
        <v>3.5714285714285712E-2</v>
      </c>
      <c r="AS100" s="58" t="s">
        <v>217</v>
      </c>
    </row>
    <row r="101" spans="1:45" ht="11.25" x14ac:dyDescent="0.2">
      <c r="B101" s="8" t="s">
        <v>290</v>
      </c>
      <c r="C101" s="28">
        <v>47</v>
      </c>
      <c r="D101" s="80">
        <v>310</v>
      </c>
      <c r="E101" s="81">
        <v>6.8965517241379309E-2</v>
      </c>
      <c r="F101" s="80">
        <v>260</v>
      </c>
      <c r="G101" s="80">
        <v>330</v>
      </c>
      <c r="H101" s="81">
        <v>0.22529644268774704</v>
      </c>
      <c r="I101" s="81">
        <v>4.5059288537549411E-2</v>
      </c>
      <c r="J101" s="28">
        <v>423</v>
      </c>
      <c r="K101" s="80">
        <v>375</v>
      </c>
      <c r="L101" s="81">
        <v>1.3513513513513514E-2</v>
      </c>
      <c r="M101" s="80">
        <v>350</v>
      </c>
      <c r="N101" s="80">
        <v>400</v>
      </c>
      <c r="O101" s="81">
        <v>0.10294117647058823</v>
      </c>
      <c r="P101" s="81">
        <v>2.0588235294117647E-2</v>
      </c>
      <c r="Q101" s="28">
        <v>285</v>
      </c>
      <c r="R101" s="80">
        <v>465</v>
      </c>
      <c r="S101" s="81">
        <v>5.6818181818181816E-2</v>
      </c>
      <c r="T101" s="80">
        <v>430</v>
      </c>
      <c r="U101" s="80">
        <v>500</v>
      </c>
      <c r="V101" s="81">
        <v>0.16250000000000001</v>
      </c>
      <c r="W101" s="81">
        <v>3.2500000000000001E-2</v>
      </c>
      <c r="X101" s="28">
        <v>89</v>
      </c>
      <c r="Y101" s="80">
        <v>390</v>
      </c>
      <c r="Z101" s="81">
        <v>2.6315789473684209E-2</v>
      </c>
      <c r="AA101" s="80">
        <v>370</v>
      </c>
      <c r="AB101" s="80">
        <v>400</v>
      </c>
      <c r="AC101" s="81">
        <v>0.13043478260869565</v>
      </c>
      <c r="AD101" s="81">
        <v>2.6086956521739129E-2</v>
      </c>
      <c r="AE101" s="28">
        <v>712</v>
      </c>
      <c r="AF101" s="80">
        <v>450</v>
      </c>
      <c r="AG101" s="81">
        <v>4.6511627906976744E-2</v>
      </c>
      <c r="AH101" s="80">
        <v>410</v>
      </c>
      <c r="AI101" s="80">
        <v>500</v>
      </c>
      <c r="AJ101" s="81">
        <v>0.15384615384615385</v>
      </c>
      <c r="AK101" s="81">
        <v>3.0769230769230771E-2</v>
      </c>
      <c r="AL101" s="28">
        <v>250</v>
      </c>
      <c r="AM101" s="80">
        <v>550</v>
      </c>
      <c r="AN101" s="81">
        <v>5.7692307692307696E-2</v>
      </c>
      <c r="AO101" s="80">
        <v>500</v>
      </c>
      <c r="AP101" s="80">
        <v>600</v>
      </c>
      <c r="AQ101" s="81">
        <v>0.18279569892473119</v>
      </c>
      <c r="AR101" s="81">
        <v>3.6559139784946237E-2</v>
      </c>
      <c r="AS101" s="58" t="s">
        <v>217</v>
      </c>
    </row>
    <row r="102" spans="1:45" ht="11.25" x14ac:dyDescent="0.2">
      <c r="B102" s="8" t="s">
        <v>291</v>
      </c>
      <c r="C102" s="28">
        <v>13</v>
      </c>
      <c r="D102" s="80">
        <v>250</v>
      </c>
      <c r="E102" s="81">
        <v>-9.0909090909090912E-2</v>
      </c>
      <c r="F102" s="80">
        <v>230</v>
      </c>
      <c r="G102" s="80">
        <v>270</v>
      </c>
      <c r="H102" s="81">
        <v>2.0408163265306121E-2</v>
      </c>
      <c r="I102" s="81">
        <v>4.081632653061224E-3</v>
      </c>
      <c r="J102" s="28">
        <v>99</v>
      </c>
      <c r="K102" s="80">
        <v>375</v>
      </c>
      <c r="L102" s="81">
        <v>2.7397260273972601E-2</v>
      </c>
      <c r="M102" s="80">
        <v>350</v>
      </c>
      <c r="N102" s="80">
        <v>400</v>
      </c>
      <c r="O102" s="81">
        <v>0.13636363636363635</v>
      </c>
      <c r="P102" s="81">
        <v>2.7272727272727271E-2</v>
      </c>
      <c r="Q102" s="28">
        <v>88</v>
      </c>
      <c r="R102" s="80">
        <v>440</v>
      </c>
      <c r="S102" s="81">
        <v>0</v>
      </c>
      <c r="T102" s="80">
        <v>410</v>
      </c>
      <c r="U102" s="80">
        <v>463</v>
      </c>
      <c r="V102" s="81">
        <v>0.12820512820512819</v>
      </c>
      <c r="W102" s="81">
        <v>2.564102564102564E-2</v>
      </c>
      <c r="X102" s="28">
        <v>15</v>
      </c>
      <c r="Y102" s="80">
        <v>350</v>
      </c>
      <c r="Z102" s="81">
        <v>-1.4084507042253521E-2</v>
      </c>
      <c r="AA102" s="80">
        <v>340</v>
      </c>
      <c r="AB102" s="80">
        <v>400</v>
      </c>
      <c r="AC102" s="81">
        <v>2.0408163265306121E-2</v>
      </c>
      <c r="AD102" s="81">
        <v>4.081632653061224E-3</v>
      </c>
      <c r="AE102" s="28">
        <v>212</v>
      </c>
      <c r="AF102" s="80">
        <v>433</v>
      </c>
      <c r="AG102" s="81">
        <v>3.0952380952380953E-2</v>
      </c>
      <c r="AH102" s="80">
        <v>400</v>
      </c>
      <c r="AI102" s="80">
        <v>450</v>
      </c>
      <c r="AJ102" s="81">
        <v>0.13947368421052631</v>
      </c>
      <c r="AK102" s="81">
        <v>2.789473684210526E-2</v>
      </c>
      <c r="AL102" s="28">
        <v>60</v>
      </c>
      <c r="AM102" s="80">
        <v>500</v>
      </c>
      <c r="AN102" s="81">
        <v>4.6025104602510462E-2</v>
      </c>
      <c r="AO102" s="80">
        <v>450</v>
      </c>
      <c r="AP102" s="80">
        <v>550</v>
      </c>
      <c r="AQ102" s="81">
        <v>0.1111111111111111</v>
      </c>
      <c r="AR102" s="81">
        <v>2.222222222222222E-2</v>
      </c>
      <c r="AS102" s="58" t="s">
        <v>217</v>
      </c>
    </row>
    <row r="103" spans="1:45" ht="11.25" x14ac:dyDescent="0.2">
      <c r="B103" s="8" t="s">
        <v>292</v>
      </c>
      <c r="C103" s="28">
        <v>89</v>
      </c>
      <c r="D103" s="80">
        <v>350</v>
      </c>
      <c r="E103" s="81">
        <v>2.0408163265306121E-2</v>
      </c>
      <c r="F103" s="80">
        <v>300</v>
      </c>
      <c r="G103" s="80">
        <v>360</v>
      </c>
      <c r="H103" s="81">
        <v>0.25</v>
      </c>
      <c r="I103" s="81">
        <v>0.05</v>
      </c>
      <c r="J103" s="28">
        <v>618</v>
      </c>
      <c r="K103" s="80">
        <v>380</v>
      </c>
      <c r="L103" s="81">
        <v>0</v>
      </c>
      <c r="M103" s="80">
        <v>350</v>
      </c>
      <c r="N103" s="80">
        <v>400</v>
      </c>
      <c r="O103" s="81">
        <v>0.11764705882352941</v>
      </c>
      <c r="P103" s="81">
        <v>2.3529411764705882E-2</v>
      </c>
      <c r="Q103" s="28">
        <v>169</v>
      </c>
      <c r="R103" s="80">
        <v>450</v>
      </c>
      <c r="S103" s="81">
        <v>0</v>
      </c>
      <c r="T103" s="80">
        <v>420</v>
      </c>
      <c r="U103" s="80">
        <v>510</v>
      </c>
      <c r="V103" s="81">
        <v>8.9588377723970949E-2</v>
      </c>
      <c r="W103" s="81">
        <v>1.791767554479419E-2</v>
      </c>
      <c r="X103" s="28">
        <v>64</v>
      </c>
      <c r="Y103" s="80">
        <v>390</v>
      </c>
      <c r="Z103" s="81">
        <v>2.6315789473684209E-2</v>
      </c>
      <c r="AA103" s="80">
        <v>370</v>
      </c>
      <c r="AB103" s="80">
        <v>410</v>
      </c>
      <c r="AC103" s="81">
        <v>0.11428571428571428</v>
      </c>
      <c r="AD103" s="81">
        <v>2.2857142857142857E-2</v>
      </c>
      <c r="AE103" s="28">
        <v>349</v>
      </c>
      <c r="AF103" s="80">
        <v>450</v>
      </c>
      <c r="AG103" s="81">
        <v>4.6511627906976744E-2</v>
      </c>
      <c r="AH103" s="80">
        <v>420</v>
      </c>
      <c r="AI103" s="80">
        <v>490</v>
      </c>
      <c r="AJ103" s="81">
        <v>0.1306532663316583</v>
      </c>
      <c r="AK103" s="81">
        <v>2.6130653266331662E-2</v>
      </c>
      <c r="AL103" s="28">
        <v>156</v>
      </c>
      <c r="AM103" s="80">
        <v>535</v>
      </c>
      <c r="AN103" s="81">
        <v>2.8846153846153848E-2</v>
      </c>
      <c r="AO103" s="80">
        <v>490</v>
      </c>
      <c r="AP103" s="80">
        <v>600</v>
      </c>
      <c r="AQ103" s="81">
        <v>0.11458333333333333</v>
      </c>
      <c r="AR103" s="81">
        <v>2.2916666666666665E-2</v>
      </c>
      <c r="AS103" s="58" t="s">
        <v>217</v>
      </c>
    </row>
    <row r="104" spans="1:45" ht="11.25" x14ac:dyDescent="0.2">
      <c r="B104" s="8" t="s">
        <v>293</v>
      </c>
      <c r="C104" s="28">
        <v>11</v>
      </c>
      <c r="D104" s="80">
        <v>330</v>
      </c>
      <c r="E104" s="81">
        <v>3.125E-2</v>
      </c>
      <c r="F104" s="80">
        <v>250</v>
      </c>
      <c r="G104" s="80">
        <v>350</v>
      </c>
      <c r="H104" s="81">
        <v>-2.9411764705882353E-2</v>
      </c>
      <c r="I104" s="81">
        <v>-5.8823529411764705E-3</v>
      </c>
      <c r="J104" s="28">
        <v>31</v>
      </c>
      <c r="K104" s="80">
        <v>380</v>
      </c>
      <c r="L104" s="81">
        <v>-2.0618556701030927E-2</v>
      </c>
      <c r="M104" s="80">
        <v>370</v>
      </c>
      <c r="N104" s="80">
        <v>395</v>
      </c>
      <c r="O104" s="81">
        <v>1.876675603217158E-2</v>
      </c>
      <c r="P104" s="81">
        <v>3.7533512064343161E-3</v>
      </c>
      <c r="Q104" s="28">
        <v>55</v>
      </c>
      <c r="R104" s="80">
        <v>450</v>
      </c>
      <c r="S104" s="81">
        <v>1.580135440180587E-2</v>
      </c>
      <c r="T104" s="80">
        <v>410</v>
      </c>
      <c r="U104" s="80">
        <v>495</v>
      </c>
      <c r="V104" s="81">
        <v>0.125</v>
      </c>
      <c r="W104" s="81">
        <v>2.5000000000000001E-2</v>
      </c>
      <c r="X104" s="28">
        <v>11</v>
      </c>
      <c r="Y104" s="80">
        <v>400</v>
      </c>
      <c r="Z104" s="81">
        <v>5.2631578947368418E-2</v>
      </c>
      <c r="AA104" s="80">
        <v>390</v>
      </c>
      <c r="AB104" s="80">
        <v>425</v>
      </c>
      <c r="AC104" s="81">
        <v>0.1111111111111111</v>
      </c>
      <c r="AD104" s="81">
        <v>2.222222222222222E-2</v>
      </c>
      <c r="AE104" s="28">
        <v>190</v>
      </c>
      <c r="AF104" s="80">
        <v>458</v>
      </c>
      <c r="AG104" s="81">
        <v>4.5662100456621002E-2</v>
      </c>
      <c r="AH104" s="80">
        <v>425</v>
      </c>
      <c r="AI104" s="80">
        <v>500</v>
      </c>
      <c r="AJ104" s="81">
        <v>0.14499999999999999</v>
      </c>
      <c r="AK104" s="81">
        <v>2.8999999999999998E-2</v>
      </c>
      <c r="AL104" s="28">
        <v>137</v>
      </c>
      <c r="AM104" s="80">
        <v>525</v>
      </c>
      <c r="AN104" s="81">
        <v>2.9411764705882353E-2</v>
      </c>
      <c r="AO104" s="80">
        <v>500</v>
      </c>
      <c r="AP104" s="80">
        <v>560</v>
      </c>
      <c r="AQ104" s="81">
        <v>7.1428571428571425E-2</v>
      </c>
      <c r="AR104" s="81">
        <v>1.4285714285714285E-2</v>
      </c>
      <c r="AS104" s="58" t="s">
        <v>217</v>
      </c>
    </row>
    <row r="105" spans="1:45" ht="11.25" x14ac:dyDescent="0.2">
      <c r="B105" s="8" t="s">
        <v>294</v>
      </c>
      <c r="C105" s="28">
        <v>43</v>
      </c>
      <c r="D105" s="80">
        <v>345</v>
      </c>
      <c r="E105" s="81">
        <v>-1.4285714285714285E-2</v>
      </c>
      <c r="F105" s="80">
        <v>310</v>
      </c>
      <c r="G105" s="80">
        <v>355</v>
      </c>
      <c r="H105" s="81">
        <v>7.8125E-2</v>
      </c>
      <c r="I105" s="81">
        <v>1.5625E-2</v>
      </c>
      <c r="J105" s="28">
        <v>91</v>
      </c>
      <c r="K105" s="80">
        <v>400</v>
      </c>
      <c r="L105" s="81">
        <v>0</v>
      </c>
      <c r="M105" s="80">
        <v>375</v>
      </c>
      <c r="N105" s="80">
        <v>420</v>
      </c>
      <c r="O105" s="81">
        <v>0.1111111111111111</v>
      </c>
      <c r="P105" s="81">
        <v>2.222222222222222E-2</v>
      </c>
      <c r="Q105" s="28">
        <v>125</v>
      </c>
      <c r="R105" s="80">
        <v>440</v>
      </c>
      <c r="S105" s="81">
        <v>-2.2222222222222223E-2</v>
      </c>
      <c r="T105" s="80">
        <v>410</v>
      </c>
      <c r="U105" s="80">
        <v>490</v>
      </c>
      <c r="V105" s="81">
        <v>0.1</v>
      </c>
      <c r="W105" s="81">
        <v>0.02</v>
      </c>
      <c r="X105" s="28">
        <v>19</v>
      </c>
      <c r="Y105" s="80">
        <v>420</v>
      </c>
      <c r="Z105" s="81">
        <v>9.0909090909090912E-2</v>
      </c>
      <c r="AA105" s="80">
        <v>395</v>
      </c>
      <c r="AB105" s="80">
        <v>440</v>
      </c>
      <c r="AC105" s="81">
        <v>0.2</v>
      </c>
      <c r="AD105" s="81">
        <v>0.04</v>
      </c>
      <c r="AE105" s="28">
        <v>363</v>
      </c>
      <c r="AF105" s="80">
        <v>445</v>
      </c>
      <c r="AG105" s="81">
        <v>5.9523809523809521E-2</v>
      </c>
      <c r="AH105" s="80">
        <v>400</v>
      </c>
      <c r="AI105" s="80">
        <v>470</v>
      </c>
      <c r="AJ105" s="81">
        <v>0.14102564102564102</v>
      </c>
      <c r="AK105" s="81">
        <v>2.8205128205128206E-2</v>
      </c>
      <c r="AL105" s="28">
        <v>237</v>
      </c>
      <c r="AM105" s="80">
        <v>520</v>
      </c>
      <c r="AN105" s="81">
        <v>0.04</v>
      </c>
      <c r="AO105" s="80">
        <v>470</v>
      </c>
      <c r="AP105" s="80">
        <v>590</v>
      </c>
      <c r="AQ105" s="81">
        <v>0.11827956989247312</v>
      </c>
      <c r="AR105" s="81">
        <v>2.3655913978494626E-2</v>
      </c>
      <c r="AS105" s="58" t="s">
        <v>217</v>
      </c>
    </row>
    <row r="106" spans="1:45" ht="11.25" x14ac:dyDescent="0.2">
      <c r="B106" s="8" t="s">
        <v>295</v>
      </c>
      <c r="C106" s="28">
        <v>41</v>
      </c>
      <c r="D106" s="80">
        <v>300</v>
      </c>
      <c r="E106" s="81">
        <v>0.1111111111111111</v>
      </c>
      <c r="F106" s="80">
        <v>270</v>
      </c>
      <c r="G106" s="80">
        <v>320</v>
      </c>
      <c r="H106" s="81">
        <v>0.33333333333333331</v>
      </c>
      <c r="I106" s="81">
        <v>6.6666666666666666E-2</v>
      </c>
      <c r="J106" s="28">
        <v>79</v>
      </c>
      <c r="K106" s="80">
        <v>350</v>
      </c>
      <c r="L106" s="81">
        <v>0</v>
      </c>
      <c r="M106" s="80">
        <v>325</v>
      </c>
      <c r="N106" s="80">
        <v>395</v>
      </c>
      <c r="O106" s="81">
        <v>0.16666666666666666</v>
      </c>
      <c r="P106" s="81">
        <v>3.3333333333333333E-2</v>
      </c>
      <c r="Q106" s="28">
        <v>25</v>
      </c>
      <c r="R106" s="80">
        <v>400</v>
      </c>
      <c r="S106" s="81">
        <v>0</v>
      </c>
      <c r="T106" s="80">
        <v>360</v>
      </c>
      <c r="U106" s="80">
        <v>450</v>
      </c>
      <c r="V106" s="81">
        <v>8.1081081081081086E-2</v>
      </c>
      <c r="W106" s="81">
        <v>1.6216216216216217E-2</v>
      </c>
      <c r="X106" s="28">
        <v>84</v>
      </c>
      <c r="Y106" s="80">
        <v>380</v>
      </c>
      <c r="Z106" s="81">
        <v>7.0422535211267609E-2</v>
      </c>
      <c r="AA106" s="80">
        <v>330</v>
      </c>
      <c r="AB106" s="80">
        <v>410</v>
      </c>
      <c r="AC106" s="81">
        <v>0.22580645161290322</v>
      </c>
      <c r="AD106" s="81">
        <v>4.5161290322580643E-2</v>
      </c>
      <c r="AE106" s="28">
        <v>315</v>
      </c>
      <c r="AF106" s="80">
        <v>450</v>
      </c>
      <c r="AG106" s="81">
        <v>9.7560975609756101E-2</v>
      </c>
      <c r="AH106" s="80">
        <v>400</v>
      </c>
      <c r="AI106" s="80">
        <v>490</v>
      </c>
      <c r="AJ106" s="81">
        <v>0.2</v>
      </c>
      <c r="AK106" s="81">
        <v>0.04</v>
      </c>
      <c r="AL106" s="28">
        <v>133</v>
      </c>
      <c r="AM106" s="80">
        <v>540</v>
      </c>
      <c r="AN106" s="81">
        <v>0.08</v>
      </c>
      <c r="AO106" s="80">
        <v>490</v>
      </c>
      <c r="AP106" s="80">
        <v>620</v>
      </c>
      <c r="AQ106" s="81">
        <v>0.22727272727272727</v>
      </c>
      <c r="AR106" s="81">
        <v>4.5454545454545456E-2</v>
      </c>
      <c r="AS106" s="58" t="s">
        <v>217</v>
      </c>
    </row>
    <row r="107" spans="1:45" s="26" customFormat="1" ht="11.25" x14ac:dyDescent="0.2">
      <c r="B107" s="26" t="s">
        <v>188</v>
      </c>
      <c r="C107" s="28">
        <v>301</v>
      </c>
      <c r="D107" s="80">
        <v>320</v>
      </c>
      <c r="E107" s="81">
        <v>0</v>
      </c>
      <c r="F107" s="80">
        <v>280</v>
      </c>
      <c r="G107" s="80">
        <v>350</v>
      </c>
      <c r="H107" s="81">
        <v>0.20754716981132076</v>
      </c>
      <c r="I107" s="81">
        <v>4.1509433962264156E-2</v>
      </c>
      <c r="J107" s="28">
        <v>1756</v>
      </c>
      <c r="K107" s="80">
        <v>380</v>
      </c>
      <c r="L107" s="81">
        <v>2.7027027027027029E-2</v>
      </c>
      <c r="M107" s="80">
        <v>350</v>
      </c>
      <c r="N107" s="80">
        <v>400</v>
      </c>
      <c r="O107" s="81">
        <v>0.11764705882352941</v>
      </c>
      <c r="P107" s="81">
        <v>2.3529411764705882E-2</v>
      </c>
      <c r="Q107" s="28">
        <v>950</v>
      </c>
      <c r="R107" s="80">
        <v>450</v>
      </c>
      <c r="S107" s="81">
        <v>2.2727272727272728E-2</v>
      </c>
      <c r="T107" s="80">
        <v>420</v>
      </c>
      <c r="U107" s="80">
        <v>490</v>
      </c>
      <c r="V107" s="81">
        <v>0.13924050632911392</v>
      </c>
      <c r="W107" s="81">
        <v>2.7848101265822784E-2</v>
      </c>
      <c r="X107" s="28">
        <v>324</v>
      </c>
      <c r="Y107" s="80">
        <v>385</v>
      </c>
      <c r="Z107" s="81">
        <v>2.6666666666666668E-2</v>
      </c>
      <c r="AA107" s="80">
        <v>350</v>
      </c>
      <c r="AB107" s="80">
        <v>410</v>
      </c>
      <c r="AC107" s="81">
        <v>0.13235294117647059</v>
      </c>
      <c r="AD107" s="81">
        <v>2.6470588235294117E-2</v>
      </c>
      <c r="AE107" s="28">
        <v>2488</v>
      </c>
      <c r="AF107" s="80">
        <v>440</v>
      </c>
      <c r="AG107" s="81">
        <v>4.7619047619047616E-2</v>
      </c>
      <c r="AH107" s="80">
        <v>400</v>
      </c>
      <c r="AI107" s="80">
        <v>480</v>
      </c>
      <c r="AJ107" s="81">
        <v>0.14285714285714285</v>
      </c>
      <c r="AK107" s="81">
        <v>2.8571428571428571E-2</v>
      </c>
      <c r="AL107" s="28">
        <v>1103</v>
      </c>
      <c r="AM107" s="80">
        <v>525</v>
      </c>
      <c r="AN107" s="81">
        <v>0.05</v>
      </c>
      <c r="AO107" s="80">
        <v>480</v>
      </c>
      <c r="AP107" s="80">
        <v>590</v>
      </c>
      <c r="AQ107" s="81">
        <v>0.14130434782608695</v>
      </c>
      <c r="AR107" s="81">
        <v>2.8260869565217388E-2</v>
      </c>
      <c r="AS107" s="58"/>
    </row>
    <row r="108" spans="1:45" ht="11.25" x14ac:dyDescent="0.2">
      <c r="A108" s="8" t="s">
        <v>88</v>
      </c>
      <c r="B108" s="8" t="s">
        <v>296</v>
      </c>
      <c r="C108" s="28">
        <v>17</v>
      </c>
      <c r="D108" s="80">
        <v>310</v>
      </c>
      <c r="E108" s="81">
        <v>0</v>
      </c>
      <c r="F108" s="80">
        <v>275</v>
      </c>
      <c r="G108" s="80">
        <v>335</v>
      </c>
      <c r="H108" s="81">
        <v>0.37777777777777777</v>
      </c>
      <c r="I108" s="81">
        <v>7.5555555555555556E-2</v>
      </c>
      <c r="J108" s="28">
        <v>74</v>
      </c>
      <c r="K108" s="80">
        <v>350</v>
      </c>
      <c r="L108" s="81">
        <v>4.4776119402985072E-2</v>
      </c>
      <c r="M108" s="80">
        <v>340</v>
      </c>
      <c r="N108" s="80">
        <v>370</v>
      </c>
      <c r="O108" s="81">
        <v>0.12903225806451613</v>
      </c>
      <c r="P108" s="81">
        <v>2.5806451612903226E-2</v>
      </c>
      <c r="Q108" s="28">
        <v>93</v>
      </c>
      <c r="R108" s="80">
        <v>400</v>
      </c>
      <c r="S108" s="81">
        <v>8.1081081081081086E-2</v>
      </c>
      <c r="T108" s="80">
        <v>380</v>
      </c>
      <c r="U108" s="80">
        <v>430</v>
      </c>
      <c r="V108" s="81">
        <v>0.1111111111111111</v>
      </c>
      <c r="W108" s="81">
        <v>2.222222222222222E-2</v>
      </c>
      <c r="X108" s="28">
        <v>53</v>
      </c>
      <c r="Y108" s="80">
        <v>355</v>
      </c>
      <c r="Z108" s="81">
        <v>4.4117647058823532E-2</v>
      </c>
      <c r="AA108" s="80">
        <v>330</v>
      </c>
      <c r="AB108" s="80">
        <v>370</v>
      </c>
      <c r="AC108" s="81">
        <v>7.575757575757576E-2</v>
      </c>
      <c r="AD108" s="81">
        <v>1.5151515151515152E-2</v>
      </c>
      <c r="AE108" s="28">
        <v>644</v>
      </c>
      <c r="AF108" s="80">
        <v>400</v>
      </c>
      <c r="AG108" s="81">
        <v>5.2631578947368418E-2</v>
      </c>
      <c r="AH108" s="80">
        <v>380</v>
      </c>
      <c r="AI108" s="80">
        <v>430</v>
      </c>
      <c r="AJ108" s="81">
        <v>0.1111111111111111</v>
      </c>
      <c r="AK108" s="81">
        <v>2.222222222222222E-2</v>
      </c>
      <c r="AL108" s="28">
        <v>760</v>
      </c>
      <c r="AM108" s="80">
        <v>460</v>
      </c>
      <c r="AN108" s="81">
        <v>6.9767441860465115E-2</v>
      </c>
      <c r="AO108" s="80">
        <v>430</v>
      </c>
      <c r="AP108" s="80">
        <v>500</v>
      </c>
      <c r="AQ108" s="81">
        <v>9.5238095238095233E-2</v>
      </c>
      <c r="AR108" s="81">
        <v>1.9047619047619046E-2</v>
      </c>
      <c r="AS108" s="58" t="s">
        <v>217</v>
      </c>
    </row>
    <row r="109" spans="1:45" ht="11.25" x14ac:dyDescent="0.2">
      <c r="B109" s="8" t="s">
        <v>297</v>
      </c>
      <c r="C109" s="28">
        <v>35</v>
      </c>
      <c r="D109" s="80">
        <v>300</v>
      </c>
      <c r="E109" s="81">
        <v>7.1428571428571425E-2</v>
      </c>
      <c r="F109" s="80">
        <v>270</v>
      </c>
      <c r="G109" s="80">
        <v>300</v>
      </c>
      <c r="H109" s="81">
        <v>0.25</v>
      </c>
      <c r="I109" s="81">
        <v>0.05</v>
      </c>
      <c r="J109" s="28">
        <v>142</v>
      </c>
      <c r="K109" s="80">
        <v>335</v>
      </c>
      <c r="L109" s="81">
        <v>3.0769230769230771E-2</v>
      </c>
      <c r="M109" s="80">
        <v>315</v>
      </c>
      <c r="N109" s="80">
        <v>360</v>
      </c>
      <c r="O109" s="81">
        <v>0.13559322033898305</v>
      </c>
      <c r="P109" s="81">
        <v>2.7118644067796609E-2</v>
      </c>
      <c r="Q109" s="28">
        <v>107</v>
      </c>
      <c r="R109" s="80">
        <v>380</v>
      </c>
      <c r="S109" s="81">
        <v>5.5555555555555552E-2</v>
      </c>
      <c r="T109" s="80">
        <v>350</v>
      </c>
      <c r="U109" s="80">
        <v>410</v>
      </c>
      <c r="V109" s="81">
        <v>0.16923076923076924</v>
      </c>
      <c r="W109" s="81">
        <v>3.3846153846153845E-2</v>
      </c>
      <c r="X109" s="28">
        <v>57</v>
      </c>
      <c r="Y109" s="80">
        <v>340</v>
      </c>
      <c r="Z109" s="81">
        <v>0</v>
      </c>
      <c r="AA109" s="80">
        <v>330</v>
      </c>
      <c r="AB109" s="80">
        <v>360</v>
      </c>
      <c r="AC109" s="81">
        <v>6.25E-2</v>
      </c>
      <c r="AD109" s="81">
        <v>1.2500000000000001E-2</v>
      </c>
      <c r="AE109" s="28">
        <v>1184</v>
      </c>
      <c r="AF109" s="80">
        <v>390</v>
      </c>
      <c r="AG109" s="81">
        <v>0.04</v>
      </c>
      <c r="AH109" s="80">
        <v>370</v>
      </c>
      <c r="AI109" s="80">
        <v>420</v>
      </c>
      <c r="AJ109" s="81">
        <v>0.11428571428571428</v>
      </c>
      <c r="AK109" s="81">
        <v>2.2857142857142857E-2</v>
      </c>
      <c r="AL109" s="28">
        <v>1541</v>
      </c>
      <c r="AM109" s="80">
        <v>440</v>
      </c>
      <c r="AN109" s="81">
        <v>4.7619047619047616E-2</v>
      </c>
      <c r="AO109" s="80">
        <v>420</v>
      </c>
      <c r="AP109" s="80">
        <v>470</v>
      </c>
      <c r="AQ109" s="81">
        <v>0.1</v>
      </c>
      <c r="AR109" s="81">
        <v>0.02</v>
      </c>
      <c r="AS109" s="58" t="s">
        <v>217</v>
      </c>
    </row>
    <row r="110" spans="1:45" ht="11.25" x14ac:dyDescent="0.2">
      <c r="B110" s="8" t="s">
        <v>113</v>
      </c>
      <c r="C110" s="28">
        <v>211</v>
      </c>
      <c r="D110" s="80">
        <v>270</v>
      </c>
      <c r="E110" s="81">
        <v>0</v>
      </c>
      <c r="F110" s="80">
        <v>250</v>
      </c>
      <c r="G110" s="80">
        <v>299</v>
      </c>
      <c r="H110" s="81">
        <v>0.125</v>
      </c>
      <c r="I110" s="81">
        <v>2.5000000000000001E-2</v>
      </c>
      <c r="J110" s="28">
        <v>798</v>
      </c>
      <c r="K110" s="80">
        <v>310</v>
      </c>
      <c r="L110" s="81">
        <v>0</v>
      </c>
      <c r="M110" s="80">
        <v>280</v>
      </c>
      <c r="N110" s="80">
        <v>345</v>
      </c>
      <c r="O110" s="81">
        <v>8.771929824561403E-2</v>
      </c>
      <c r="P110" s="81">
        <v>1.7543859649122806E-2</v>
      </c>
      <c r="Q110" s="28">
        <v>208</v>
      </c>
      <c r="R110" s="80">
        <v>400</v>
      </c>
      <c r="S110" s="81">
        <v>0</v>
      </c>
      <c r="T110" s="80">
        <v>360</v>
      </c>
      <c r="U110" s="80">
        <v>420</v>
      </c>
      <c r="V110" s="81">
        <v>0.1111111111111111</v>
      </c>
      <c r="W110" s="81">
        <v>2.222222222222222E-2</v>
      </c>
      <c r="X110" s="28">
        <v>48</v>
      </c>
      <c r="Y110" s="80">
        <v>360</v>
      </c>
      <c r="Z110" s="81">
        <v>5.8823529411764705E-2</v>
      </c>
      <c r="AA110" s="80">
        <v>330</v>
      </c>
      <c r="AB110" s="80">
        <v>375</v>
      </c>
      <c r="AC110" s="81">
        <v>0.18811881188118812</v>
      </c>
      <c r="AD110" s="81">
        <v>3.7623762376237622E-2</v>
      </c>
      <c r="AE110" s="28">
        <v>374</v>
      </c>
      <c r="AF110" s="80">
        <v>400</v>
      </c>
      <c r="AG110" s="81">
        <v>0</v>
      </c>
      <c r="AH110" s="80">
        <v>375</v>
      </c>
      <c r="AI110" s="80">
        <v>450</v>
      </c>
      <c r="AJ110" s="81">
        <v>0.1111111111111111</v>
      </c>
      <c r="AK110" s="81">
        <v>2.222222222222222E-2</v>
      </c>
      <c r="AL110" s="28">
        <v>184</v>
      </c>
      <c r="AM110" s="80">
        <v>530</v>
      </c>
      <c r="AN110" s="81">
        <v>0</v>
      </c>
      <c r="AO110" s="80">
        <v>450</v>
      </c>
      <c r="AP110" s="80">
        <v>600</v>
      </c>
      <c r="AQ110" s="81">
        <v>0.06</v>
      </c>
      <c r="AR110" s="81">
        <v>1.2E-2</v>
      </c>
      <c r="AS110" s="58" t="s">
        <v>217</v>
      </c>
    </row>
    <row r="111" spans="1:45" ht="11.25" x14ac:dyDescent="0.2">
      <c r="B111" s="8" t="s">
        <v>298</v>
      </c>
      <c r="C111" s="28">
        <v>66</v>
      </c>
      <c r="D111" s="80">
        <v>270</v>
      </c>
      <c r="E111" s="81">
        <v>0</v>
      </c>
      <c r="F111" s="80">
        <v>250</v>
      </c>
      <c r="G111" s="80">
        <v>300</v>
      </c>
      <c r="H111" s="81">
        <v>0.125</v>
      </c>
      <c r="I111" s="81">
        <v>2.5000000000000001E-2</v>
      </c>
      <c r="J111" s="28">
        <v>199</v>
      </c>
      <c r="K111" s="80">
        <v>330</v>
      </c>
      <c r="L111" s="81">
        <v>0</v>
      </c>
      <c r="M111" s="80">
        <v>300</v>
      </c>
      <c r="N111" s="80">
        <v>350</v>
      </c>
      <c r="O111" s="81">
        <v>0.10738255033557047</v>
      </c>
      <c r="P111" s="81">
        <v>2.1476510067114093E-2</v>
      </c>
      <c r="Q111" s="28">
        <v>99</v>
      </c>
      <c r="R111" s="80">
        <v>380</v>
      </c>
      <c r="S111" s="81">
        <v>2.7027027027027029E-2</v>
      </c>
      <c r="T111" s="80">
        <v>350</v>
      </c>
      <c r="U111" s="80">
        <v>410</v>
      </c>
      <c r="V111" s="81">
        <v>0.10144927536231885</v>
      </c>
      <c r="W111" s="81">
        <v>2.028985507246377E-2</v>
      </c>
      <c r="X111" s="28">
        <v>47</v>
      </c>
      <c r="Y111" s="80">
        <v>325</v>
      </c>
      <c r="Z111" s="81">
        <v>-1.5151515151515152E-2</v>
      </c>
      <c r="AA111" s="80">
        <v>300</v>
      </c>
      <c r="AB111" s="80">
        <v>351</v>
      </c>
      <c r="AC111" s="81">
        <v>0.1206896551724138</v>
      </c>
      <c r="AD111" s="81">
        <v>2.4137931034482758E-2</v>
      </c>
      <c r="AE111" s="28">
        <v>546</v>
      </c>
      <c r="AF111" s="80">
        <v>380</v>
      </c>
      <c r="AG111" s="81">
        <v>2.7027027027027029E-2</v>
      </c>
      <c r="AH111" s="80">
        <v>350</v>
      </c>
      <c r="AI111" s="80">
        <v>405</v>
      </c>
      <c r="AJ111" s="81">
        <v>0.11764705882352941</v>
      </c>
      <c r="AK111" s="81">
        <v>2.3529411764705882E-2</v>
      </c>
      <c r="AL111" s="28">
        <v>140</v>
      </c>
      <c r="AM111" s="80">
        <v>443</v>
      </c>
      <c r="AN111" s="81">
        <v>5.4761904761904762E-2</v>
      </c>
      <c r="AO111" s="80">
        <v>405</v>
      </c>
      <c r="AP111" s="80">
        <v>463</v>
      </c>
      <c r="AQ111" s="81">
        <v>0.1075</v>
      </c>
      <c r="AR111" s="81">
        <v>2.1499999999999998E-2</v>
      </c>
      <c r="AS111" s="58" t="s">
        <v>217</v>
      </c>
    </row>
    <row r="112" spans="1:45" ht="11.25" x14ac:dyDescent="0.2">
      <c r="B112" s="8" t="s">
        <v>299</v>
      </c>
      <c r="C112" s="28">
        <v>19</v>
      </c>
      <c r="D112" s="80">
        <v>280</v>
      </c>
      <c r="E112" s="81">
        <v>0.19658119658119658</v>
      </c>
      <c r="F112" s="80">
        <v>250</v>
      </c>
      <c r="G112" s="80">
        <v>300</v>
      </c>
      <c r="H112" s="81">
        <v>0.20689655172413793</v>
      </c>
      <c r="I112" s="81">
        <v>4.1379310344827586E-2</v>
      </c>
      <c r="J112" s="28">
        <v>144</v>
      </c>
      <c r="K112" s="80">
        <v>350</v>
      </c>
      <c r="L112" s="81">
        <v>2.9411764705882353E-2</v>
      </c>
      <c r="M112" s="80">
        <v>325</v>
      </c>
      <c r="N112" s="80">
        <v>360</v>
      </c>
      <c r="O112" s="81">
        <v>0.14754098360655737</v>
      </c>
      <c r="P112" s="81">
        <v>2.9508196721311476E-2</v>
      </c>
      <c r="Q112" s="28">
        <v>121</v>
      </c>
      <c r="R112" s="80">
        <v>380</v>
      </c>
      <c r="S112" s="81">
        <v>2.7027027027027029E-2</v>
      </c>
      <c r="T112" s="80">
        <v>355</v>
      </c>
      <c r="U112" s="80">
        <v>410</v>
      </c>
      <c r="V112" s="81">
        <v>0.13432835820895522</v>
      </c>
      <c r="W112" s="81">
        <v>2.6865671641791045E-2</v>
      </c>
      <c r="X112" s="28">
        <v>36</v>
      </c>
      <c r="Y112" s="80">
        <v>350</v>
      </c>
      <c r="Z112" s="81">
        <v>2.9411764705882353E-2</v>
      </c>
      <c r="AA112" s="80">
        <v>318</v>
      </c>
      <c r="AB112" s="80">
        <v>385</v>
      </c>
      <c r="AC112" s="81">
        <v>0.1111111111111111</v>
      </c>
      <c r="AD112" s="81">
        <v>2.222222222222222E-2</v>
      </c>
      <c r="AE112" s="28">
        <v>1032</v>
      </c>
      <c r="AF112" s="80">
        <v>385</v>
      </c>
      <c r="AG112" s="81">
        <v>4.0540540540540543E-2</v>
      </c>
      <c r="AH112" s="80">
        <v>365</v>
      </c>
      <c r="AI112" s="80">
        <v>425</v>
      </c>
      <c r="AJ112" s="81">
        <v>0.1</v>
      </c>
      <c r="AK112" s="81">
        <v>0.02</v>
      </c>
      <c r="AL112" s="28">
        <v>543</v>
      </c>
      <c r="AM112" s="80">
        <v>450</v>
      </c>
      <c r="AN112" s="81">
        <v>4.6511627906976744E-2</v>
      </c>
      <c r="AO112" s="80">
        <v>425</v>
      </c>
      <c r="AP112" s="80">
        <v>490</v>
      </c>
      <c r="AQ112" s="81">
        <v>9.7560975609756101E-2</v>
      </c>
      <c r="AR112" s="81">
        <v>1.9512195121951219E-2</v>
      </c>
      <c r="AS112" s="58" t="s">
        <v>217</v>
      </c>
    </row>
    <row r="113" spans="1:45" ht="11.25" x14ac:dyDescent="0.2">
      <c r="B113" s="8" t="s">
        <v>300</v>
      </c>
      <c r="C113" s="28">
        <v>199</v>
      </c>
      <c r="D113" s="80">
        <v>250</v>
      </c>
      <c r="E113" s="81">
        <v>2.0408163265306121E-2</v>
      </c>
      <c r="F113" s="80">
        <v>220</v>
      </c>
      <c r="G113" s="80">
        <v>280</v>
      </c>
      <c r="H113" s="81">
        <v>0.13636363636363635</v>
      </c>
      <c r="I113" s="81">
        <v>2.7272727272727271E-2</v>
      </c>
      <c r="J113" s="28">
        <v>479</v>
      </c>
      <c r="K113" s="80">
        <v>340</v>
      </c>
      <c r="L113" s="81">
        <v>0</v>
      </c>
      <c r="M113" s="80">
        <v>310</v>
      </c>
      <c r="N113" s="80">
        <v>365</v>
      </c>
      <c r="O113" s="81">
        <v>9.6774193548387094E-2</v>
      </c>
      <c r="P113" s="81">
        <v>1.935483870967742E-2</v>
      </c>
      <c r="Q113" s="28">
        <v>165</v>
      </c>
      <c r="R113" s="80">
        <v>390</v>
      </c>
      <c r="S113" s="81">
        <v>0</v>
      </c>
      <c r="T113" s="80">
        <v>360</v>
      </c>
      <c r="U113" s="80">
        <v>420</v>
      </c>
      <c r="V113" s="81">
        <v>8.3333333333333329E-2</v>
      </c>
      <c r="W113" s="81">
        <v>1.6666666666666666E-2</v>
      </c>
      <c r="X113" s="28">
        <v>32</v>
      </c>
      <c r="Y113" s="80">
        <v>350</v>
      </c>
      <c r="Z113" s="81">
        <v>0</v>
      </c>
      <c r="AA113" s="80">
        <v>335</v>
      </c>
      <c r="AB113" s="80">
        <v>388</v>
      </c>
      <c r="AC113" s="81">
        <v>0.12903225806451613</v>
      </c>
      <c r="AD113" s="81">
        <v>2.5806451612903226E-2</v>
      </c>
      <c r="AE113" s="28">
        <v>317</v>
      </c>
      <c r="AF113" s="80">
        <v>380</v>
      </c>
      <c r="AG113" s="81">
        <v>0</v>
      </c>
      <c r="AH113" s="80">
        <v>360</v>
      </c>
      <c r="AI113" s="80">
        <v>400</v>
      </c>
      <c r="AJ113" s="81">
        <v>8.5714285714285715E-2</v>
      </c>
      <c r="AK113" s="81">
        <v>1.7142857142857144E-2</v>
      </c>
      <c r="AL113" s="28">
        <v>52</v>
      </c>
      <c r="AM113" s="80">
        <v>433</v>
      </c>
      <c r="AN113" s="81">
        <v>-1.5909090909090907E-2</v>
      </c>
      <c r="AO113" s="80">
        <v>400</v>
      </c>
      <c r="AP113" s="80">
        <v>490</v>
      </c>
      <c r="AQ113" s="81">
        <v>9.6202531645569619E-2</v>
      </c>
      <c r="AR113" s="81">
        <v>1.9240506329113925E-2</v>
      </c>
      <c r="AS113" s="58" t="s">
        <v>217</v>
      </c>
    </row>
    <row r="114" spans="1:45" ht="11.25" x14ac:dyDescent="0.2">
      <c r="B114" s="8" t="s">
        <v>117</v>
      </c>
      <c r="C114" s="28">
        <v>19</v>
      </c>
      <c r="D114" s="80">
        <v>280</v>
      </c>
      <c r="E114" s="81">
        <v>0.4</v>
      </c>
      <c r="F114" s="80">
        <v>250</v>
      </c>
      <c r="G114" s="80">
        <v>320</v>
      </c>
      <c r="H114" s="81">
        <v>0.16666666666666666</v>
      </c>
      <c r="I114" s="81">
        <v>3.3333333333333333E-2</v>
      </c>
      <c r="J114" s="28">
        <v>152</v>
      </c>
      <c r="K114" s="80">
        <v>320</v>
      </c>
      <c r="L114" s="81">
        <v>3.2258064516129031E-2</v>
      </c>
      <c r="M114" s="80">
        <v>310</v>
      </c>
      <c r="N114" s="80">
        <v>340</v>
      </c>
      <c r="O114" s="81">
        <v>0.18518518518518517</v>
      </c>
      <c r="P114" s="81">
        <v>3.7037037037037035E-2</v>
      </c>
      <c r="Q114" s="28">
        <v>111</v>
      </c>
      <c r="R114" s="80">
        <v>350</v>
      </c>
      <c r="S114" s="81">
        <v>2.9411764705882353E-2</v>
      </c>
      <c r="T114" s="80">
        <v>335</v>
      </c>
      <c r="U114" s="80">
        <v>370</v>
      </c>
      <c r="V114" s="81">
        <v>0.12903225806451613</v>
      </c>
      <c r="W114" s="81">
        <v>2.5806451612903226E-2</v>
      </c>
      <c r="X114" s="28">
        <v>62</v>
      </c>
      <c r="Y114" s="80">
        <v>330</v>
      </c>
      <c r="Z114" s="81">
        <v>3.125E-2</v>
      </c>
      <c r="AA114" s="80">
        <v>320</v>
      </c>
      <c r="AB114" s="80">
        <v>358</v>
      </c>
      <c r="AC114" s="81">
        <v>0.13793103448275862</v>
      </c>
      <c r="AD114" s="81">
        <v>2.7586206896551724E-2</v>
      </c>
      <c r="AE114" s="28">
        <v>791</v>
      </c>
      <c r="AF114" s="80">
        <v>370</v>
      </c>
      <c r="AG114" s="81">
        <v>4.2253521126760563E-2</v>
      </c>
      <c r="AH114" s="80">
        <v>355</v>
      </c>
      <c r="AI114" s="80">
        <v>395</v>
      </c>
      <c r="AJ114" s="81">
        <v>0.12121212121212122</v>
      </c>
      <c r="AK114" s="81">
        <v>2.4242424242424242E-2</v>
      </c>
      <c r="AL114" s="28">
        <v>551</v>
      </c>
      <c r="AM114" s="80">
        <v>420</v>
      </c>
      <c r="AN114" s="81">
        <v>0.05</v>
      </c>
      <c r="AO114" s="80">
        <v>395</v>
      </c>
      <c r="AP114" s="80">
        <v>460</v>
      </c>
      <c r="AQ114" s="81">
        <v>0.12</v>
      </c>
      <c r="AR114" s="81">
        <v>2.4E-2</v>
      </c>
      <c r="AS114" s="58" t="s">
        <v>217</v>
      </c>
    </row>
    <row r="115" spans="1:45" ht="11.25" x14ac:dyDescent="0.2">
      <c r="B115" s="8" t="s">
        <v>301</v>
      </c>
      <c r="C115" s="28">
        <v>132</v>
      </c>
      <c r="D115" s="80">
        <v>270</v>
      </c>
      <c r="E115" s="81">
        <v>0</v>
      </c>
      <c r="F115" s="80">
        <v>250</v>
      </c>
      <c r="G115" s="80">
        <v>318</v>
      </c>
      <c r="H115" s="81">
        <v>0.125</v>
      </c>
      <c r="I115" s="81">
        <v>2.5000000000000001E-2</v>
      </c>
      <c r="J115" s="28">
        <v>638</v>
      </c>
      <c r="K115" s="80">
        <v>350</v>
      </c>
      <c r="L115" s="81">
        <v>-2.7777777777777776E-2</v>
      </c>
      <c r="M115" s="80">
        <v>325</v>
      </c>
      <c r="N115" s="80">
        <v>390</v>
      </c>
      <c r="O115" s="81">
        <v>3.2448377581120944E-2</v>
      </c>
      <c r="P115" s="81">
        <v>6.4896755162241887E-3</v>
      </c>
      <c r="Q115" s="28">
        <v>270</v>
      </c>
      <c r="R115" s="80">
        <v>440</v>
      </c>
      <c r="S115" s="81">
        <v>0</v>
      </c>
      <c r="T115" s="80">
        <v>390</v>
      </c>
      <c r="U115" s="80">
        <v>490</v>
      </c>
      <c r="V115" s="81">
        <v>0.12820512820512819</v>
      </c>
      <c r="W115" s="81">
        <v>2.564102564102564E-2</v>
      </c>
      <c r="X115" s="28">
        <v>52</v>
      </c>
      <c r="Y115" s="80">
        <v>390</v>
      </c>
      <c r="Z115" s="81">
        <v>9.8591549295774641E-2</v>
      </c>
      <c r="AA115" s="80">
        <v>340</v>
      </c>
      <c r="AB115" s="80">
        <v>420</v>
      </c>
      <c r="AC115" s="81">
        <v>0.21118012422360249</v>
      </c>
      <c r="AD115" s="81">
        <v>4.2236024844720499E-2</v>
      </c>
      <c r="AE115" s="28">
        <v>532</v>
      </c>
      <c r="AF115" s="80">
        <v>400</v>
      </c>
      <c r="AG115" s="81">
        <v>0</v>
      </c>
      <c r="AH115" s="80">
        <v>370</v>
      </c>
      <c r="AI115" s="80">
        <v>420</v>
      </c>
      <c r="AJ115" s="81">
        <v>8.1081081081081086E-2</v>
      </c>
      <c r="AK115" s="81">
        <v>1.6216216216216217E-2</v>
      </c>
      <c r="AL115" s="28">
        <v>142</v>
      </c>
      <c r="AM115" s="80">
        <v>480</v>
      </c>
      <c r="AN115" s="81">
        <v>-2.0408163265306121E-2</v>
      </c>
      <c r="AO115" s="80">
        <v>420</v>
      </c>
      <c r="AP115" s="80">
        <v>550</v>
      </c>
      <c r="AQ115" s="81">
        <v>0.10344827586206896</v>
      </c>
      <c r="AR115" s="81">
        <v>2.0689655172413793E-2</v>
      </c>
      <c r="AS115" s="58" t="s">
        <v>217</v>
      </c>
    </row>
    <row r="116" spans="1:45" s="26" customFormat="1" ht="11.25" x14ac:dyDescent="0.2">
      <c r="B116" s="26" t="s">
        <v>188</v>
      </c>
      <c r="C116" s="28">
        <v>698</v>
      </c>
      <c r="D116" s="80">
        <v>265</v>
      </c>
      <c r="E116" s="81">
        <v>1.9230769230769232E-2</v>
      </c>
      <c r="F116" s="80">
        <v>240</v>
      </c>
      <c r="G116" s="80">
        <v>300</v>
      </c>
      <c r="H116" s="81">
        <v>0.15217391304347827</v>
      </c>
      <c r="I116" s="81">
        <v>3.0434782608695653E-2</v>
      </c>
      <c r="J116" s="28">
        <v>2626</v>
      </c>
      <c r="K116" s="80">
        <v>335</v>
      </c>
      <c r="L116" s="81">
        <v>1.5151515151515152E-2</v>
      </c>
      <c r="M116" s="80">
        <v>300</v>
      </c>
      <c r="N116" s="80">
        <v>360</v>
      </c>
      <c r="O116" s="81">
        <v>0.11666666666666667</v>
      </c>
      <c r="P116" s="81">
        <v>2.3333333333333334E-2</v>
      </c>
      <c r="Q116" s="28">
        <v>1174</v>
      </c>
      <c r="R116" s="80">
        <v>390</v>
      </c>
      <c r="S116" s="81">
        <v>2.6315789473684209E-2</v>
      </c>
      <c r="T116" s="80">
        <v>360</v>
      </c>
      <c r="U116" s="80">
        <v>430</v>
      </c>
      <c r="V116" s="81">
        <v>0.11428571428571428</v>
      </c>
      <c r="W116" s="81">
        <v>2.2857142857142857E-2</v>
      </c>
      <c r="X116" s="28">
        <v>387</v>
      </c>
      <c r="Y116" s="80">
        <v>350</v>
      </c>
      <c r="Z116" s="81">
        <v>2.9411764705882353E-2</v>
      </c>
      <c r="AA116" s="80">
        <v>320</v>
      </c>
      <c r="AB116" s="80">
        <v>370</v>
      </c>
      <c r="AC116" s="81">
        <v>0.13268608414239483</v>
      </c>
      <c r="AD116" s="81">
        <v>2.6537216828478965E-2</v>
      </c>
      <c r="AE116" s="28">
        <v>5420</v>
      </c>
      <c r="AF116" s="80">
        <v>390</v>
      </c>
      <c r="AG116" s="81">
        <v>0.04</v>
      </c>
      <c r="AH116" s="80">
        <v>365</v>
      </c>
      <c r="AI116" s="80">
        <v>420</v>
      </c>
      <c r="AJ116" s="81">
        <v>0.11428571428571428</v>
      </c>
      <c r="AK116" s="81">
        <v>2.2857142857142857E-2</v>
      </c>
      <c r="AL116" s="28">
        <v>3913</v>
      </c>
      <c r="AM116" s="80">
        <v>450</v>
      </c>
      <c r="AN116" s="81">
        <v>7.1428571428571425E-2</v>
      </c>
      <c r="AO116" s="80">
        <v>420</v>
      </c>
      <c r="AP116" s="80">
        <v>480</v>
      </c>
      <c r="AQ116" s="81">
        <v>0.125</v>
      </c>
      <c r="AR116" s="81">
        <v>2.5000000000000001E-2</v>
      </c>
      <c r="AS116" s="58"/>
    </row>
    <row r="117" spans="1:45" ht="11.25" x14ac:dyDescent="0.2">
      <c r="A117" s="8" t="s">
        <v>89</v>
      </c>
      <c r="B117" s="8" t="s">
        <v>302</v>
      </c>
      <c r="C117" s="28">
        <v>24</v>
      </c>
      <c r="D117" s="80">
        <v>308</v>
      </c>
      <c r="E117" s="81">
        <v>0.23200000000000001</v>
      </c>
      <c r="F117" s="80">
        <v>280</v>
      </c>
      <c r="G117" s="80">
        <v>325</v>
      </c>
      <c r="H117" s="81">
        <v>0.33913043478260868</v>
      </c>
      <c r="I117" s="81">
        <v>6.7826086956521731E-2</v>
      </c>
      <c r="J117" s="28">
        <v>152</v>
      </c>
      <c r="K117" s="80">
        <v>390</v>
      </c>
      <c r="L117" s="81">
        <v>0.15384615384615385</v>
      </c>
      <c r="M117" s="80">
        <v>340</v>
      </c>
      <c r="N117" s="80">
        <v>425</v>
      </c>
      <c r="O117" s="81">
        <v>0.34482758620689657</v>
      </c>
      <c r="P117" s="81">
        <v>6.8965517241379309E-2</v>
      </c>
      <c r="Q117" s="28">
        <v>123</v>
      </c>
      <c r="R117" s="80">
        <v>475</v>
      </c>
      <c r="S117" s="81">
        <v>0.15853658536585366</v>
      </c>
      <c r="T117" s="80">
        <v>430</v>
      </c>
      <c r="U117" s="80">
        <v>550</v>
      </c>
      <c r="V117" s="81">
        <v>0.26666666666666666</v>
      </c>
      <c r="W117" s="81">
        <v>5.333333333333333E-2</v>
      </c>
      <c r="X117" s="28">
        <v>116</v>
      </c>
      <c r="Y117" s="80">
        <v>385</v>
      </c>
      <c r="Z117" s="81">
        <v>0.16666666666666666</v>
      </c>
      <c r="AA117" s="80">
        <v>350</v>
      </c>
      <c r="AB117" s="80">
        <v>426</v>
      </c>
      <c r="AC117" s="81">
        <v>0.32758620689655171</v>
      </c>
      <c r="AD117" s="81">
        <v>6.5517241379310337E-2</v>
      </c>
      <c r="AE117" s="28">
        <v>512</v>
      </c>
      <c r="AF117" s="80">
        <v>460</v>
      </c>
      <c r="AG117" s="81">
        <v>0.15</v>
      </c>
      <c r="AH117" s="80">
        <v>413</v>
      </c>
      <c r="AI117" s="80">
        <v>550</v>
      </c>
      <c r="AJ117" s="81">
        <v>0.31428571428571428</v>
      </c>
      <c r="AK117" s="81">
        <v>6.2857142857142861E-2</v>
      </c>
      <c r="AL117" s="28">
        <v>223</v>
      </c>
      <c r="AM117" s="80">
        <v>650</v>
      </c>
      <c r="AN117" s="81">
        <v>0.3</v>
      </c>
      <c r="AO117" s="80">
        <v>550</v>
      </c>
      <c r="AP117" s="80">
        <v>797</v>
      </c>
      <c r="AQ117" s="81">
        <v>0.38297872340425532</v>
      </c>
      <c r="AR117" s="81">
        <v>7.6595744680851063E-2</v>
      </c>
      <c r="AS117" s="58" t="s">
        <v>217</v>
      </c>
    </row>
    <row r="118" spans="1:45" ht="11.25" x14ac:dyDescent="0.2">
      <c r="B118" s="8" t="s">
        <v>303</v>
      </c>
      <c r="C118" s="28">
        <v>290</v>
      </c>
      <c r="D118" s="80">
        <v>250</v>
      </c>
      <c r="E118" s="81">
        <v>4.1666666666666664E-2</v>
      </c>
      <c r="F118" s="80">
        <v>225</v>
      </c>
      <c r="G118" s="80">
        <v>295</v>
      </c>
      <c r="H118" s="81">
        <v>0.13636363636363635</v>
      </c>
      <c r="I118" s="81">
        <v>2.7272727272727271E-2</v>
      </c>
      <c r="J118" s="28">
        <v>490</v>
      </c>
      <c r="K118" s="80">
        <v>350</v>
      </c>
      <c r="L118" s="81">
        <v>6.0606060606060608E-2</v>
      </c>
      <c r="M118" s="80">
        <v>320</v>
      </c>
      <c r="N118" s="80">
        <v>375</v>
      </c>
      <c r="O118" s="81">
        <v>0.20689655172413793</v>
      </c>
      <c r="P118" s="81">
        <v>4.1379310344827586E-2</v>
      </c>
      <c r="Q118" s="28">
        <v>218</v>
      </c>
      <c r="R118" s="80">
        <v>420</v>
      </c>
      <c r="S118" s="81">
        <v>2.4390243902439025E-2</v>
      </c>
      <c r="T118" s="80">
        <v>390</v>
      </c>
      <c r="U118" s="80">
        <v>480</v>
      </c>
      <c r="V118" s="81">
        <v>0.2</v>
      </c>
      <c r="W118" s="81">
        <v>0.04</v>
      </c>
      <c r="X118" s="28">
        <v>85</v>
      </c>
      <c r="Y118" s="80">
        <v>370</v>
      </c>
      <c r="Z118" s="81">
        <v>8.8235294117647065E-2</v>
      </c>
      <c r="AA118" s="80">
        <v>350</v>
      </c>
      <c r="AB118" s="80">
        <v>400</v>
      </c>
      <c r="AC118" s="81">
        <v>0.17460317460317459</v>
      </c>
      <c r="AD118" s="81">
        <v>3.4920634920634921E-2</v>
      </c>
      <c r="AE118" s="28">
        <v>688</v>
      </c>
      <c r="AF118" s="80">
        <v>440</v>
      </c>
      <c r="AG118" s="81">
        <v>0.1</v>
      </c>
      <c r="AH118" s="80">
        <v>400</v>
      </c>
      <c r="AI118" s="80">
        <v>450</v>
      </c>
      <c r="AJ118" s="81">
        <v>0.22222222222222221</v>
      </c>
      <c r="AK118" s="81">
        <v>4.4444444444444439E-2</v>
      </c>
      <c r="AL118" s="28">
        <v>226</v>
      </c>
      <c r="AM118" s="80">
        <v>520</v>
      </c>
      <c r="AN118" s="81">
        <v>0.13043478260869565</v>
      </c>
      <c r="AO118" s="80">
        <v>450</v>
      </c>
      <c r="AP118" s="80">
        <v>585</v>
      </c>
      <c r="AQ118" s="81">
        <v>0.20930232558139536</v>
      </c>
      <c r="AR118" s="81">
        <v>4.1860465116279069E-2</v>
      </c>
      <c r="AS118" s="58" t="s">
        <v>217</v>
      </c>
    </row>
    <row r="119" spans="1:45" ht="11.25" x14ac:dyDescent="0.2">
      <c r="B119" s="8" t="s">
        <v>304</v>
      </c>
      <c r="C119" s="28" t="s">
        <v>193</v>
      </c>
      <c r="D119" s="80" t="s">
        <v>193</v>
      </c>
      <c r="E119" s="81" t="s">
        <v>193</v>
      </c>
      <c r="F119" s="80" t="s">
        <v>193</v>
      </c>
      <c r="G119" s="80" t="s">
        <v>193</v>
      </c>
      <c r="H119" s="81" t="s">
        <v>193</v>
      </c>
      <c r="I119" s="81" t="s">
        <v>193</v>
      </c>
      <c r="J119" s="28">
        <v>107</v>
      </c>
      <c r="K119" s="80">
        <v>350</v>
      </c>
      <c r="L119" s="81">
        <v>2.9411764705882353E-2</v>
      </c>
      <c r="M119" s="80">
        <v>330</v>
      </c>
      <c r="N119" s="80">
        <v>375</v>
      </c>
      <c r="O119" s="81">
        <v>0.20689655172413793</v>
      </c>
      <c r="P119" s="81">
        <v>4.1379310344827586E-2</v>
      </c>
      <c r="Q119" s="28">
        <v>83</v>
      </c>
      <c r="R119" s="80">
        <v>420</v>
      </c>
      <c r="S119" s="81">
        <v>0.05</v>
      </c>
      <c r="T119" s="80">
        <v>394</v>
      </c>
      <c r="U119" s="80">
        <v>471</v>
      </c>
      <c r="V119" s="81">
        <v>0.21739130434782608</v>
      </c>
      <c r="W119" s="81">
        <v>4.3478260869565216E-2</v>
      </c>
      <c r="X119" s="28">
        <v>32</v>
      </c>
      <c r="Y119" s="80">
        <v>393</v>
      </c>
      <c r="Z119" s="81">
        <v>0.10704225352112676</v>
      </c>
      <c r="AA119" s="80">
        <v>360</v>
      </c>
      <c r="AB119" s="80">
        <v>460</v>
      </c>
      <c r="AC119" s="81">
        <v>0.26774193548387099</v>
      </c>
      <c r="AD119" s="81">
        <v>5.3548387096774196E-2</v>
      </c>
      <c r="AE119" s="28">
        <v>240</v>
      </c>
      <c r="AF119" s="80">
        <v>450</v>
      </c>
      <c r="AG119" s="81">
        <v>4.6511627906976744E-2</v>
      </c>
      <c r="AH119" s="80">
        <v>410</v>
      </c>
      <c r="AI119" s="80">
        <v>550</v>
      </c>
      <c r="AJ119" s="81">
        <v>0.2857142857142857</v>
      </c>
      <c r="AK119" s="81">
        <v>5.7142857142857141E-2</v>
      </c>
      <c r="AL119" s="28">
        <v>85</v>
      </c>
      <c r="AM119" s="80">
        <v>580</v>
      </c>
      <c r="AN119" s="81">
        <v>0.10476190476190476</v>
      </c>
      <c r="AO119" s="80">
        <v>550</v>
      </c>
      <c r="AP119" s="80">
        <v>700</v>
      </c>
      <c r="AQ119" s="81">
        <v>0.28888888888888886</v>
      </c>
      <c r="AR119" s="81">
        <v>5.7777777777777775E-2</v>
      </c>
      <c r="AS119" s="58" t="s">
        <v>217</v>
      </c>
    </row>
    <row r="120" spans="1:45" ht="11.25" x14ac:dyDescent="0.2">
      <c r="B120" s="8" t="s">
        <v>305</v>
      </c>
      <c r="C120" s="28">
        <v>15</v>
      </c>
      <c r="D120" s="80">
        <v>321</v>
      </c>
      <c r="E120" s="81">
        <v>0.10689655172413794</v>
      </c>
      <c r="F120" s="80">
        <v>300</v>
      </c>
      <c r="G120" s="80">
        <v>400</v>
      </c>
      <c r="H120" s="81">
        <v>0.37768240343347642</v>
      </c>
      <c r="I120" s="81">
        <v>7.5536480686695287E-2</v>
      </c>
      <c r="J120" s="28">
        <v>172</v>
      </c>
      <c r="K120" s="80">
        <v>425</v>
      </c>
      <c r="L120" s="81">
        <v>0.11842105263157894</v>
      </c>
      <c r="M120" s="80">
        <v>391</v>
      </c>
      <c r="N120" s="80">
        <v>465</v>
      </c>
      <c r="O120" s="81">
        <v>0.21428571428571427</v>
      </c>
      <c r="P120" s="81">
        <v>4.2857142857142858E-2</v>
      </c>
      <c r="Q120" s="28">
        <v>113</v>
      </c>
      <c r="R120" s="80">
        <v>530</v>
      </c>
      <c r="S120" s="81">
        <v>0.10416666666666667</v>
      </c>
      <c r="T120" s="80">
        <v>495</v>
      </c>
      <c r="U120" s="80">
        <v>600</v>
      </c>
      <c r="V120" s="81">
        <v>0.24705882352941178</v>
      </c>
      <c r="W120" s="81">
        <v>4.9411764705882356E-2</v>
      </c>
      <c r="X120" s="28">
        <v>40</v>
      </c>
      <c r="Y120" s="80">
        <v>460</v>
      </c>
      <c r="Z120" s="81">
        <v>5.5045871559633031E-2</v>
      </c>
      <c r="AA120" s="80">
        <v>400</v>
      </c>
      <c r="AB120" s="80">
        <v>505</v>
      </c>
      <c r="AC120" s="81">
        <v>0.31428571428571428</v>
      </c>
      <c r="AD120" s="81">
        <v>6.2857142857142861E-2</v>
      </c>
      <c r="AE120" s="28">
        <v>358</v>
      </c>
      <c r="AF120" s="80">
        <v>560</v>
      </c>
      <c r="AG120" s="81">
        <v>0.12</v>
      </c>
      <c r="AH120" s="80">
        <v>480</v>
      </c>
      <c r="AI120" s="80">
        <v>650</v>
      </c>
      <c r="AJ120" s="81">
        <v>0.30232558139534882</v>
      </c>
      <c r="AK120" s="81">
        <v>6.0465116279069767E-2</v>
      </c>
      <c r="AL120" s="28">
        <v>232</v>
      </c>
      <c r="AM120" s="80">
        <v>768</v>
      </c>
      <c r="AN120" s="81">
        <v>0.13274336283185842</v>
      </c>
      <c r="AO120" s="80">
        <v>650</v>
      </c>
      <c r="AP120" s="80">
        <v>938</v>
      </c>
      <c r="AQ120" s="81">
        <v>0.39636363636363636</v>
      </c>
      <c r="AR120" s="81">
        <v>7.9272727272727272E-2</v>
      </c>
      <c r="AS120" s="58" t="s">
        <v>217</v>
      </c>
    </row>
    <row r="121" spans="1:45" ht="11.25" x14ac:dyDescent="0.2">
      <c r="B121" s="8" t="s">
        <v>306</v>
      </c>
      <c r="C121" s="28">
        <v>66</v>
      </c>
      <c r="D121" s="80">
        <v>260</v>
      </c>
      <c r="E121" s="81">
        <v>0.04</v>
      </c>
      <c r="F121" s="80">
        <v>250</v>
      </c>
      <c r="G121" s="80">
        <v>280</v>
      </c>
      <c r="H121" s="81">
        <v>4.4176706827309238E-2</v>
      </c>
      <c r="I121" s="81">
        <v>8.8353413654618483E-3</v>
      </c>
      <c r="J121" s="28">
        <v>265</v>
      </c>
      <c r="K121" s="80">
        <v>355</v>
      </c>
      <c r="L121" s="81">
        <v>7.575757575757576E-2</v>
      </c>
      <c r="M121" s="80">
        <v>320</v>
      </c>
      <c r="N121" s="80">
        <v>380</v>
      </c>
      <c r="O121" s="81">
        <v>0.18333333333333332</v>
      </c>
      <c r="P121" s="81">
        <v>3.6666666666666667E-2</v>
      </c>
      <c r="Q121" s="28">
        <v>169</v>
      </c>
      <c r="R121" s="80">
        <v>410</v>
      </c>
      <c r="S121" s="81">
        <v>6.4935064935064929E-2</v>
      </c>
      <c r="T121" s="80">
        <v>380</v>
      </c>
      <c r="U121" s="80">
        <v>460</v>
      </c>
      <c r="V121" s="81">
        <v>0.15492957746478872</v>
      </c>
      <c r="W121" s="81">
        <v>3.0985915492957743E-2</v>
      </c>
      <c r="X121" s="28">
        <v>52</v>
      </c>
      <c r="Y121" s="80">
        <v>370</v>
      </c>
      <c r="Z121" s="81">
        <v>5.7142857142857141E-2</v>
      </c>
      <c r="AA121" s="80">
        <v>340</v>
      </c>
      <c r="AB121" s="80">
        <v>400</v>
      </c>
      <c r="AC121" s="81">
        <v>0.15625</v>
      </c>
      <c r="AD121" s="81">
        <v>3.125E-2</v>
      </c>
      <c r="AE121" s="28">
        <v>622</v>
      </c>
      <c r="AF121" s="80">
        <v>410</v>
      </c>
      <c r="AG121" s="81">
        <v>7.8947368421052627E-2</v>
      </c>
      <c r="AH121" s="80">
        <v>375</v>
      </c>
      <c r="AI121" s="80">
        <v>460</v>
      </c>
      <c r="AJ121" s="81">
        <v>0.17142857142857143</v>
      </c>
      <c r="AK121" s="81">
        <v>3.4285714285714287E-2</v>
      </c>
      <c r="AL121" s="28">
        <v>218</v>
      </c>
      <c r="AM121" s="80">
        <v>500</v>
      </c>
      <c r="AN121" s="81">
        <v>8.6956521739130432E-2</v>
      </c>
      <c r="AO121" s="80">
        <v>460</v>
      </c>
      <c r="AP121" s="80">
        <v>550</v>
      </c>
      <c r="AQ121" s="81">
        <v>0.1111111111111111</v>
      </c>
      <c r="AR121" s="81">
        <v>2.222222222222222E-2</v>
      </c>
      <c r="AS121" s="58" t="s">
        <v>217</v>
      </c>
    </row>
    <row r="122" spans="1:45" s="26" customFormat="1" ht="11.25" x14ac:dyDescent="0.2">
      <c r="B122" s="26" t="s">
        <v>188</v>
      </c>
      <c r="C122" s="28">
        <v>404</v>
      </c>
      <c r="D122" s="80">
        <v>260</v>
      </c>
      <c r="E122" s="81">
        <v>0.04</v>
      </c>
      <c r="F122" s="80">
        <v>230</v>
      </c>
      <c r="G122" s="80">
        <v>300</v>
      </c>
      <c r="H122" s="81">
        <v>0.15555555555555556</v>
      </c>
      <c r="I122" s="81">
        <v>3.111111111111111E-2</v>
      </c>
      <c r="J122" s="28">
        <v>1186</v>
      </c>
      <c r="K122" s="80">
        <v>360</v>
      </c>
      <c r="L122" s="81">
        <v>5.8823529411764705E-2</v>
      </c>
      <c r="M122" s="80">
        <v>330</v>
      </c>
      <c r="N122" s="80">
        <v>400</v>
      </c>
      <c r="O122" s="81">
        <v>0.2</v>
      </c>
      <c r="P122" s="81">
        <v>0.04</v>
      </c>
      <c r="Q122" s="28">
        <v>706</v>
      </c>
      <c r="R122" s="80">
        <v>450</v>
      </c>
      <c r="S122" s="81">
        <v>9.7560975609756101E-2</v>
      </c>
      <c r="T122" s="80">
        <v>400</v>
      </c>
      <c r="U122" s="80">
        <v>510</v>
      </c>
      <c r="V122" s="81">
        <v>0.23287671232876711</v>
      </c>
      <c r="W122" s="81">
        <v>4.6575342465753421E-2</v>
      </c>
      <c r="X122" s="28">
        <v>325</v>
      </c>
      <c r="Y122" s="80">
        <v>380</v>
      </c>
      <c r="Z122" s="81">
        <v>8.5714285714285715E-2</v>
      </c>
      <c r="AA122" s="80">
        <v>350</v>
      </c>
      <c r="AB122" s="80">
        <v>430</v>
      </c>
      <c r="AC122" s="81">
        <v>0.26666666666666666</v>
      </c>
      <c r="AD122" s="81">
        <v>5.333333333333333E-2</v>
      </c>
      <c r="AE122" s="28">
        <v>2420</v>
      </c>
      <c r="AF122" s="80">
        <v>450</v>
      </c>
      <c r="AG122" s="81">
        <v>0.125</v>
      </c>
      <c r="AH122" s="80">
        <v>400</v>
      </c>
      <c r="AI122" s="80">
        <v>500</v>
      </c>
      <c r="AJ122" s="81">
        <v>0.25</v>
      </c>
      <c r="AK122" s="81">
        <v>0.05</v>
      </c>
      <c r="AL122" s="28">
        <v>984</v>
      </c>
      <c r="AM122" s="80">
        <v>580</v>
      </c>
      <c r="AN122" s="81">
        <v>0.15768463073852296</v>
      </c>
      <c r="AO122" s="80">
        <v>500</v>
      </c>
      <c r="AP122" s="80">
        <v>725</v>
      </c>
      <c r="AQ122" s="81">
        <v>0.2608695652173913</v>
      </c>
      <c r="AR122" s="81">
        <v>5.2173913043478258E-2</v>
      </c>
    </row>
    <row r="123" spans="1:45" ht="11.25" x14ac:dyDescent="0.2">
      <c r="A123" s="8" t="s">
        <v>307</v>
      </c>
      <c r="B123" s="8" t="s">
        <v>132</v>
      </c>
      <c r="C123" s="28">
        <v>116</v>
      </c>
      <c r="D123" s="80">
        <v>265</v>
      </c>
      <c r="E123" s="81">
        <v>0</v>
      </c>
      <c r="F123" s="80">
        <v>250</v>
      </c>
      <c r="G123" s="80">
        <v>310</v>
      </c>
      <c r="H123" s="81">
        <v>0.10416666666666667</v>
      </c>
      <c r="I123" s="81">
        <v>2.0833333333333336E-2</v>
      </c>
      <c r="J123" s="28">
        <v>277</v>
      </c>
      <c r="K123" s="80">
        <v>350</v>
      </c>
      <c r="L123" s="81">
        <v>6.0606060606060608E-2</v>
      </c>
      <c r="M123" s="80">
        <v>330</v>
      </c>
      <c r="N123" s="80">
        <v>375</v>
      </c>
      <c r="O123" s="81">
        <v>0.20689655172413793</v>
      </c>
      <c r="P123" s="81">
        <v>4.1379310344827586E-2</v>
      </c>
      <c r="Q123" s="28">
        <v>102</v>
      </c>
      <c r="R123" s="80">
        <v>420</v>
      </c>
      <c r="S123" s="81">
        <v>0.05</v>
      </c>
      <c r="T123" s="80">
        <v>380</v>
      </c>
      <c r="U123" s="80">
        <v>460</v>
      </c>
      <c r="V123" s="81">
        <v>0.2</v>
      </c>
      <c r="W123" s="81">
        <v>0.04</v>
      </c>
      <c r="X123" s="28">
        <v>96</v>
      </c>
      <c r="Y123" s="80">
        <v>370</v>
      </c>
      <c r="Z123" s="81">
        <v>2.7777777777777776E-2</v>
      </c>
      <c r="AA123" s="80">
        <v>350</v>
      </c>
      <c r="AB123" s="80">
        <v>400</v>
      </c>
      <c r="AC123" s="81">
        <v>0.23333333333333334</v>
      </c>
      <c r="AD123" s="81">
        <v>4.6666666666666669E-2</v>
      </c>
      <c r="AE123" s="28">
        <v>711</v>
      </c>
      <c r="AF123" s="80">
        <v>420</v>
      </c>
      <c r="AG123" s="81">
        <v>6.3291139240506333E-2</v>
      </c>
      <c r="AH123" s="80">
        <v>400</v>
      </c>
      <c r="AI123" s="80">
        <v>450</v>
      </c>
      <c r="AJ123" s="81">
        <v>0.2</v>
      </c>
      <c r="AK123" s="81">
        <v>0.04</v>
      </c>
      <c r="AL123" s="28">
        <v>442</v>
      </c>
      <c r="AM123" s="80">
        <v>480</v>
      </c>
      <c r="AN123" s="81">
        <v>6.6666666666666666E-2</v>
      </c>
      <c r="AO123" s="80">
        <v>450</v>
      </c>
      <c r="AP123" s="80">
        <v>540</v>
      </c>
      <c r="AQ123" s="81">
        <v>0.14285714285714285</v>
      </c>
      <c r="AR123" s="81">
        <v>2.8571428571428571E-2</v>
      </c>
      <c r="AS123" s="58" t="s">
        <v>308</v>
      </c>
    </row>
    <row r="124" spans="1:45" ht="11.25" x14ac:dyDescent="0.2">
      <c r="B124" s="8" t="s">
        <v>147</v>
      </c>
      <c r="C124" s="28">
        <v>27</v>
      </c>
      <c r="D124" s="80">
        <v>230</v>
      </c>
      <c r="E124" s="81">
        <v>4.5454545454545456E-2</v>
      </c>
      <c r="F124" s="80">
        <v>210</v>
      </c>
      <c r="G124" s="80">
        <v>250</v>
      </c>
      <c r="H124" s="81">
        <v>0.21052631578947367</v>
      </c>
      <c r="I124" s="81">
        <v>4.2105263157894736E-2</v>
      </c>
      <c r="J124" s="28">
        <v>70</v>
      </c>
      <c r="K124" s="80">
        <v>300</v>
      </c>
      <c r="L124" s="81">
        <v>3.4482758620689655E-2</v>
      </c>
      <c r="M124" s="80">
        <v>280</v>
      </c>
      <c r="N124" s="80">
        <v>320</v>
      </c>
      <c r="O124" s="81">
        <v>0.17647058823529413</v>
      </c>
      <c r="P124" s="81">
        <v>3.5294117647058823E-2</v>
      </c>
      <c r="Q124" s="28">
        <v>35</v>
      </c>
      <c r="R124" s="80">
        <v>360</v>
      </c>
      <c r="S124" s="81">
        <v>9.0909090909090912E-2</v>
      </c>
      <c r="T124" s="80">
        <v>315</v>
      </c>
      <c r="U124" s="80">
        <v>390</v>
      </c>
      <c r="V124" s="81">
        <v>0.22033898305084745</v>
      </c>
      <c r="W124" s="81">
        <v>4.4067796610169491E-2</v>
      </c>
      <c r="X124" s="28">
        <v>104</v>
      </c>
      <c r="Y124" s="80">
        <v>295</v>
      </c>
      <c r="Z124" s="81">
        <v>5.3571428571428568E-2</v>
      </c>
      <c r="AA124" s="80">
        <v>270</v>
      </c>
      <c r="AB124" s="80">
        <v>320</v>
      </c>
      <c r="AC124" s="81">
        <v>0.28260869565217389</v>
      </c>
      <c r="AD124" s="81">
        <v>5.6521739130434775E-2</v>
      </c>
      <c r="AE124" s="28">
        <v>361</v>
      </c>
      <c r="AF124" s="80">
        <v>330</v>
      </c>
      <c r="AG124" s="81">
        <v>6.4516129032258063E-2</v>
      </c>
      <c r="AH124" s="80">
        <v>300</v>
      </c>
      <c r="AI124" s="80">
        <v>360</v>
      </c>
      <c r="AJ124" s="81">
        <v>0.29411764705882354</v>
      </c>
      <c r="AK124" s="81">
        <v>5.8823529411764705E-2</v>
      </c>
      <c r="AL124" s="28">
        <v>41</v>
      </c>
      <c r="AM124" s="80">
        <v>400</v>
      </c>
      <c r="AN124" s="81">
        <v>0.1111111111111111</v>
      </c>
      <c r="AO124" s="80">
        <v>360</v>
      </c>
      <c r="AP124" s="80">
        <v>420</v>
      </c>
      <c r="AQ124" s="81">
        <v>0.33333333333333331</v>
      </c>
      <c r="AR124" s="81">
        <v>6.6666666666666666E-2</v>
      </c>
      <c r="AS124" s="58" t="s">
        <v>308</v>
      </c>
    </row>
    <row r="125" spans="1:45" ht="11.25" x14ac:dyDescent="0.2">
      <c r="B125" s="8" t="s">
        <v>128</v>
      </c>
      <c r="C125" s="28">
        <v>154</v>
      </c>
      <c r="D125" s="80">
        <v>300</v>
      </c>
      <c r="E125" s="81">
        <v>0</v>
      </c>
      <c r="F125" s="80">
        <v>240</v>
      </c>
      <c r="G125" s="80">
        <v>379</v>
      </c>
      <c r="H125" s="81">
        <v>0.36363636363636365</v>
      </c>
      <c r="I125" s="81">
        <v>7.2727272727272724E-2</v>
      </c>
      <c r="J125" s="28">
        <v>329</v>
      </c>
      <c r="K125" s="80">
        <v>360</v>
      </c>
      <c r="L125" s="81">
        <v>-5.2631578947368418E-2</v>
      </c>
      <c r="M125" s="80">
        <v>320</v>
      </c>
      <c r="N125" s="80">
        <v>440</v>
      </c>
      <c r="O125" s="81">
        <v>0.2</v>
      </c>
      <c r="P125" s="81">
        <v>0.04</v>
      </c>
      <c r="Q125" s="28">
        <v>79</v>
      </c>
      <c r="R125" s="80">
        <v>390</v>
      </c>
      <c r="S125" s="81">
        <v>-2.5000000000000001E-2</v>
      </c>
      <c r="T125" s="80">
        <v>365</v>
      </c>
      <c r="U125" s="80">
        <v>495</v>
      </c>
      <c r="V125" s="81">
        <v>0.11428571428571428</v>
      </c>
      <c r="W125" s="81">
        <v>2.2857142857142857E-2</v>
      </c>
      <c r="X125" s="28">
        <v>105</v>
      </c>
      <c r="Y125" s="80">
        <v>370</v>
      </c>
      <c r="Z125" s="81">
        <v>5.7142857142857141E-2</v>
      </c>
      <c r="AA125" s="80">
        <v>350</v>
      </c>
      <c r="AB125" s="80">
        <v>420</v>
      </c>
      <c r="AC125" s="81">
        <v>0.23333333333333334</v>
      </c>
      <c r="AD125" s="81">
        <v>4.6666666666666669E-2</v>
      </c>
      <c r="AE125" s="28">
        <v>387</v>
      </c>
      <c r="AF125" s="80">
        <v>395</v>
      </c>
      <c r="AG125" s="81">
        <v>9.7222222222222224E-2</v>
      </c>
      <c r="AH125" s="80">
        <v>350</v>
      </c>
      <c r="AI125" s="80">
        <v>450</v>
      </c>
      <c r="AJ125" s="81">
        <v>0.234375</v>
      </c>
      <c r="AK125" s="81">
        <v>4.6875E-2</v>
      </c>
      <c r="AL125" s="28">
        <v>63</v>
      </c>
      <c r="AM125" s="80">
        <v>520</v>
      </c>
      <c r="AN125" s="81">
        <v>0.10638297872340426</v>
      </c>
      <c r="AO125" s="80">
        <v>450</v>
      </c>
      <c r="AP125" s="80">
        <v>570</v>
      </c>
      <c r="AQ125" s="81">
        <v>0.33333333333333331</v>
      </c>
      <c r="AR125" s="81">
        <v>6.6666666666666666E-2</v>
      </c>
      <c r="AS125" s="58" t="s">
        <v>308</v>
      </c>
    </row>
    <row r="126" spans="1:45" ht="11.25" x14ac:dyDescent="0.2">
      <c r="B126" s="8" t="s">
        <v>136</v>
      </c>
      <c r="C126" s="28">
        <v>151</v>
      </c>
      <c r="D126" s="80">
        <v>250</v>
      </c>
      <c r="E126" s="81">
        <v>6.3829787234042548E-2</v>
      </c>
      <c r="F126" s="80">
        <v>230</v>
      </c>
      <c r="G126" s="80">
        <v>277</v>
      </c>
      <c r="H126" s="81">
        <v>0.25</v>
      </c>
      <c r="I126" s="81">
        <v>0.05</v>
      </c>
      <c r="J126" s="28">
        <v>165</v>
      </c>
      <c r="K126" s="80">
        <v>340</v>
      </c>
      <c r="L126" s="81">
        <v>6.25E-2</v>
      </c>
      <c r="M126" s="80">
        <v>310</v>
      </c>
      <c r="N126" s="80">
        <v>380</v>
      </c>
      <c r="O126" s="81">
        <v>0.25925925925925924</v>
      </c>
      <c r="P126" s="81">
        <v>5.185185185185185E-2</v>
      </c>
      <c r="Q126" s="28">
        <v>46</v>
      </c>
      <c r="R126" s="80">
        <v>470</v>
      </c>
      <c r="S126" s="81">
        <v>9.3023255813953487E-2</v>
      </c>
      <c r="T126" s="80">
        <v>425</v>
      </c>
      <c r="U126" s="80">
        <v>520</v>
      </c>
      <c r="V126" s="81">
        <v>0.20512820512820512</v>
      </c>
      <c r="W126" s="81">
        <v>4.1025641025641026E-2</v>
      </c>
      <c r="X126" s="28">
        <v>85</v>
      </c>
      <c r="Y126" s="80">
        <v>380</v>
      </c>
      <c r="Z126" s="81">
        <v>4.6831955922865015E-2</v>
      </c>
      <c r="AA126" s="80">
        <v>350</v>
      </c>
      <c r="AB126" s="80">
        <v>420</v>
      </c>
      <c r="AC126" s="81">
        <v>0.22580645161290322</v>
      </c>
      <c r="AD126" s="81">
        <v>4.5161290322580643E-2</v>
      </c>
      <c r="AE126" s="28">
        <v>233</v>
      </c>
      <c r="AF126" s="80">
        <v>450</v>
      </c>
      <c r="AG126" s="81">
        <v>0.125</v>
      </c>
      <c r="AH126" s="80">
        <v>390</v>
      </c>
      <c r="AI126" s="80">
        <v>475</v>
      </c>
      <c r="AJ126" s="81">
        <v>0.2857142857142857</v>
      </c>
      <c r="AK126" s="81">
        <v>5.7142857142857141E-2</v>
      </c>
      <c r="AL126" s="28">
        <v>57</v>
      </c>
      <c r="AM126" s="80">
        <v>550</v>
      </c>
      <c r="AN126" s="81">
        <v>6.7961165048543687E-2</v>
      </c>
      <c r="AO126" s="80">
        <v>475</v>
      </c>
      <c r="AP126" s="80">
        <v>630</v>
      </c>
      <c r="AQ126" s="81">
        <v>0.30952380952380953</v>
      </c>
      <c r="AR126" s="81">
        <v>6.1904761904761907E-2</v>
      </c>
      <c r="AS126" s="58" t="s">
        <v>308</v>
      </c>
    </row>
    <row r="127" spans="1:45" ht="11.25" x14ac:dyDescent="0.2">
      <c r="B127" s="8" t="s">
        <v>148</v>
      </c>
      <c r="C127" s="28" t="s">
        <v>193</v>
      </c>
      <c r="D127" s="80" t="s">
        <v>193</v>
      </c>
      <c r="E127" s="81" t="s">
        <v>193</v>
      </c>
      <c r="F127" s="80" t="s">
        <v>193</v>
      </c>
      <c r="G127" s="80" t="s">
        <v>193</v>
      </c>
      <c r="H127" s="81" t="s">
        <v>193</v>
      </c>
      <c r="I127" s="81" t="s">
        <v>193</v>
      </c>
      <c r="J127" s="28">
        <v>47</v>
      </c>
      <c r="K127" s="80">
        <v>340</v>
      </c>
      <c r="L127" s="81">
        <v>3.0303030303030304E-2</v>
      </c>
      <c r="M127" s="80">
        <v>320</v>
      </c>
      <c r="N127" s="80">
        <v>360</v>
      </c>
      <c r="O127" s="81">
        <v>0.21428571428571427</v>
      </c>
      <c r="P127" s="81">
        <v>4.2857142857142858E-2</v>
      </c>
      <c r="Q127" s="28">
        <v>38</v>
      </c>
      <c r="R127" s="80">
        <v>393</v>
      </c>
      <c r="S127" s="81">
        <v>9.166666666666666E-2</v>
      </c>
      <c r="T127" s="80">
        <v>380</v>
      </c>
      <c r="U127" s="80">
        <v>410</v>
      </c>
      <c r="V127" s="81">
        <v>0.15588235294117647</v>
      </c>
      <c r="W127" s="81">
        <v>3.1176470588235295E-2</v>
      </c>
      <c r="X127" s="28">
        <v>14</v>
      </c>
      <c r="Y127" s="80">
        <v>340</v>
      </c>
      <c r="Z127" s="81">
        <v>4.6153846153846156E-2</v>
      </c>
      <c r="AA127" s="80">
        <v>310</v>
      </c>
      <c r="AB127" s="80">
        <v>350</v>
      </c>
      <c r="AC127" s="81">
        <v>0.13333333333333333</v>
      </c>
      <c r="AD127" s="81">
        <v>2.6666666666666665E-2</v>
      </c>
      <c r="AE127" s="28">
        <v>143</v>
      </c>
      <c r="AF127" s="80">
        <v>420</v>
      </c>
      <c r="AG127" s="81">
        <v>7.6923076923076927E-2</v>
      </c>
      <c r="AH127" s="80">
        <v>390</v>
      </c>
      <c r="AI127" s="80">
        <v>470</v>
      </c>
      <c r="AJ127" s="81">
        <v>0.2</v>
      </c>
      <c r="AK127" s="81">
        <v>0.04</v>
      </c>
      <c r="AL127" s="28">
        <v>174</v>
      </c>
      <c r="AM127" s="80">
        <v>500</v>
      </c>
      <c r="AN127" s="81">
        <v>6.8376068376068383E-2</v>
      </c>
      <c r="AO127" s="80">
        <v>470</v>
      </c>
      <c r="AP127" s="80">
        <v>515</v>
      </c>
      <c r="AQ127" s="81">
        <v>0.21951219512195122</v>
      </c>
      <c r="AR127" s="81">
        <v>4.3902439024390241E-2</v>
      </c>
      <c r="AS127" s="58" t="s">
        <v>308</v>
      </c>
    </row>
    <row r="128" spans="1:45" ht="11.25" x14ac:dyDescent="0.2">
      <c r="B128" s="8" t="s">
        <v>130</v>
      </c>
      <c r="C128" s="28">
        <v>41</v>
      </c>
      <c r="D128" s="80">
        <v>260</v>
      </c>
      <c r="E128" s="81">
        <v>0.13043478260869565</v>
      </c>
      <c r="F128" s="80">
        <v>215</v>
      </c>
      <c r="G128" s="80">
        <v>290</v>
      </c>
      <c r="H128" s="81">
        <v>0.23809523809523808</v>
      </c>
      <c r="I128" s="81">
        <v>4.7619047619047616E-2</v>
      </c>
      <c r="J128" s="28">
        <v>106</v>
      </c>
      <c r="K128" s="80">
        <v>360</v>
      </c>
      <c r="L128" s="81">
        <v>9.0909090909090912E-2</v>
      </c>
      <c r="M128" s="80">
        <v>330</v>
      </c>
      <c r="N128" s="80">
        <v>400</v>
      </c>
      <c r="O128" s="81">
        <v>0.22033898305084745</v>
      </c>
      <c r="P128" s="81">
        <v>4.4067796610169491E-2</v>
      </c>
      <c r="Q128" s="28">
        <v>26</v>
      </c>
      <c r="R128" s="80">
        <v>488</v>
      </c>
      <c r="S128" s="81">
        <v>9.662921348314607E-2</v>
      </c>
      <c r="T128" s="80">
        <v>450</v>
      </c>
      <c r="U128" s="80">
        <v>520</v>
      </c>
      <c r="V128" s="81">
        <v>0.19024390243902439</v>
      </c>
      <c r="W128" s="81">
        <v>3.8048780487804877E-2</v>
      </c>
      <c r="X128" s="28">
        <v>39</v>
      </c>
      <c r="Y128" s="80">
        <v>400</v>
      </c>
      <c r="Z128" s="81">
        <v>3.896103896103896E-2</v>
      </c>
      <c r="AA128" s="80">
        <v>370</v>
      </c>
      <c r="AB128" s="80">
        <v>470</v>
      </c>
      <c r="AC128" s="81">
        <v>0.17647058823529413</v>
      </c>
      <c r="AD128" s="81">
        <v>3.5294117647058823E-2</v>
      </c>
      <c r="AE128" s="28">
        <v>111</v>
      </c>
      <c r="AF128" s="80">
        <v>460</v>
      </c>
      <c r="AG128" s="81">
        <v>6.9767441860465115E-2</v>
      </c>
      <c r="AH128" s="80">
        <v>400</v>
      </c>
      <c r="AI128" s="80">
        <v>525</v>
      </c>
      <c r="AJ128" s="81">
        <v>0.21052631578947367</v>
      </c>
      <c r="AK128" s="81">
        <v>4.2105263157894736E-2</v>
      </c>
      <c r="AL128" s="28">
        <v>58</v>
      </c>
      <c r="AM128" s="80">
        <v>615</v>
      </c>
      <c r="AN128" s="81">
        <v>2.5000000000000001E-2</v>
      </c>
      <c r="AO128" s="80">
        <v>525</v>
      </c>
      <c r="AP128" s="80">
        <v>680</v>
      </c>
      <c r="AQ128" s="81">
        <v>0.25510204081632654</v>
      </c>
      <c r="AR128" s="81">
        <v>5.1020408163265307E-2</v>
      </c>
      <c r="AS128" s="58" t="s">
        <v>308</v>
      </c>
    </row>
    <row r="129" spans="1:45" ht="11.25" x14ac:dyDescent="0.2">
      <c r="B129" s="8" t="s">
        <v>134</v>
      </c>
      <c r="C129" s="28">
        <v>38</v>
      </c>
      <c r="D129" s="80">
        <v>240</v>
      </c>
      <c r="E129" s="81">
        <v>6.6666666666666666E-2</v>
      </c>
      <c r="F129" s="80">
        <v>225</v>
      </c>
      <c r="G129" s="80">
        <v>265</v>
      </c>
      <c r="H129" s="81">
        <v>0.26315789473684209</v>
      </c>
      <c r="I129" s="81">
        <v>5.2631578947368418E-2</v>
      </c>
      <c r="J129" s="28">
        <v>103</v>
      </c>
      <c r="K129" s="80">
        <v>350</v>
      </c>
      <c r="L129" s="81">
        <v>6.0606060606060608E-2</v>
      </c>
      <c r="M129" s="80">
        <v>320</v>
      </c>
      <c r="N129" s="80">
        <v>370</v>
      </c>
      <c r="O129" s="81">
        <v>0.25</v>
      </c>
      <c r="P129" s="81">
        <v>0.05</v>
      </c>
      <c r="Q129" s="28">
        <v>91</v>
      </c>
      <c r="R129" s="80">
        <v>420</v>
      </c>
      <c r="S129" s="81">
        <v>7.6923076923076927E-2</v>
      </c>
      <c r="T129" s="80">
        <v>390</v>
      </c>
      <c r="U129" s="80">
        <v>450</v>
      </c>
      <c r="V129" s="81">
        <v>0.22448979591836735</v>
      </c>
      <c r="W129" s="81">
        <v>4.4897959183673466E-2</v>
      </c>
      <c r="X129" s="28">
        <v>70</v>
      </c>
      <c r="Y129" s="80">
        <v>350</v>
      </c>
      <c r="Z129" s="81">
        <v>2.9411764705882353E-2</v>
      </c>
      <c r="AA129" s="80">
        <v>330</v>
      </c>
      <c r="AB129" s="80">
        <v>380</v>
      </c>
      <c r="AC129" s="81">
        <v>0.25</v>
      </c>
      <c r="AD129" s="81">
        <v>0.05</v>
      </c>
      <c r="AE129" s="28">
        <v>336</v>
      </c>
      <c r="AF129" s="80">
        <v>400</v>
      </c>
      <c r="AG129" s="81">
        <v>8.1081081081081086E-2</v>
      </c>
      <c r="AH129" s="80">
        <v>360</v>
      </c>
      <c r="AI129" s="80">
        <v>430</v>
      </c>
      <c r="AJ129" s="81">
        <v>0.21951219512195122</v>
      </c>
      <c r="AK129" s="81">
        <v>4.3902439024390241E-2</v>
      </c>
      <c r="AL129" s="28">
        <v>74</v>
      </c>
      <c r="AM129" s="80">
        <v>480</v>
      </c>
      <c r="AN129" s="81">
        <v>6.6666666666666666E-2</v>
      </c>
      <c r="AO129" s="80">
        <v>430</v>
      </c>
      <c r="AP129" s="80">
        <v>550</v>
      </c>
      <c r="AQ129" s="81">
        <v>0.21518987341772153</v>
      </c>
      <c r="AR129" s="81">
        <v>4.3037974683544304E-2</v>
      </c>
      <c r="AS129" s="58" t="s">
        <v>308</v>
      </c>
    </row>
    <row r="130" spans="1:45" s="26" customFormat="1" ht="11.25" x14ac:dyDescent="0.2">
      <c r="B130" s="26" t="s">
        <v>188</v>
      </c>
      <c r="C130" s="28">
        <v>532</v>
      </c>
      <c r="D130" s="80">
        <v>260</v>
      </c>
      <c r="E130" s="81">
        <v>1.9607843137254902E-2</v>
      </c>
      <c r="F130" s="80">
        <v>230</v>
      </c>
      <c r="G130" s="80">
        <v>300</v>
      </c>
      <c r="H130" s="81">
        <v>0.23809523809523808</v>
      </c>
      <c r="I130" s="81">
        <v>4.7619047619047616E-2</v>
      </c>
      <c r="J130" s="28">
        <v>1097</v>
      </c>
      <c r="K130" s="80">
        <v>350</v>
      </c>
      <c r="L130" s="81">
        <v>6.0606060606060608E-2</v>
      </c>
      <c r="M130" s="80">
        <v>320</v>
      </c>
      <c r="N130" s="80">
        <v>385</v>
      </c>
      <c r="O130" s="81">
        <v>0.25</v>
      </c>
      <c r="P130" s="81">
        <v>0.05</v>
      </c>
      <c r="Q130" s="28">
        <v>417</v>
      </c>
      <c r="R130" s="80">
        <v>415</v>
      </c>
      <c r="S130" s="81">
        <v>5.0632911392405063E-2</v>
      </c>
      <c r="T130" s="80">
        <v>380</v>
      </c>
      <c r="U130" s="80">
        <v>460</v>
      </c>
      <c r="V130" s="81">
        <v>0.20289855072463769</v>
      </c>
      <c r="W130" s="81">
        <v>4.057971014492754E-2</v>
      </c>
      <c r="X130" s="28">
        <v>513</v>
      </c>
      <c r="Y130" s="80">
        <v>360</v>
      </c>
      <c r="Z130" s="81">
        <v>5.8823529411764705E-2</v>
      </c>
      <c r="AA130" s="80">
        <v>320</v>
      </c>
      <c r="AB130" s="80">
        <v>395</v>
      </c>
      <c r="AC130" s="81">
        <v>0.2413793103448276</v>
      </c>
      <c r="AD130" s="81">
        <v>4.8275862068965517E-2</v>
      </c>
      <c r="AE130" s="28">
        <v>2282</v>
      </c>
      <c r="AF130" s="80">
        <v>400</v>
      </c>
      <c r="AG130" s="81">
        <v>8.1081081081081086E-2</v>
      </c>
      <c r="AH130" s="80">
        <v>360</v>
      </c>
      <c r="AI130" s="80">
        <v>450</v>
      </c>
      <c r="AJ130" s="81">
        <v>0.21212121212121213</v>
      </c>
      <c r="AK130" s="81">
        <v>4.2424242424242427E-2</v>
      </c>
      <c r="AL130" s="28">
        <v>909</v>
      </c>
      <c r="AM130" s="80">
        <v>500</v>
      </c>
      <c r="AN130" s="81">
        <v>9.8901098901098897E-2</v>
      </c>
      <c r="AO130" s="80">
        <v>450</v>
      </c>
      <c r="AP130" s="80">
        <v>550</v>
      </c>
      <c r="AQ130" s="81">
        <v>0.21951219512195122</v>
      </c>
      <c r="AR130" s="81">
        <v>4.3902439024390241E-2</v>
      </c>
      <c r="AS130" s="58"/>
    </row>
    <row r="131" spans="1:45" ht="11.25" x14ac:dyDescent="0.2">
      <c r="A131" s="8" t="s">
        <v>309</v>
      </c>
      <c r="B131" s="8" t="s">
        <v>309</v>
      </c>
      <c r="C131" s="28">
        <v>58</v>
      </c>
      <c r="D131" s="80">
        <v>218</v>
      </c>
      <c r="E131" s="81">
        <v>3.8095238095238099E-2</v>
      </c>
      <c r="F131" s="80">
        <v>190</v>
      </c>
      <c r="G131" s="80">
        <v>250</v>
      </c>
      <c r="H131" s="81">
        <v>0.28235294117647058</v>
      </c>
      <c r="I131" s="81">
        <v>5.647058823529412E-2</v>
      </c>
      <c r="J131" s="28">
        <v>187</v>
      </c>
      <c r="K131" s="80">
        <v>280</v>
      </c>
      <c r="L131" s="81">
        <v>3.7037037037037035E-2</v>
      </c>
      <c r="M131" s="80">
        <v>250</v>
      </c>
      <c r="N131" s="80">
        <v>310</v>
      </c>
      <c r="O131" s="81">
        <v>0.14285714285714285</v>
      </c>
      <c r="P131" s="81">
        <v>2.8571428571428571E-2</v>
      </c>
      <c r="Q131" s="28">
        <v>77</v>
      </c>
      <c r="R131" s="80">
        <v>350</v>
      </c>
      <c r="S131" s="81">
        <v>6.0606060606060608E-2</v>
      </c>
      <c r="T131" s="80">
        <v>320</v>
      </c>
      <c r="U131" s="80">
        <v>360</v>
      </c>
      <c r="V131" s="81">
        <v>0.22807017543859648</v>
      </c>
      <c r="W131" s="81">
        <v>4.5614035087719294E-2</v>
      </c>
      <c r="X131" s="28">
        <v>214</v>
      </c>
      <c r="Y131" s="80">
        <v>300</v>
      </c>
      <c r="Z131" s="81">
        <v>3.4482758620689655E-2</v>
      </c>
      <c r="AA131" s="80">
        <v>280</v>
      </c>
      <c r="AB131" s="80">
        <v>330</v>
      </c>
      <c r="AC131" s="81">
        <v>0.2</v>
      </c>
      <c r="AD131" s="81">
        <v>0.04</v>
      </c>
      <c r="AE131" s="28">
        <v>728</v>
      </c>
      <c r="AF131" s="80">
        <v>350</v>
      </c>
      <c r="AG131" s="81">
        <v>6.0606060606060608E-2</v>
      </c>
      <c r="AH131" s="80">
        <v>320</v>
      </c>
      <c r="AI131" s="80">
        <v>380</v>
      </c>
      <c r="AJ131" s="81">
        <v>0.25</v>
      </c>
      <c r="AK131" s="81">
        <v>0.05</v>
      </c>
      <c r="AL131" s="28">
        <v>227</v>
      </c>
      <c r="AM131" s="80">
        <v>420</v>
      </c>
      <c r="AN131" s="81">
        <v>6.3291139240506333E-2</v>
      </c>
      <c r="AO131" s="80">
        <v>380</v>
      </c>
      <c r="AP131" s="80">
        <v>460</v>
      </c>
      <c r="AQ131" s="81">
        <v>0.2</v>
      </c>
      <c r="AR131" s="81">
        <v>0.04</v>
      </c>
      <c r="AS131" s="58" t="s">
        <v>308</v>
      </c>
    </row>
    <row r="132" spans="1:45" ht="11.25" x14ac:dyDescent="0.2">
      <c r="B132" s="8" t="s">
        <v>310</v>
      </c>
      <c r="C132" s="28" t="s">
        <v>193</v>
      </c>
      <c r="D132" s="80" t="s">
        <v>193</v>
      </c>
      <c r="E132" s="81" t="s">
        <v>193</v>
      </c>
      <c r="F132" s="80" t="s">
        <v>193</v>
      </c>
      <c r="G132" s="80" t="s">
        <v>193</v>
      </c>
      <c r="H132" s="81" t="s">
        <v>193</v>
      </c>
      <c r="I132" s="81" t="s">
        <v>193</v>
      </c>
      <c r="J132" s="28">
        <v>17</v>
      </c>
      <c r="K132" s="80">
        <v>290</v>
      </c>
      <c r="L132" s="81">
        <v>0.11538461538461539</v>
      </c>
      <c r="M132" s="80">
        <v>280</v>
      </c>
      <c r="N132" s="80">
        <v>325</v>
      </c>
      <c r="O132" s="81">
        <v>0.20833333333333334</v>
      </c>
      <c r="P132" s="81">
        <v>4.1666666666666671E-2</v>
      </c>
      <c r="Q132" s="28">
        <v>21</v>
      </c>
      <c r="R132" s="80">
        <v>335</v>
      </c>
      <c r="S132" s="81">
        <v>3.0769230769230771E-2</v>
      </c>
      <c r="T132" s="80">
        <v>320</v>
      </c>
      <c r="U132" s="80">
        <v>360</v>
      </c>
      <c r="V132" s="81">
        <v>0.19642857142857142</v>
      </c>
      <c r="W132" s="81">
        <v>3.9285714285714285E-2</v>
      </c>
      <c r="X132" s="28">
        <v>14</v>
      </c>
      <c r="Y132" s="80">
        <v>323</v>
      </c>
      <c r="Z132" s="81">
        <v>0.24230769230769231</v>
      </c>
      <c r="AA132" s="80">
        <v>300</v>
      </c>
      <c r="AB132" s="80">
        <v>350</v>
      </c>
      <c r="AC132" s="81">
        <v>0.24230769230769231</v>
      </c>
      <c r="AD132" s="81">
        <v>4.8461538461538459E-2</v>
      </c>
      <c r="AE132" s="28">
        <v>83</v>
      </c>
      <c r="AF132" s="80">
        <v>360</v>
      </c>
      <c r="AG132" s="81">
        <v>5.8823529411764705E-2</v>
      </c>
      <c r="AH132" s="80">
        <v>330</v>
      </c>
      <c r="AI132" s="80">
        <v>400</v>
      </c>
      <c r="AJ132" s="81">
        <v>0.2</v>
      </c>
      <c r="AK132" s="81">
        <v>0.04</v>
      </c>
      <c r="AL132" s="28">
        <v>61</v>
      </c>
      <c r="AM132" s="80">
        <v>420</v>
      </c>
      <c r="AN132" s="81">
        <v>2.4390243902439025E-2</v>
      </c>
      <c r="AO132" s="80">
        <v>400</v>
      </c>
      <c r="AP132" s="80">
        <v>450</v>
      </c>
      <c r="AQ132" s="81">
        <v>0.10526315789473684</v>
      </c>
      <c r="AR132" s="81">
        <v>2.1052631578947368E-2</v>
      </c>
      <c r="AS132" s="58" t="s">
        <v>308</v>
      </c>
    </row>
    <row r="133" spans="1:45" ht="11.25" x14ac:dyDescent="0.2">
      <c r="B133" s="8" t="s">
        <v>151</v>
      </c>
      <c r="C133" s="28">
        <v>50</v>
      </c>
      <c r="D133" s="80">
        <v>223</v>
      </c>
      <c r="E133" s="81">
        <v>1.3636363636363636E-2</v>
      </c>
      <c r="F133" s="80">
        <v>190</v>
      </c>
      <c r="G133" s="80">
        <v>352</v>
      </c>
      <c r="H133" s="81">
        <v>0.2388888888888889</v>
      </c>
      <c r="I133" s="81">
        <v>4.777777777777778E-2</v>
      </c>
      <c r="J133" s="28">
        <v>122</v>
      </c>
      <c r="K133" s="80">
        <v>280</v>
      </c>
      <c r="L133" s="81">
        <v>7.6923076923076927E-2</v>
      </c>
      <c r="M133" s="80">
        <v>260</v>
      </c>
      <c r="N133" s="80">
        <v>295</v>
      </c>
      <c r="O133" s="81">
        <v>0.21739130434782608</v>
      </c>
      <c r="P133" s="81">
        <v>4.3478260869565216E-2</v>
      </c>
      <c r="Q133" s="28">
        <v>33</v>
      </c>
      <c r="R133" s="80">
        <v>330</v>
      </c>
      <c r="S133" s="81">
        <v>0.1</v>
      </c>
      <c r="T133" s="80">
        <v>300</v>
      </c>
      <c r="U133" s="80">
        <v>350</v>
      </c>
      <c r="V133" s="81">
        <v>0.26923076923076922</v>
      </c>
      <c r="W133" s="81">
        <v>5.3846153846153842E-2</v>
      </c>
      <c r="X133" s="28">
        <v>65</v>
      </c>
      <c r="Y133" s="80">
        <v>285</v>
      </c>
      <c r="Z133" s="81">
        <v>3.6363636363636362E-2</v>
      </c>
      <c r="AA133" s="80">
        <v>270</v>
      </c>
      <c r="AB133" s="80">
        <v>300</v>
      </c>
      <c r="AC133" s="81">
        <v>0.1875</v>
      </c>
      <c r="AD133" s="81">
        <v>3.7499999999999999E-2</v>
      </c>
      <c r="AE133" s="28">
        <v>309</v>
      </c>
      <c r="AF133" s="80">
        <v>340</v>
      </c>
      <c r="AG133" s="81">
        <v>6.25E-2</v>
      </c>
      <c r="AH133" s="80">
        <v>310</v>
      </c>
      <c r="AI133" s="80">
        <v>390</v>
      </c>
      <c r="AJ133" s="81">
        <v>0.25925925925925924</v>
      </c>
      <c r="AK133" s="81">
        <v>5.185185185185185E-2</v>
      </c>
      <c r="AL133" s="28">
        <v>355</v>
      </c>
      <c r="AM133" s="80">
        <v>400</v>
      </c>
      <c r="AN133" s="81">
        <v>5.2631578947368418E-2</v>
      </c>
      <c r="AO133" s="80">
        <v>390</v>
      </c>
      <c r="AP133" s="80">
        <v>420</v>
      </c>
      <c r="AQ133" s="81">
        <v>0.21212121212121213</v>
      </c>
      <c r="AR133" s="81">
        <v>4.2424242424242427E-2</v>
      </c>
      <c r="AS133" s="58" t="s">
        <v>308</v>
      </c>
    </row>
    <row r="134" spans="1:45" ht="11.25" x14ac:dyDescent="0.2">
      <c r="B134" s="8" t="s">
        <v>311</v>
      </c>
      <c r="C134" s="28">
        <v>65</v>
      </c>
      <c r="D134" s="80">
        <v>200</v>
      </c>
      <c r="E134" s="81">
        <v>0.1111111111111111</v>
      </c>
      <c r="F134" s="80">
        <v>180</v>
      </c>
      <c r="G134" s="80">
        <v>220</v>
      </c>
      <c r="H134" s="81">
        <v>0.25</v>
      </c>
      <c r="I134" s="81">
        <v>0.05</v>
      </c>
      <c r="J134" s="28">
        <v>99</v>
      </c>
      <c r="K134" s="80">
        <v>270</v>
      </c>
      <c r="L134" s="81">
        <v>0</v>
      </c>
      <c r="M134" s="80">
        <v>240</v>
      </c>
      <c r="N134" s="80">
        <v>320</v>
      </c>
      <c r="O134" s="81">
        <v>0.17391304347826086</v>
      </c>
      <c r="P134" s="81">
        <v>3.4782608695652174E-2</v>
      </c>
      <c r="Q134" s="28">
        <v>35</v>
      </c>
      <c r="R134" s="80">
        <v>350</v>
      </c>
      <c r="S134" s="81">
        <v>2.9411764705882353E-2</v>
      </c>
      <c r="T134" s="80">
        <v>330</v>
      </c>
      <c r="U134" s="80">
        <v>395</v>
      </c>
      <c r="V134" s="81">
        <v>0.12903225806451613</v>
      </c>
      <c r="W134" s="81">
        <v>2.5806451612903226E-2</v>
      </c>
      <c r="X134" s="28">
        <v>76</v>
      </c>
      <c r="Y134" s="80">
        <v>310</v>
      </c>
      <c r="Z134" s="81">
        <v>0.10714285714285714</v>
      </c>
      <c r="AA134" s="80">
        <v>270</v>
      </c>
      <c r="AB134" s="80">
        <v>350</v>
      </c>
      <c r="AC134" s="81">
        <v>0.29166666666666669</v>
      </c>
      <c r="AD134" s="81">
        <v>5.8333333333333334E-2</v>
      </c>
      <c r="AE134" s="28">
        <v>559</v>
      </c>
      <c r="AF134" s="80">
        <v>350</v>
      </c>
      <c r="AG134" s="81">
        <v>2.9411764705882353E-2</v>
      </c>
      <c r="AH134" s="80">
        <v>330</v>
      </c>
      <c r="AI134" s="80">
        <v>400</v>
      </c>
      <c r="AJ134" s="81">
        <v>0.16666666666666666</v>
      </c>
      <c r="AK134" s="81">
        <v>3.3333333333333333E-2</v>
      </c>
      <c r="AL134" s="28">
        <v>505</v>
      </c>
      <c r="AM134" s="80">
        <v>430</v>
      </c>
      <c r="AN134" s="81">
        <v>7.4999999999999997E-2</v>
      </c>
      <c r="AO134" s="80">
        <v>400</v>
      </c>
      <c r="AP134" s="80">
        <v>450</v>
      </c>
      <c r="AQ134" s="81">
        <v>0.19444444444444445</v>
      </c>
      <c r="AR134" s="81">
        <v>3.888888888888889E-2</v>
      </c>
      <c r="AS134" s="58" t="s">
        <v>308</v>
      </c>
    </row>
    <row r="135" spans="1:45" s="26" customFormat="1" ht="11.25" x14ac:dyDescent="0.2">
      <c r="B135" s="26" t="s">
        <v>188</v>
      </c>
      <c r="C135" s="28">
        <v>181</v>
      </c>
      <c r="D135" s="80">
        <v>210</v>
      </c>
      <c r="E135" s="81">
        <v>8.8082901554404139E-2</v>
      </c>
      <c r="F135" s="80">
        <v>190</v>
      </c>
      <c r="G135" s="80">
        <v>250</v>
      </c>
      <c r="H135" s="81">
        <v>0.27272727272727271</v>
      </c>
      <c r="I135" s="81">
        <v>5.4545454545454543E-2</v>
      </c>
      <c r="J135" s="28">
        <v>425</v>
      </c>
      <c r="K135" s="80">
        <v>280</v>
      </c>
      <c r="L135" s="81">
        <v>5.6603773584905662E-2</v>
      </c>
      <c r="M135" s="80">
        <v>250</v>
      </c>
      <c r="N135" s="80">
        <v>300</v>
      </c>
      <c r="O135" s="81">
        <v>0.19148936170212766</v>
      </c>
      <c r="P135" s="81">
        <v>3.8297872340425532E-2</v>
      </c>
      <c r="Q135" s="28">
        <v>166</v>
      </c>
      <c r="R135" s="80">
        <v>345</v>
      </c>
      <c r="S135" s="81">
        <v>7.8125E-2</v>
      </c>
      <c r="T135" s="80">
        <v>320</v>
      </c>
      <c r="U135" s="80">
        <v>360</v>
      </c>
      <c r="V135" s="81">
        <v>0.23214285714285715</v>
      </c>
      <c r="W135" s="81">
        <v>4.642857142857143E-2</v>
      </c>
      <c r="X135" s="28">
        <v>369</v>
      </c>
      <c r="Y135" s="80">
        <v>300</v>
      </c>
      <c r="Z135" s="81">
        <v>7.1428571428571425E-2</v>
      </c>
      <c r="AA135" s="80">
        <v>275</v>
      </c>
      <c r="AB135" s="80">
        <v>330</v>
      </c>
      <c r="AC135" s="81">
        <v>0.2</v>
      </c>
      <c r="AD135" s="81">
        <v>0.04</v>
      </c>
      <c r="AE135" s="28">
        <v>1679</v>
      </c>
      <c r="AF135" s="80">
        <v>350</v>
      </c>
      <c r="AG135" s="81">
        <v>6.0606060606060608E-2</v>
      </c>
      <c r="AH135" s="80">
        <v>320</v>
      </c>
      <c r="AI135" s="80">
        <v>400</v>
      </c>
      <c r="AJ135" s="81">
        <v>0.25</v>
      </c>
      <c r="AK135" s="81">
        <v>0.05</v>
      </c>
      <c r="AL135" s="28">
        <v>1148</v>
      </c>
      <c r="AM135" s="80">
        <v>420</v>
      </c>
      <c r="AN135" s="81">
        <v>6.3291139240506333E-2</v>
      </c>
      <c r="AO135" s="80">
        <v>400</v>
      </c>
      <c r="AP135" s="80">
        <v>450</v>
      </c>
      <c r="AQ135" s="81">
        <v>0.2</v>
      </c>
      <c r="AR135" s="81">
        <v>0.04</v>
      </c>
      <c r="AS135" s="58"/>
    </row>
    <row r="136" spans="1:45" ht="11.25" x14ac:dyDescent="0.2">
      <c r="A136" s="8" t="s">
        <v>312</v>
      </c>
      <c r="B136" s="8" t="s">
        <v>312</v>
      </c>
      <c r="C136" s="28">
        <v>35</v>
      </c>
      <c r="D136" s="80">
        <v>250</v>
      </c>
      <c r="E136" s="81">
        <v>6.3829787234042548E-2</v>
      </c>
      <c r="F136" s="80">
        <v>220</v>
      </c>
      <c r="G136" s="80">
        <v>320</v>
      </c>
      <c r="H136" s="81">
        <v>0.3888888888888889</v>
      </c>
      <c r="I136" s="81">
        <v>7.7777777777777779E-2</v>
      </c>
      <c r="J136" s="28">
        <v>76</v>
      </c>
      <c r="K136" s="80">
        <v>313</v>
      </c>
      <c r="L136" s="81">
        <v>7.9310344827586213E-2</v>
      </c>
      <c r="M136" s="80">
        <v>270</v>
      </c>
      <c r="N136" s="80">
        <v>350</v>
      </c>
      <c r="O136" s="81">
        <v>0.30416666666666664</v>
      </c>
      <c r="P136" s="81">
        <v>6.083333333333333E-2</v>
      </c>
      <c r="Q136" s="28">
        <v>16</v>
      </c>
      <c r="R136" s="80">
        <v>415</v>
      </c>
      <c r="S136" s="81">
        <v>0</v>
      </c>
      <c r="T136" s="80">
        <v>400</v>
      </c>
      <c r="U136" s="80">
        <v>495</v>
      </c>
      <c r="V136" s="81">
        <v>0.12162162162162163</v>
      </c>
      <c r="W136" s="81">
        <v>2.4324324324324326E-2</v>
      </c>
      <c r="X136" s="28">
        <v>69</v>
      </c>
      <c r="Y136" s="80">
        <v>350</v>
      </c>
      <c r="Z136" s="81">
        <v>6.0606060606060608E-2</v>
      </c>
      <c r="AA136" s="80">
        <v>310</v>
      </c>
      <c r="AB136" s="80">
        <v>380</v>
      </c>
      <c r="AC136" s="81">
        <v>0.4</v>
      </c>
      <c r="AD136" s="81">
        <v>0.08</v>
      </c>
      <c r="AE136" s="28">
        <v>200</v>
      </c>
      <c r="AF136" s="80">
        <v>390</v>
      </c>
      <c r="AG136" s="81">
        <v>0.11428571428571428</v>
      </c>
      <c r="AH136" s="80">
        <v>340</v>
      </c>
      <c r="AI136" s="80">
        <v>375</v>
      </c>
      <c r="AJ136" s="81">
        <v>0.32203389830508472</v>
      </c>
      <c r="AK136" s="81">
        <v>6.4406779661016947E-2</v>
      </c>
      <c r="AL136" s="28">
        <v>38</v>
      </c>
      <c r="AM136" s="80">
        <v>425</v>
      </c>
      <c r="AN136" s="81">
        <v>6.25E-2</v>
      </c>
      <c r="AO136" s="80">
        <v>375</v>
      </c>
      <c r="AP136" s="80">
        <v>530</v>
      </c>
      <c r="AQ136" s="81">
        <v>0.2878787878787879</v>
      </c>
      <c r="AR136" s="81">
        <v>5.7575757575757579E-2</v>
      </c>
      <c r="AS136" s="58" t="s">
        <v>308</v>
      </c>
    </row>
    <row r="137" spans="1:45" ht="11.25" x14ac:dyDescent="0.2">
      <c r="B137" s="8" t="s">
        <v>313</v>
      </c>
      <c r="C137" s="28">
        <v>33</v>
      </c>
      <c r="D137" s="80">
        <v>200</v>
      </c>
      <c r="E137" s="81">
        <v>8.1081081081081086E-2</v>
      </c>
      <c r="F137" s="80">
        <v>195</v>
      </c>
      <c r="G137" s="80">
        <v>240</v>
      </c>
      <c r="H137" s="81">
        <v>0.1111111111111111</v>
      </c>
      <c r="I137" s="81">
        <v>2.222222222222222E-2</v>
      </c>
      <c r="J137" s="28">
        <v>188</v>
      </c>
      <c r="K137" s="80">
        <v>290</v>
      </c>
      <c r="L137" s="81">
        <v>7.407407407407407E-2</v>
      </c>
      <c r="M137" s="80">
        <v>263</v>
      </c>
      <c r="N137" s="80">
        <v>315</v>
      </c>
      <c r="O137" s="81">
        <v>0.23404255319148937</v>
      </c>
      <c r="P137" s="81">
        <v>4.6808510638297871E-2</v>
      </c>
      <c r="Q137" s="28">
        <v>59</v>
      </c>
      <c r="R137" s="80">
        <v>370</v>
      </c>
      <c r="S137" s="81">
        <v>8.8235294117647065E-2</v>
      </c>
      <c r="T137" s="80">
        <v>340</v>
      </c>
      <c r="U137" s="80">
        <v>420</v>
      </c>
      <c r="V137" s="81">
        <v>0.27586206896551724</v>
      </c>
      <c r="W137" s="81">
        <v>5.5172413793103448E-2</v>
      </c>
      <c r="X137" s="28">
        <v>55</v>
      </c>
      <c r="Y137" s="80">
        <v>320</v>
      </c>
      <c r="Z137" s="81">
        <v>0.14285714285714285</v>
      </c>
      <c r="AA137" s="80">
        <v>300</v>
      </c>
      <c r="AB137" s="80">
        <v>350</v>
      </c>
      <c r="AC137" s="81">
        <v>0.25490196078431371</v>
      </c>
      <c r="AD137" s="81">
        <v>5.0980392156862744E-2</v>
      </c>
      <c r="AE137" s="28">
        <v>351</v>
      </c>
      <c r="AF137" s="80">
        <v>380</v>
      </c>
      <c r="AG137" s="81">
        <v>0.10144927536231885</v>
      </c>
      <c r="AH137" s="80">
        <v>350</v>
      </c>
      <c r="AI137" s="80">
        <v>420</v>
      </c>
      <c r="AJ137" s="81">
        <v>0.26666666666666666</v>
      </c>
      <c r="AK137" s="81">
        <v>5.333333333333333E-2</v>
      </c>
      <c r="AL137" s="28">
        <v>110</v>
      </c>
      <c r="AM137" s="80">
        <v>450</v>
      </c>
      <c r="AN137" s="81">
        <v>0.125</v>
      </c>
      <c r="AO137" s="80">
        <v>420</v>
      </c>
      <c r="AP137" s="80">
        <v>500</v>
      </c>
      <c r="AQ137" s="81">
        <v>0.2857142857142857</v>
      </c>
      <c r="AR137" s="81">
        <v>5.7142857142857141E-2</v>
      </c>
      <c r="AS137" s="58" t="s">
        <v>308</v>
      </c>
    </row>
    <row r="138" spans="1:45" ht="11.25" x14ac:dyDescent="0.2">
      <c r="B138" s="8" t="s">
        <v>314</v>
      </c>
      <c r="C138" s="28">
        <v>15</v>
      </c>
      <c r="D138" s="80">
        <v>220</v>
      </c>
      <c r="E138" s="81">
        <v>0.15789473684210525</v>
      </c>
      <c r="F138" s="80">
        <v>190</v>
      </c>
      <c r="G138" s="80">
        <v>295</v>
      </c>
      <c r="H138" s="81">
        <v>0.12820512820512819</v>
      </c>
      <c r="I138" s="81">
        <v>2.564102564102564E-2</v>
      </c>
      <c r="J138" s="28">
        <v>71</v>
      </c>
      <c r="K138" s="80">
        <v>295</v>
      </c>
      <c r="L138" s="81">
        <v>9.2592592592592587E-2</v>
      </c>
      <c r="M138" s="80">
        <v>275</v>
      </c>
      <c r="N138" s="80">
        <v>320</v>
      </c>
      <c r="O138" s="81">
        <v>0.18</v>
      </c>
      <c r="P138" s="81">
        <v>3.5999999999999997E-2</v>
      </c>
      <c r="Q138" s="28">
        <v>37</v>
      </c>
      <c r="R138" s="80">
        <v>360</v>
      </c>
      <c r="S138" s="81">
        <v>6.8249258160237386E-2</v>
      </c>
      <c r="T138" s="80">
        <v>340</v>
      </c>
      <c r="U138" s="80">
        <v>385</v>
      </c>
      <c r="V138" s="81">
        <v>0.2</v>
      </c>
      <c r="W138" s="81">
        <v>0.04</v>
      </c>
      <c r="X138" s="28">
        <v>42</v>
      </c>
      <c r="Y138" s="80">
        <v>325</v>
      </c>
      <c r="Z138" s="81">
        <v>0.16071428571428573</v>
      </c>
      <c r="AA138" s="80">
        <v>290</v>
      </c>
      <c r="AB138" s="80">
        <v>360</v>
      </c>
      <c r="AC138" s="81">
        <v>0.25</v>
      </c>
      <c r="AD138" s="81">
        <v>0.05</v>
      </c>
      <c r="AE138" s="28">
        <v>289</v>
      </c>
      <c r="AF138" s="80">
        <v>370</v>
      </c>
      <c r="AG138" s="81">
        <v>0.11782477341389729</v>
      </c>
      <c r="AH138" s="80">
        <v>350</v>
      </c>
      <c r="AI138" s="80">
        <v>410</v>
      </c>
      <c r="AJ138" s="81">
        <v>0.27586206896551724</v>
      </c>
      <c r="AK138" s="81">
        <v>5.5172413793103448E-2</v>
      </c>
      <c r="AL138" s="28">
        <v>81</v>
      </c>
      <c r="AM138" s="80">
        <v>450</v>
      </c>
      <c r="AN138" s="81">
        <v>0.1306532663316583</v>
      </c>
      <c r="AO138" s="80">
        <v>410</v>
      </c>
      <c r="AP138" s="80">
        <v>480</v>
      </c>
      <c r="AQ138" s="81">
        <v>0.3235294117647059</v>
      </c>
      <c r="AR138" s="81">
        <v>6.4705882352941183E-2</v>
      </c>
      <c r="AS138" s="58" t="s">
        <v>308</v>
      </c>
    </row>
    <row r="139" spans="1:45" ht="11.25" x14ac:dyDescent="0.2">
      <c r="B139" s="8" t="s">
        <v>315</v>
      </c>
      <c r="C139" s="28">
        <v>13</v>
      </c>
      <c r="D139" s="80">
        <v>235</v>
      </c>
      <c r="E139" s="81">
        <v>6.8181818181818177E-2</v>
      </c>
      <c r="F139" s="80">
        <v>220</v>
      </c>
      <c r="G139" s="80">
        <v>370</v>
      </c>
      <c r="H139" s="81">
        <v>0.23684210526315788</v>
      </c>
      <c r="I139" s="81">
        <v>4.7368421052631574E-2</v>
      </c>
      <c r="J139" s="28">
        <v>90</v>
      </c>
      <c r="K139" s="80">
        <v>290</v>
      </c>
      <c r="L139" s="81">
        <v>5.4545454545454543E-2</v>
      </c>
      <c r="M139" s="80">
        <v>260</v>
      </c>
      <c r="N139" s="80">
        <v>315</v>
      </c>
      <c r="O139" s="81">
        <v>0.16</v>
      </c>
      <c r="P139" s="81">
        <v>3.2000000000000001E-2</v>
      </c>
      <c r="Q139" s="28">
        <v>32</v>
      </c>
      <c r="R139" s="80">
        <v>330</v>
      </c>
      <c r="S139" s="81">
        <v>6.4516129032258063E-2</v>
      </c>
      <c r="T139" s="80">
        <v>280</v>
      </c>
      <c r="U139" s="80">
        <v>370</v>
      </c>
      <c r="V139" s="81">
        <v>0.17857142857142858</v>
      </c>
      <c r="W139" s="81">
        <v>3.5714285714285712E-2</v>
      </c>
      <c r="X139" s="28">
        <v>54</v>
      </c>
      <c r="Y139" s="80">
        <v>318</v>
      </c>
      <c r="Z139" s="81">
        <v>0.14388489208633093</v>
      </c>
      <c r="AA139" s="80">
        <v>280</v>
      </c>
      <c r="AB139" s="80">
        <v>340</v>
      </c>
      <c r="AC139" s="81">
        <v>0.29795918367346941</v>
      </c>
      <c r="AD139" s="81">
        <v>5.9591836734693884E-2</v>
      </c>
      <c r="AE139" s="28">
        <v>340</v>
      </c>
      <c r="AF139" s="80">
        <v>370</v>
      </c>
      <c r="AG139" s="81">
        <v>0.12121212121212122</v>
      </c>
      <c r="AH139" s="80">
        <v>340</v>
      </c>
      <c r="AI139" s="80">
        <v>380</v>
      </c>
      <c r="AJ139" s="81">
        <v>0.32142857142857145</v>
      </c>
      <c r="AK139" s="81">
        <v>6.4285714285714293E-2</v>
      </c>
      <c r="AL139" s="28">
        <v>148</v>
      </c>
      <c r="AM139" s="80">
        <v>420</v>
      </c>
      <c r="AN139" s="81">
        <v>0.10526315789473684</v>
      </c>
      <c r="AO139" s="80">
        <v>380</v>
      </c>
      <c r="AP139" s="80">
        <v>450</v>
      </c>
      <c r="AQ139" s="81">
        <v>0.3125</v>
      </c>
      <c r="AR139" s="81">
        <v>6.25E-2</v>
      </c>
      <c r="AS139" s="58" t="s">
        <v>308</v>
      </c>
    </row>
    <row r="140" spans="1:45" s="26" customFormat="1" ht="11.25" x14ac:dyDescent="0.2">
      <c r="B140" s="26" t="s">
        <v>188</v>
      </c>
      <c r="C140" s="28">
        <v>96</v>
      </c>
      <c r="D140" s="80">
        <v>230</v>
      </c>
      <c r="E140" s="81">
        <v>9.5238095238095233E-2</v>
      </c>
      <c r="F140" s="80">
        <v>200</v>
      </c>
      <c r="G140" s="80">
        <v>288</v>
      </c>
      <c r="H140" s="81">
        <v>0.27777777777777779</v>
      </c>
      <c r="I140" s="81">
        <v>5.5555555555555559E-2</v>
      </c>
      <c r="J140" s="28">
        <v>425</v>
      </c>
      <c r="K140" s="80">
        <v>290</v>
      </c>
      <c r="L140" s="81">
        <v>7.407407407407407E-2</v>
      </c>
      <c r="M140" s="80">
        <v>265</v>
      </c>
      <c r="N140" s="80">
        <v>320</v>
      </c>
      <c r="O140" s="81">
        <v>0.20833333333333334</v>
      </c>
      <c r="P140" s="81">
        <v>4.1666666666666671E-2</v>
      </c>
      <c r="Q140" s="28">
        <v>144</v>
      </c>
      <c r="R140" s="80">
        <v>360</v>
      </c>
      <c r="S140" s="81">
        <v>6.8249258160237386E-2</v>
      </c>
      <c r="T140" s="80">
        <v>330</v>
      </c>
      <c r="U140" s="80">
        <v>410</v>
      </c>
      <c r="V140" s="81">
        <v>0.22033898305084745</v>
      </c>
      <c r="W140" s="81">
        <v>4.4067796610169491E-2</v>
      </c>
      <c r="X140" s="28">
        <v>220</v>
      </c>
      <c r="Y140" s="80">
        <v>330</v>
      </c>
      <c r="Z140" s="81">
        <v>0.13793103448275862</v>
      </c>
      <c r="AA140" s="80">
        <v>300</v>
      </c>
      <c r="AB140" s="80">
        <v>358</v>
      </c>
      <c r="AC140" s="81">
        <v>0.32</v>
      </c>
      <c r="AD140" s="81">
        <v>6.4000000000000001E-2</v>
      </c>
      <c r="AE140" s="28">
        <v>1180</v>
      </c>
      <c r="AF140" s="80">
        <v>380</v>
      </c>
      <c r="AG140" s="81">
        <v>0.11764705882352941</v>
      </c>
      <c r="AH140" s="80">
        <v>350</v>
      </c>
      <c r="AI140" s="80">
        <v>400</v>
      </c>
      <c r="AJ140" s="81">
        <v>0.31034482758620691</v>
      </c>
      <c r="AK140" s="81">
        <v>6.2068965517241378E-2</v>
      </c>
      <c r="AL140" s="28">
        <v>377</v>
      </c>
      <c r="AM140" s="80">
        <v>440</v>
      </c>
      <c r="AN140" s="81">
        <v>0.12820512820512819</v>
      </c>
      <c r="AO140" s="80">
        <v>400</v>
      </c>
      <c r="AP140" s="80">
        <v>480</v>
      </c>
      <c r="AQ140" s="81">
        <v>0.33333333333333331</v>
      </c>
      <c r="AR140" s="81">
        <v>6.6666666666666666E-2</v>
      </c>
      <c r="AS140" s="58"/>
    </row>
    <row r="141" spans="1:45" ht="11.25" x14ac:dyDescent="0.2">
      <c r="A141" s="8" t="s">
        <v>316</v>
      </c>
      <c r="B141" s="8" t="s">
        <v>317</v>
      </c>
      <c r="C141" s="28">
        <v>19</v>
      </c>
      <c r="D141" s="80">
        <v>240</v>
      </c>
      <c r="E141" s="81">
        <v>0.14285714285714285</v>
      </c>
      <c r="F141" s="80">
        <v>210</v>
      </c>
      <c r="G141" s="80">
        <v>250</v>
      </c>
      <c r="H141" s="81">
        <v>0.33333333333333331</v>
      </c>
      <c r="I141" s="81">
        <v>6.6666666666666666E-2</v>
      </c>
      <c r="J141" s="28">
        <v>61</v>
      </c>
      <c r="K141" s="80">
        <v>290</v>
      </c>
      <c r="L141" s="81">
        <v>9.4339622641509441E-2</v>
      </c>
      <c r="M141" s="80">
        <v>260</v>
      </c>
      <c r="N141" s="80">
        <v>300</v>
      </c>
      <c r="O141" s="81">
        <v>0.2608695652173913</v>
      </c>
      <c r="P141" s="81">
        <v>5.2173913043478258E-2</v>
      </c>
      <c r="Q141" s="28">
        <v>21</v>
      </c>
      <c r="R141" s="80">
        <v>320</v>
      </c>
      <c r="S141" s="81">
        <v>3.2258064516129031E-2</v>
      </c>
      <c r="T141" s="80">
        <v>290</v>
      </c>
      <c r="U141" s="80">
        <v>380</v>
      </c>
      <c r="V141" s="81">
        <v>0.18518518518518517</v>
      </c>
      <c r="W141" s="81">
        <v>3.7037037037037035E-2</v>
      </c>
      <c r="X141" s="28">
        <v>26</v>
      </c>
      <c r="Y141" s="80">
        <v>313</v>
      </c>
      <c r="Z141" s="81">
        <v>0.13818181818181818</v>
      </c>
      <c r="AA141" s="80">
        <v>300</v>
      </c>
      <c r="AB141" s="80">
        <v>320</v>
      </c>
      <c r="AC141" s="81">
        <v>0.252</v>
      </c>
      <c r="AD141" s="81">
        <v>5.04E-2</v>
      </c>
      <c r="AE141" s="28">
        <v>151</v>
      </c>
      <c r="AF141" s="80">
        <v>370</v>
      </c>
      <c r="AG141" s="81">
        <v>0.12121212121212122</v>
      </c>
      <c r="AH141" s="80">
        <v>340</v>
      </c>
      <c r="AI141" s="80">
        <v>400</v>
      </c>
      <c r="AJ141" s="81">
        <v>0.27586206896551724</v>
      </c>
      <c r="AK141" s="81">
        <v>5.5172413793103448E-2</v>
      </c>
      <c r="AL141" s="28">
        <v>50</v>
      </c>
      <c r="AM141" s="80">
        <v>450</v>
      </c>
      <c r="AN141" s="81">
        <v>0.125</v>
      </c>
      <c r="AO141" s="80">
        <v>400</v>
      </c>
      <c r="AP141" s="80">
        <v>470</v>
      </c>
      <c r="AQ141" s="81">
        <v>0.25</v>
      </c>
      <c r="AR141" s="81">
        <v>0.05</v>
      </c>
      <c r="AS141" s="58" t="s">
        <v>308</v>
      </c>
    </row>
    <row r="142" spans="1:45" ht="11.25" x14ac:dyDescent="0.2">
      <c r="B142" s="8" t="s">
        <v>318</v>
      </c>
      <c r="C142" s="28">
        <v>34</v>
      </c>
      <c r="D142" s="80">
        <v>213</v>
      </c>
      <c r="E142" s="81">
        <v>0.18333333333333332</v>
      </c>
      <c r="F142" s="80">
        <v>180</v>
      </c>
      <c r="G142" s="80">
        <v>300</v>
      </c>
      <c r="H142" s="81">
        <v>0.42</v>
      </c>
      <c r="I142" s="81">
        <v>8.3999999999999991E-2</v>
      </c>
      <c r="J142" s="28">
        <v>81</v>
      </c>
      <c r="K142" s="80">
        <v>280</v>
      </c>
      <c r="L142" s="81">
        <v>0.12</v>
      </c>
      <c r="M142" s="80">
        <v>250</v>
      </c>
      <c r="N142" s="80">
        <v>320</v>
      </c>
      <c r="O142" s="81">
        <v>0.4358974358974359</v>
      </c>
      <c r="P142" s="81">
        <v>8.7179487179487175E-2</v>
      </c>
      <c r="Q142" s="28" t="s">
        <v>193</v>
      </c>
      <c r="R142" s="80" t="s">
        <v>193</v>
      </c>
      <c r="S142" s="81" t="s">
        <v>193</v>
      </c>
      <c r="T142" s="80" t="s">
        <v>193</v>
      </c>
      <c r="U142" s="80" t="s">
        <v>193</v>
      </c>
      <c r="V142" s="81" t="s">
        <v>193</v>
      </c>
      <c r="W142" s="81" t="s">
        <v>193</v>
      </c>
      <c r="X142" s="28">
        <v>34</v>
      </c>
      <c r="Y142" s="80">
        <v>320</v>
      </c>
      <c r="Z142" s="81">
        <v>0.10344827586206896</v>
      </c>
      <c r="AA142" s="80">
        <v>290</v>
      </c>
      <c r="AB142" s="80">
        <v>350</v>
      </c>
      <c r="AC142" s="81">
        <v>0.45454545454545453</v>
      </c>
      <c r="AD142" s="81">
        <v>9.0909090909090912E-2</v>
      </c>
      <c r="AE142" s="28">
        <v>124</v>
      </c>
      <c r="AF142" s="80">
        <v>370</v>
      </c>
      <c r="AG142" s="81">
        <v>8.8235294117647065E-2</v>
      </c>
      <c r="AH142" s="80">
        <v>345</v>
      </c>
      <c r="AI142" s="80">
        <v>380</v>
      </c>
      <c r="AJ142" s="81">
        <v>0.42307692307692307</v>
      </c>
      <c r="AK142" s="81">
        <v>8.461538461538462E-2</v>
      </c>
      <c r="AL142" s="28">
        <v>47</v>
      </c>
      <c r="AM142" s="80">
        <v>450</v>
      </c>
      <c r="AN142" s="81">
        <v>0.125</v>
      </c>
      <c r="AO142" s="80">
        <v>380</v>
      </c>
      <c r="AP142" s="80">
        <v>490</v>
      </c>
      <c r="AQ142" s="81">
        <v>0.36363636363636365</v>
      </c>
      <c r="AR142" s="81">
        <v>7.2727272727272724E-2</v>
      </c>
      <c r="AS142" s="58" t="s">
        <v>308</v>
      </c>
    </row>
    <row r="143" spans="1:45" ht="11.25" x14ac:dyDescent="0.2">
      <c r="B143" s="8" t="s">
        <v>152</v>
      </c>
      <c r="C143" s="28" t="s">
        <v>193</v>
      </c>
      <c r="D143" s="80" t="s">
        <v>193</v>
      </c>
      <c r="E143" s="81" t="s">
        <v>193</v>
      </c>
      <c r="F143" s="80" t="s">
        <v>193</v>
      </c>
      <c r="G143" s="80" t="s">
        <v>193</v>
      </c>
      <c r="H143" s="81" t="s">
        <v>193</v>
      </c>
      <c r="I143" s="81" t="s">
        <v>193</v>
      </c>
      <c r="J143" s="28">
        <v>26</v>
      </c>
      <c r="K143" s="80">
        <v>328</v>
      </c>
      <c r="L143" s="81">
        <v>5.8064516129032261E-2</v>
      </c>
      <c r="M143" s="80">
        <v>300</v>
      </c>
      <c r="N143" s="80">
        <v>350</v>
      </c>
      <c r="O143" s="81">
        <v>0.21481481481481482</v>
      </c>
      <c r="P143" s="81">
        <v>4.2962962962962967E-2</v>
      </c>
      <c r="Q143" s="28" t="s">
        <v>193</v>
      </c>
      <c r="R143" s="80" t="s">
        <v>193</v>
      </c>
      <c r="S143" s="81" t="s">
        <v>193</v>
      </c>
      <c r="T143" s="80" t="s">
        <v>193</v>
      </c>
      <c r="U143" s="80" t="s">
        <v>193</v>
      </c>
      <c r="V143" s="81" t="s">
        <v>193</v>
      </c>
      <c r="W143" s="81" t="s">
        <v>193</v>
      </c>
      <c r="X143" s="28">
        <v>32</v>
      </c>
      <c r="Y143" s="80">
        <v>350</v>
      </c>
      <c r="Z143" s="81">
        <v>0</v>
      </c>
      <c r="AA143" s="80">
        <v>335</v>
      </c>
      <c r="AB143" s="80">
        <v>390</v>
      </c>
      <c r="AC143" s="81">
        <v>0.20689655172413793</v>
      </c>
      <c r="AD143" s="81">
        <v>4.1379310344827586E-2</v>
      </c>
      <c r="AE143" s="28">
        <v>80</v>
      </c>
      <c r="AF143" s="80">
        <v>400</v>
      </c>
      <c r="AG143" s="81">
        <v>9.5890410958904104E-2</v>
      </c>
      <c r="AH143" s="80">
        <v>360</v>
      </c>
      <c r="AI143" s="80">
        <v>435</v>
      </c>
      <c r="AJ143" s="81">
        <v>0.25</v>
      </c>
      <c r="AK143" s="81">
        <v>0.05</v>
      </c>
      <c r="AL143" s="28">
        <v>25</v>
      </c>
      <c r="AM143" s="80">
        <v>450</v>
      </c>
      <c r="AN143" s="81">
        <v>2.7397260273972601E-2</v>
      </c>
      <c r="AO143" s="80">
        <v>435</v>
      </c>
      <c r="AP143" s="80">
        <v>450</v>
      </c>
      <c r="AQ143" s="81">
        <v>0.16883116883116883</v>
      </c>
      <c r="AR143" s="81">
        <v>3.3766233766233764E-2</v>
      </c>
      <c r="AS143" s="58" t="s">
        <v>308</v>
      </c>
    </row>
    <row r="144" spans="1:45" ht="11.25" x14ac:dyDescent="0.2">
      <c r="B144" s="8" t="s">
        <v>319</v>
      </c>
      <c r="C144" s="28">
        <v>24</v>
      </c>
      <c r="D144" s="80">
        <v>205</v>
      </c>
      <c r="E144" s="81">
        <v>0.20588235294117646</v>
      </c>
      <c r="F144" s="80">
        <v>175</v>
      </c>
      <c r="G144" s="80">
        <v>240</v>
      </c>
      <c r="H144" s="81">
        <v>0.28125</v>
      </c>
      <c r="I144" s="81">
        <v>5.6250000000000001E-2</v>
      </c>
      <c r="J144" s="28">
        <v>83</v>
      </c>
      <c r="K144" s="80">
        <v>300</v>
      </c>
      <c r="L144" s="81">
        <v>7.1428571428571425E-2</v>
      </c>
      <c r="M144" s="80">
        <v>265</v>
      </c>
      <c r="N144" s="80">
        <v>330</v>
      </c>
      <c r="O144" s="81">
        <v>0.2</v>
      </c>
      <c r="P144" s="81">
        <v>0.04</v>
      </c>
      <c r="Q144" s="28">
        <v>24</v>
      </c>
      <c r="R144" s="80">
        <v>405</v>
      </c>
      <c r="S144" s="81">
        <v>0.19117647058823528</v>
      </c>
      <c r="T144" s="80">
        <v>345</v>
      </c>
      <c r="U144" s="80">
        <v>430</v>
      </c>
      <c r="V144" s="81">
        <v>0.43109540636042404</v>
      </c>
      <c r="W144" s="81">
        <v>8.6219081272084802E-2</v>
      </c>
      <c r="X144" s="28">
        <v>17</v>
      </c>
      <c r="Y144" s="80">
        <v>320</v>
      </c>
      <c r="Z144" s="81">
        <v>2.2364217252396165E-2</v>
      </c>
      <c r="AA144" s="80">
        <v>285</v>
      </c>
      <c r="AB144" s="80">
        <v>350</v>
      </c>
      <c r="AC144" s="81">
        <v>0.14285714285714285</v>
      </c>
      <c r="AD144" s="81">
        <v>2.8571428571428571E-2</v>
      </c>
      <c r="AE144" s="28">
        <v>132</v>
      </c>
      <c r="AF144" s="80">
        <v>380</v>
      </c>
      <c r="AG144" s="81">
        <v>5.5555555555555552E-2</v>
      </c>
      <c r="AH144" s="80">
        <v>350</v>
      </c>
      <c r="AI144" s="80">
        <v>450</v>
      </c>
      <c r="AJ144" s="81">
        <v>0.17647058823529413</v>
      </c>
      <c r="AK144" s="81">
        <v>3.5294117647058823E-2</v>
      </c>
      <c r="AL144" s="28">
        <v>63</v>
      </c>
      <c r="AM144" s="80">
        <v>480</v>
      </c>
      <c r="AN144" s="81">
        <v>6.6666666666666666E-2</v>
      </c>
      <c r="AO144" s="80">
        <v>450</v>
      </c>
      <c r="AP144" s="80">
        <v>520</v>
      </c>
      <c r="AQ144" s="81">
        <v>0.14285714285714285</v>
      </c>
      <c r="AR144" s="81">
        <v>2.8571428571428571E-2</v>
      </c>
      <c r="AS144" s="58" t="s">
        <v>308</v>
      </c>
    </row>
    <row r="145" spans="2:45" ht="11.25" x14ac:dyDescent="0.2">
      <c r="B145" s="8" t="s">
        <v>135</v>
      </c>
      <c r="C145" s="28">
        <v>17</v>
      </c>
      <c r="D145" s="80">
        <v>190</v>
      </c>
      <c r="E145" s="81">
        <v>0.1875</v>
      </c>
      <c r="F145" s="80">
        <v>160</v>
      </c>
      <c r="G145" s="80">
        <v>210</v>
      </c>
      <c r="H145" s="81">
        <v>0.40740740740740738</v>
      </c>
      <c r="I145" s="81">
        <v>8.1481481481481474E-2</v>
      </c>
      <c r="J145" s="28">
        <v>45</v>
      </c>
      <c r="K145" s="80">
        <v>270</v>
      </c>
      <c r="L145" s="81">
        <v>0.125</v>
      </c>
      <c r="M145" s="80">
        <v>230</v>
      </c>
      <c r="N145" s="80">
        <v>280</v>
      </c>
      <c r="O145" s="81">
        <v>0.5</v>
      </c>
      <c r="P145" s="81">
        <v>0.1</v>
      </c>
      <c r="Q145" s="28" t="s">
        <v>193</v>
      </c>
      <c r="R145" s="80" t="s">
        <v>193</v>
      </c>
      <c r="S145" s="81" t="s">
        <v>193</v>
      </c>
      <c r="T145" s="80" t="s">
        <v>193</v>
      </c>
      <c r="U145" s="80" t="s">
        <v>193</v>
      </c>
      <c r="V145" s="81" t="s">
        <v>193</v>
      </c>
      <c r="W145" s="81" t="s">
        <v>193</v>
      </c>
      <c r="X145" s="28">
        <v>37</v>
      </c>
      <c r="Y145" s="80">
        <v>270</v>
      </c>
      <c r="Z145" s="81">
        <v>0.08</v>
      </c>
      <c r="AA145" s="80">
        <v>260</v>
      </c>
      <c r="AB145" s="80">
        <v>310</v>
      </c>
      <c r="AC145" s="81">
        <v>0.2857142857142857</v>
      </c>
      <c r="AD145" s="81">
        <v>5.7142857142857141E-2</v>
      </c>
      <c r="AE145" s="28">
        <v>109</v>
      </c>
      <c r="AF145" s="80">
        <v>330</v>
      </c>
      <c r="AG145" s="81">
        <v>0.13793103448275862</v>
      </c>
      <c r="AH145" s="80">
        <v>290</v>
      </c>
      <c r="AI145" s="80">
        <v>340</v>
      </c>
      <c r="AJ145" s="81">
        <v>0.375</v>
      </c>
      <c r="AK145" s="81">
        <v>7.4999999999999997E-2</v>
      </c>
      <c r="AL145" s="28">
        <v>35</v>
      </c>
      <c r="AM145" s="80">
        <v>370</v>
      </c>
      <c r="AN145" s="81">
        <v>5.7142857142857141E-2</v>
      </c>
      <c r="AO145" s="80">
        <v>340</v>
      </c>
      <c r="AP145" s="80">
        <v>450</v>
      </c>
      <c r="AQ145" s="81">
        <v>0.25423728813559321</v>
      </c>
      <c r="AR145" s="81">
        <v>5.084745762711864E-2</v>
      </c>
      <c r="AS145" s="58" t="s">
        <v>308</v>
      </c>
    </row>
    <row r="146" spans="2:45" ht="11.25" x14ac:dyDescent="0.2">
      <c r="B146" s="8" t="s">
        <v>149</v>
      </c>
      <c r="C146" s="28">
        <v>28</v>
      </c>
      <c r="D146" s="80">
        <v>228</v>
      </c>
      <c r="E146" s="81">
        <v>-8.7999999999999995E-2</v>
      </c>
      <c r="F146" s="80">
        <v>180</v>
      </c>
      <c r="G146" s="80">
        <v>296</v>
      </c>
      <c r="H146" s="81">
        <v>0.30285714285714288</v>
      </c>
      <c r="I146" s="81">
        <v>6.0571428571428575E-2</v>
      </c>
      <c r="J146" s="28">
        <v>132</v>
      </c>
      <c r="K146" s="80">
        <v>278</v>
      </c>
      <c r="L146" s="81">
        <v>0.112</v>
      </c>
      <c r="M146" s="80">
        <v>235</v>
      </c>
      <c r="N146" s="80">
        <v>305</v>
      </c>
      <c r="O146" s="81">
        <v>0.39</v>
      </c>
      <c r="P146" s="81">
        <v>7.8E-2</v>
      </c>
      <c r="Q146" s="28">
        <v>50</v>
      </c>
      <c r="R146" s="80">
        <v>358</v>
      </c>
      <c r="S146" s="81">
        <v>0.11874999999999999</v>
      </c>
      <c r="T146" s="80">
        <v>320</v>
      </c>
      <c r="U146" s="80">
        <v>390</v>
      </c>
      <c r="V146" s="81">
        <v>0.23448275862068965</v>
      </c>
      <c r="W146" s="81">
        <v>4.6896551724137932E-2</v>
      </c>
      <c r="X146" s="28">
        <v>44</v>
      </c>
      <c r="Y146" s="80">
        <v>280</v>
      </c>
      <c r="Z146" s="81">
        <v>2.564102564102564E-2</v>
      </c>
      <c r="AA146" s="80">
        <v>240</v>
      </c>
      <c r="AB146" s="80">
        <v>300</v>
      </c>
      <c r="AC146" s="81">
        <v>0.36585365853658536</v>
      </c>
      <c r="AD146" s="81">
        <v>7.3170731707317069E-2</v>
      </c>
      <c r="AE146" s="28">
        <v>240</v>
      </c>
      <c r="AF146" s="80">
        <v>340</v>
      </c>
      <c r="AG146" s="81">
        <v>0.13333333333333333</v>
      </c>
      <c r="AH146" s="80">
        <v>290</v>
      </c>
      <c r="AI146" s="80">
        <v>360</v>
      </c>
      <c r="AJ146" s="81">
        <v>0.29277566539923955</v>
      </c>
      <c r="AK146" s="81">
        <v>5.8555133079847908E-2</v>
      </c>
      <c r="AL146" s="28">
        <v>61</v>
      </c>
      <c r="AM146" s="80">
        <v>430</v>
      </c>
      <c r="AN146" s="81">
        <v>0.16216216216216217</v>
      </c>
      <c r="AO146" s="80">
        <v>360</v>
      </c>
      <c r="AP146" s="80">
        <v>500</v>
      </c>
      <c r="AQ146" s="81">
        <v>0.22857142857142856</v>
      </c>
      <c r="AR146" s="81">
        <v>4.5714285714285714E-2</v>
      </c>
      <c r="AS146" s="58" t="s">
        <v>308</v>
      </c>
    </row>
    <row r="147" spans="2:45" ht="11.25" x14ac:dyDescent="0.2">
      <c r="B147" s="8" t="s">
        <v>129</v>
      </c>
      <c r="C147" s="28">
        <v>54</v>
      </c>
      <c r="D147" s="80">
        <v>210</v>
      </c>
      <c r="E147" s="81">
        <v>0</v>
      </c>
      <c r="F147" s="80">
        <v>195</v>
      </c>
      <c r="G147" s="80">
        <v>288</v>
      </c>
      <c r="H147" s="81">
        <v>0.10526315789473684</v>
      </c>
      <c r="I147" s="81">
        <v>2.1052631578947368E-2</v>
      </c>
      <c r="J147" s="28">
        <v>195</v>
      </c>
      <c r="K147" s="80">
        <v>250</v>
      </c>
      <c r="L147" s="81">
        <v>4.1666666666666664E-2</v>
      </c>
      <c r="M147" s="80">
        <v>230</v>
      </c>
      <c r="N147" s="80">
        <v>285</v>
      </c>
      <c r="O147" s="81">
        <v>0.25</v>
      </c>
      <c r="P147" s="81">
        <v>0.05</v>
      </c>
      <c r="Q147" s="28">
        <v>47</v>
      </c>
      <c r="R147" s="80">
        <v>330</v>
      </c>
      <c r="S147" s="81">
        <v>3.125E-2</v>
      </c>
      <c r="T147" s="80">
        <v>305</v>
      </c>
      <c r="U147" s="80">
        <v>360</v>
      </c>
      <c r="V147" s="81">
        <v>0.24528301886792453</v>
      </c>
      <c r="W147" s="81">
        <v>4.9056603773584909E-2</v>
      </c>
      <c r="X147" s="28">
        <v>93</v>
      </c>
      <c r="Y147" s="80">
        <v>280</v>
      </c>
      <c r="Z147" s="81">
        <v>0</v>
      </c>
      <c r="AA147" s="80">
        <v>250</v>
      </c>
      <c r="AB147" s="80">
        <v>320</v>
      </c>
      <c r="AC147" s="81">
        <v>0.19148936170212766</v>
      </c>
      <c r="AD147" s="81">
        <v>3.8297872340425532E-2</v>
      </c>
      <c r="AE147" s="28">
        <v>569</v>
      </c>
      <c r="AF147" s="80">
        <v>350</v>
      </c>
      <c r="AG147" s="81">
        <v>2.9411764705882353E-2</v>
      </c>
      <c r="AH147" s="80">
        <v>320</v>
      </c>
      <c r="AI147" s="80">
        <v>360</v>
      </c>
      <c r="AJ147" s="81">
        <v>0.20689655172413793</v>
      </c>
      <c r="AK147" s="81">
        <v>4.1379310344827586E-2</v>
      </c>
      <c r="AL147" s="28">
        <v>137</v>
      </c>
      <c r="AM147" s="80">
        <v>400</v>
      </c>
      <c r="AN147" s="81">
        <v>2.564102564102564E-2</v>
      </c>
      <c r="AO147" s="80">
        <v>360</v>
      </c>
      <c r="AP147" s="80">
        <v>450</v>
      </c>
      <c r="AQ147" s="81">
        <v>0.21212121212121213</v>
      </c>
      <c r="AR147" s="81">
        <v>4.2424242424242427E-2</v>
      </c>
      <c r="AS147" s="58" t="s">
        <v>308</v>
      </c>
    </row>
    <row r="148" spans="2:45" ht="11.25" x14ac:dyDescent="0.2">
      <c r="B148" s="8" t="s">
        <v>127</v>
      </c>
      <c r="C148" s="28">
        <v>66</v>
      </c>
      <c r="D148" s="80">
        <v>200</v>
      </c>
      <c r="E148" s="81">
        <v>0.17647058823529413</v>
      </c>
      <c r="F148" s="80">
        <v>175</v>
      </c>
      <c r="G148" s="80">
        <v>210</v>
      </c>
      <c r="H148" s="81">
        <v>0.48148148148148145</v>
      </c>
      <c r="I148" s="81">
        <v>9.6296296296296297E-2</v>
      </c>
      <c r="J148" s="28">
        <v>84</v>
      </c>
      <c r="K148" s="80">
        <v>231</v>
      </c>
      <c r="L148" s="81">
        <v>0.155</v>
      </c>
      <c r="M148" s="80">
        <v>220</v>
      </c>
      <c r="N148" s="80">
        <v>250</v>
      </c>
      <c r="O148" s="81">
        <v>0.4</v>
      </c>
      <c r="P148" s="81">
        <v>0.08</v>
      </c>
      <c r="Q148" s="28" t="s">
        <v>193</v>
      </c>
      <c r="R148" s="80" t="s">
        <v>193</v>
      </c>
      <c r="S148" s="81" t="s">
        <v>193</v>
      </c>
      <c r="T148" s="80" t="s">
        <v>193</v>
      </c>
      <c r="U148" s="80" t="s">
        <v>193</v>
      </c>
      <c r="V148" s="81" t="s">
        <v>193</v>
      </c>
      <c r="W148" s="81" t="s">
        <v>193</v>
      </c>
      <c r="X148" s="28">
        <v>48</v>
      </c>
      <c r="Y148" s="80">
        <v>270</v>
      </c>
      <c r="Z148" s="81">
        <v>0.125</v>
      </c>
      <c r="AA148" s="80">
        <v>230</v>
      </c>
      <c r="AB148" s="80">
        <v>300</v>
      </c>
      <c r="AC148" s="81">
        <v>0.42105263157894735</v>
      </c>
      <c r="AD148" s="81">
        <v>8.4210526315789472E-2</v>
      </c>
      <c r="AE148" s="28">
        <v>167</v>
      </c>
      <c r="AF148" s="80">
        <v>320</v>
      </c>
      <c r="AG148" s="81">
        <v>0.14285714285714285</v>
      </c>
      <c r="AH148" s="80">
        <v>290</v>
      </c>
      <c r="AI148" s="80">
        <v>320</v>
      </c>
      <c r="AJ148" s="81">
        <v>0.28000000000000003</v>
      </c>
      <c r="AK148" s="81">
        <v>5.6000000000000008E-2</v>
      </c>
      <c r="AL148" s="28">
        <v>41</v>
      </c>
      <c r="AM148" s="80">
        <v>395</v>
      </c>
      <c r="AN148" s="81">
        <v>6.7567567567567571E-2</v>
      </c>
      <c r="AO148" s="80">
        <v>320</v>
      </c>
      <c r="AP148" s="80">
        <v>420</v>
      </c>
      <c r="AQ148" s="81">
        <v>0.31666666666666665</v>
      </c>
      <c r="AR148" s="81">
        <v>6.3333333333333325E-2</v>
      </c>
      <c r="AS148" s="58" t="s">
        <v>308</v>
      </c>
    </row>
    <row r="149" spans="2:45" ht="11.25" x14ac:dyDescent="0.2">
      <c r="B149" s="8" t="s">
        <v>125</v>
      </c>
      <c r="C149" s="28">
        <v>43</v>
      </c>
      <c r="D149" s="80">
        <v>195</v>
      </c>
      <c r="E149" s="81">
        <v>0.21875</v>
      </c>
      <c r="F149" s="80">
        <v>170</v>
      </c>
      <c r="G149" s="80">
        <v>230</v>
      </c>
      <c r="H149" s="81">
        <v>0.34482758620689657</v>
      </c>
      <c r="I149" s="81">
        <v>6.8965517241379309E-2</v>
      </c>
      <c r="J149" s="28">
        <v>89</v>
      </c>
      <c r="K149" s="80">
        <v>225</v>
      </c>
      <c r="L149" s="81">
        <v>0.125</v>
      </c>
      <c r="M149" s="80">
        <v>192</v>
      </c>
      <c r="N149" s="80">
        <v>250</v>
      </c>
      <c r="O149" s="81">
        <v>0.25</v>
      </c>
      <c r="P149" s="81">
        <v>0.05</v>
      </c>
      <c r="Q149" s="28" t="s">
        <v>193</v>
      </c>
      <c r="R149" s="80" t="s">
        <v>193</v>
      </c>
      <c r="S149" s="81" t="s">
        <v>193</v>
      </c>
      <c r="T149" s="80" t="s">
        <v>193</v>
      </c>
      <c r="U149" s="80" t="s">
        <v>193</v>
      </c>
      <c r="V149" s="81" t="s">
        <v>193</v>
      </c>
      <c r="W149" s="81" t="s">
        <v>193</v>
      </c>
      <c r="X149" s="28">
        <v>59</v>
      </c>
      <c r="Y149" s="80">
        <v>250</v>
      </c>
      <c r="Z149" s="81">
        <v>0.17370892018779344</v>
      </c>
      <c r="AA149" s="80">
        <v>230</v>
      </c>
      <c r="AB149" s="80">
        <v>275</v>
      </c>
      <c r="AC149" s="81">
        <v>0.3888888888888889</v>
      </c>
      <c r="AD149" s="81">
        <v>7.7777777777777779E-2</v>
      </c>
      <c r="AE149" s="28">
        <v>237</v>
      </c>
      <c r="AF149" s="80">
        <v>290</v>
      </c>
      <c r="AG149" s="81">
        <v>0.11538461538461539</v>
      </c>
      <c r="AH149" s="80">
        <v>260</v>
      </c>
      <c r="AI149" s="80">
        <v>325</v>
      </c>
      <c r="AJ149" s="81">
        <v>0.31818181818181818</v>
      </c>
      <c r="AK149" s="81">
        <v>6.363636363636363E-2</v>
      </c>
      <c r="AL149" s="28">
        <v>32</v>
      </c>
      <c r="AM149" s="80">
        <v>400</v>
      </c>
      <c r="AN149" s="81">
        <v>0.29032258064516131</v>
      </c>
      <c r="AO149" s="80">
        <v>325</v>
      </c>
      <c r="AP149" s="80">
        <v>443</v>
      </c>
      <c r="AQ149" s="81">
        <v>0.50943396226415094</v>
      </c>
      <c r="AR149" s="81">
        <v>0.10188679245283019</v>
      </c>
      <c r="AS149" s="58" t="s">
        <v>308</v>
      </c>
    </row>
    <row r="150" spans="2:45" ht="11.25" x14ac:dyDescent="0.2">
      <c r="B150" s="8" t="s">
        <v>126</v>
      </c>
      <c r="C150" s="28">
        <v>13</v>
      </c>
      <c r="D150" s="80">
        <v>250</v>
      </c>
      <c r="E150" s="81">
        <v>6.3829787234042548E-2</v>
      </c>
      <c r="F150" s="80">
        <v>210</v>
      </c>
      <c r="G150" s="80">
        <v>280</v>
      </c>
      <c r="H150" s="81">
        <v>0.13636363636363635</v>
      </c>
      <c r="I150" s="81">
        <v>2.7272727272727271E-2</v>
      </c>
      <c r="J150" s="28">
        <v>41</v>
      </c>
      <c r="K150" s="80">
        <v>430</v>
      </c>
      <c r="L150" s="81">
        <v>0.14666666666666667</v>
      </c>
      <c r="M150" s="80">
        <v>390</v>
      </c>
      <c r="N150" s="80">
        <v>480</v>
      </c>
      <c r="O150" s="81">
        <v>0.43333333333333335</v>
      </c>
      <c r="P150" s="81">
        <v>8.666666666666667E-2</v>
      </c>
      <c r="Q150" s="28">
        <v>30</v>
      </c>
      <c r="R150" s="80">
        <v>480</v>
      </c>
      <c r="S150" s="81">
        <v>0.15662650602409639</v>
      </c>
      <c r="T150" s="80">
        <v>450</v>
      </c>
      <c r="U150" s="80">
        <v>510</v>
      </c>
      <c r="V150" s="81">
        <v>0.21518987341772153</v>
      </c>
      <c r="W150" s="81">
        <v>4.3037974683544304E-2</v>
      </c>
      <c r="X150" s="28">
        <v>20</v>
      </c>
      <c r="Y150" s="80">
        <v>455</v>
      </c>
      <c r="Z150" s="81">
        <v>0.21983914209115282</v>
      </c>
      <c r="AA150" s="80">
        <v>400</v>
      </c>
      <c r="AB150" s="80">
        <v>500</v>
      </c>
      <c r="AC150" s="81">
        <v>0.51666666666666672</v>
      </c>
      <c r="AD150" s="81">
        <v>0.10333333333333335</v>
      </c>
      <c r="AE150" s="28">
        <v>177</v>
      </c>
      <c r="AF150" s="80">
        <v>500</v>
      </c>
      <c r="AG150" s="81">
        <v>0.16279069767441862</v>
      </c>
      <c r="AH150" s="80">
        <v>460</v>
      </c>
      <c r="AI150" s="80">
        <v>540</v>
      </c>
      <c r="AJ150" s="81">
        <v>0.35135135135135137</v>
      </c>
      <c r="AK150" s="81">
        <v>7.0270270270270274E-2</v>
      </c>
      <c r="AL150" s="28">
        <v>91</v>
      </c>
      <c r="AM150" s="80">
        <v>600</v>
      </c>
      <c r="AN150" s="81">
        <v>0.2</v>
      </c>
      <c r="AO150" s="80">
        <v>540</v>
      </c>
      <c r="AP150" s="80">
        <v>704</v>
      </c>
      <c r="AQ150" s="81">
        <v>0.36363636363636365</v>
      </c>
      <c r="AR150" s="81">
        <v>7.2727272727272724E-2</v>
      </c>
      <c r="AS150" s="58" t="s">
        <v>308</v>
      </c>
    </row>
    <row r="151" spans="2:45" ht="11.25" x14ac:dyDescent="0.2">
      <c r="B151" s="8" t="s">
        <v>320</v>
      </c>
      <c r="C151" s="28">
        <v>16</v>
      </c>
      <c r="D151" s="80">
        <v>220</v>
      </c>
      <c r="E151" s="81">
        <v>0.29411764705882354</v>
      </c>
      <c r="F151" s="80">
        <v>180</v>
      </c>
      <c r="G151" s="80">
        <v>275</v>
      </c>
      <c r="H151" s="81">
        <v>0.41935483870967744</v>
      </c>
      <c r="I151" s="81">
        <v>8.387096774193549E-2</v>
      </c>
      <c r="J151" s="28">
        <v>67</v>
      </c>
      <c r="K151" s="80">
        <v>300</v>
      </c>
      <c r="L151" s="81">
        <v>0.13207547169811321</v>
      </c>
      <c r="M151" s="80">
        <v>250</v>
      </c>
      <c r="N151" s="80">
        <v>330</v>
      </c>
      <c r="O151" s="81">
        <v>0.7142857142857143</v>
      </c>
      <c r="P151" s="81">
        <v>0.14285714285714285</v>
      </c>
      <c r="Q151" s="28" t="s">
        <v>193</v>
      </c>
      <c r="R151" s="80" t="s">
        <v>193</v>
      </c>
      <c r="S151" s="81" t="s">
        <v>193</v>
      </c>
      <c r="T151" s="80" t="s">
        <v>193</v>
      </c>
      <c r="U151" s="80" t="s">
        <v>193</v>
      </c>
      <c r="V151" s="81" t="s">
        <v>193</v>
      </c>
      <c r="W151" s="81" t="s">
        <v>193</v>
      </c>
      <c r="X151" s="28">
        <v>29</v>
      </c>
      <c r="Y151" s="80">
        <v>340</v>
      </c>
      <c r="Z151" s="81">
        <v>0.13333333333333333</v>
      </c>
      <c r="AA151" s="80">
        <v>300</v>
      </c>
      <c r="AB151" s="80">
        <v>360</v>
      </c>
      <c r="AC151" s="81">
        <v>0.5246636771300448</v>
      </c>
      <c r="AD151" s="81">
        <v>0.10493273542600896</v>
      </c>
      <c r="AE151" s="28">
        <v>143</v>
      </c>
      <c r="AF151" s="80">
        <v>360</v>
      </c>
      <c r="AG151" s="81">
        <v>9.0909090909090912E-2</v>
      </c>
      <c r="AH151" s="80">
        <v>320</v>
      </c>
      <c r="AI151" s="80">
        <v>360</v>
      </c>
      <c r="AJ151" s="81">
        <v>0.5</v>
      </c>
      <c r="AK151" s="81">
        <v>0.1</v>
      </c>
      <c r="AL151" s="28">
        <v>38</v>
      </c>
      <c r="AM151" s="80">
        <v>400</v>
      </c>
      <c r="AN151" s="81">
        <v>5.2631578947368418E-2</v>
      </c>
      <c r="AO151" s="80">
        <v>360</v>
      </c>
      <c r="AP151" s="80">
        <v>450</v>
      </c>
      <c r="AQ151" s="81">
        <v>0.33333333333333331</v>
      </c>
      <c r="AR151" s="81">
        <v>6.6666666666666666E-2</v>
      </c>
      <c r="AS151" s="58" t="s">
        <v>308</v>
      </c>
    </row>
    <row r="152" spans="2:45" ht="11.25" x14ac:dyDescent="0.2">
      <c r="B152" s="8" t="s">
        <v>321</v>
      </c>
      <c r="C152" s="28">
        <v>60</v>
      </c>
      <c r="D152" s="80">
        <v>210</v>
      </c>
      <c r="E152" s="81">
        <v>0.05</v>
      </c>
      <c r="F152" s="80">
        <v>195</v>
      </c>
      <c r="G152" s="80">
        <v>240</v>
      </c>
      <c r="H152" s="81">
        <v>0.23529411764705882</v>
      </c>
      <c r="I152" s="81">
        <v>4.7058823529411764E-2</v>
      </c>
      <c r="J152" s="28">
        <v>156</v>
      </c>
      <c r="K152" s="80">
        <v>300</v>
      </c>
      <c r="L152" s="81">
        <v>0.15384615384615385</v>
      </c>
      <c r="M152" s="80">
        <v>260</v>
      </c>
      <c r="N152" s="80">
        <v>350</v>
      </c>
      <c r="O152" s="81">
        <v>0.27659574468085107</v>
      </c>
      <c r="P152" s="81">
        <v>5.5319148936170216E-2</v>
      </c>
      <c r="Q152" s="28">
        <v>35</v>
      </c>
      <c r="R152" s="80">
        <v>380</v>
      </c>
      <c r="S152" s="81">
        <v>0.11764705882352941</v>
      </c>
      <c r="T152" s="80">
        <v>350</v>
      </c>
      <c r="U152" s="80">
        <v>440</v>
      </c>
      <c r="V152" s="81">
        <v>0.26666666666666666</v>
      </c>
      <c r="W152" s="81">
        <v>5.333333333333333E-2</v>
      </c>
      <c r="X152" s="28">
        <v>64</v>
      </c>
      <c r="Y152" s="80">
        <v>305</v>
      </c>
      <c r="Z152" s="81">
        <v>0.17307692307692307</v>
      </c>
      <c r="AA152" s="80">
        <v>275</v>
      </c>
      <c r="AB152" s="80">
        <v>360</v>
      </c>
      <c r="AC152" s="81">
        <v>0.32608695652173914</v>
      </c>
      <c r="AD152" s="81">
        <v>6.5217391304347824E-2</v>
      </c>
      <c r="AE152" s="28">
        <v>281</v>
      </c>
      <c r="AF152" s="80">
        <v>350</v>
      </c>
      <c r="AG152" s="81">
        <v>9.375E-2</v>
      </c>
      <c r="AH152" s="80">
        <v>300</v>
      </c>
      <c r="AI152" s="80">
        <v>400</v>
      </c>
      <c r="AJ152" s="81">
        <v>0.25</v>
      </c>
      <c r="AK152" s="81">
        <v>0.05</v>
      </c>
      <c r="AL152" s="28">
        <v>146</v>
      </c>
      <c r="AM152" s="80">
        <v>450</v>
      </c>
      <c r="AN152" s="81">
        <v>0.125</v>
      </c>
      <c r="AO152" s="80">
        <v>400</v>
      </c>
      <c r="AP152" s="80">
        <v>470</v>
      </c>
      <c r="AQ152" s="81">
        <v>0.25</v>
      </c>
      <c r="AR152" s="81">
        <v>0.05</v>
      </c>
      <c r="AS152" s="58" t="s">
        <v>308</v>
      </c>
    </row>
    <row r="153" spans="2:45" ht="11.25" x14ac:dyDescent="0.2">
      <c r="B153" s="8" t="s">
        <v>131</v>
      </c>
      <c r="C153" s="28">
        <v>11</v>
      </c>
      <c r="D153" s="80">
        <v>205</v>
      </c>
      <c r="E153" s="81">
        <v>9.852216748768473E-3</v>
      </c>
      <c r="F153" s="80">
        <v>180</v>
      </c>
      <c r="G153" s="80">
        <v>230</v>
      </c>
      <c r="H153" s="81">
        <v>0.18497109826589594</v>
      </c>
      <c r="I153" s="81">
        <v>3.6994219653179186E-2</v>
      </c>
      <c r="J153" s="28">
        <v>29</v>
      </c>
      <c r="K153" s="80">
        <v>260</v>
      </c>
      <c r="L153" s="81">
        <v>0.04</v>
      </c>
      <c r="M153" s="80">
        <v>250</v>
      </c>
      <c r="N153" s="80">
        <v>280</v>
      </c>
      <c r="O153" s="81">
        <v>0.23809523809523808</v>
      </c>
      <c r="P153" s="81">
        <v>4.7619047619047616E-2</v>
      </c>
      <c r="Q153" s="28" t="s">
        <v>193</v>
      </c>
      <c r="R153" s="80" t="s">
        <v>193</v>
      </c>
      <c r="S153" s="81" t="s">
        <v>193</v>
      </c>
      <c r="T153" s="80" t="s">
        <v>193</v>
      </c>
      <c r="U153" s="80" t="s">
        <v>193</v>
      </c>
      <c r="V153" s="81" t="s">
        <v>193</v>
      </c>
      <c r="W153" s="81" t="s">
        <v>193</v>
      </c>
      <c r="X153" s="28">
        <v>17</v>
      </c>
      <c r="Y153" s="80">
        <v>310</v>
      </c>
      <c r="Z153" s="81">
        <v>0.19230769230769232</v>
      </c>
      <c r="AA153" s="80">
        <v>260</v>
      </c>
      <c r="AB153" s="80">
        <v>360</v>
      </c>
      <c r="AC153" s="81">
        <v>0.29166666666666669</v>
      </c>
      <c r="AD153" s="81">
        <v>5.8333333333333334E-2</v>
      </c>
      <c r="AE153" s="28">
        <v>79</v>
      </c>
      <c r="AF153" s="80">
        <v>340</v>
      </c>
      <c r="AG153" s="81">
        <v>6.25E-2</v>
      </c>
      <c r="AH153" s="80">
        <v>295</v>
      </c>
      <c r="AI153" s="80">
        <v>340</v>
      </c>
      <c r="AJ153" s="81">
        <v>0.31782945736434109</v>
      </c>
      <c r="AK153" s="81">
        <v>6.3565891472868216E-2</v>
      </c>
      <c r="AL153" s="28">
        <v>11</v>
      </c>
      <c r="AM153" s="80">
        <v>400</v>
      </c>
      <c r="AN153" s="81">
        <v>0</v>
      </c>
      <c r="AO153" s="80">
        <v>340</v>
      </c>
      <c r="AP153" s="80">
        <v>460</v>
      </c>
      <c r="AQ153" s="81">
        <v>0.17647058823529413</v>
      </c>
      <c r="AR153" s="81">
        <v>3.5294117647058823E-2</v>
      </c>
      <c r="AS153" s="58" t="s">
        <v>308</v>
      </c>
    </row>
    <row r="154" spans="2:45" ht="11.25" x14ac:dyDescent="0.2">
      <c r="B154" s="8" t="s">
        <v>133</v>
      </c>
      <c r="C154" s="28">
        <v>94</v>
      </c>
      <c r="D154" s="80">
        <v>210</v>
      </c>
      <c r="E154" s="81">
        <v>0.05</v>
      </c>
      <c r="F154" s="80">
        <v>180</v>
      </c>
      <c r="G154" s="80">
        <v>245</v>
      </c>
      <c r="H154" s="81">
        <v>0.23529411764705882</v>
      </c>
      <c r="I154" s="81">
        <v>4.7058823529411764E-2</v>
      </c>
      <c r="J154" s="28">
        <v>302</v>
      </c>
      <c r="K154" s="80">
        <v>260</v>
      </c>
      <c r="L154" s="81">
        <v>0.04</v>
      </c>
      <c r="M154" s="80">
        <v>240</v>
      </c>
      <c r="N154" s="80">
        <v>290</v>
      </c>
      <c r="O154" s="81">
        <v>0.18181818181818182</v>
      </c>
      <c r="P154" s="81">
        <v>3.6363636363636362E-2</v>
      </c>
      <c r="Q154" s="28">
        <v>59</v>
      </c>
      <c r="R154" s="80">
        <v>350</v>
      </c>
      <c r="S154" s="81">
        <v>9.375E-2</v>
      </c>
      <c r="T154" s="80">
        <v>305</v>
      </c>
      <c r="U154" s="80">
        <v>400</v>
      </c>
      <c r="V154" s="81">
        <v>0.12903225806451613</v>
      </c>
      <c r="W154" s="81">
        <v>2.5806451612903226E-2</v>
      </c>
      <c r="X154" s="28">
        <v>75</v>
      </c>
      <c r="Y154" s="80">
        <v>285</v>
      </c>
      <c r="Z154" s="81">
        <v>5.5555555555555552E-2</v>
      </c>
      <c r="AA154" s="80">
        <v>260</v>
      </c>
      <c r="AB154" s="80">
        <v>320</v>
      </c>
      <c r="AC154" s="81">
        <v>0.14000000000000001</v>
      </c>
      <c r="AD154" s="81">
        <v>2.8000000000000004E-2</v>
      </c>
      <c r="AE154" s="28">
        <v>583</v>
      </c>
      <c r="AF154" s="80">
        <v>340</v>
      </c>
      <c r="AG154" s="81">
        <v>6.25E-2</v>
      </c>
      <c r="AH154" s="80">
        <v>300</v>
      </c>
      <c r="AI154" s="80">
        <v>385</v>
      </c>
      <c r="AJ154" s="81">
        <v>0.21428571428571427</v>
      </c>
      <c r="AK154" s="81">
        <v>4.2857142857142858E-2</v>
      </c>
      <c r="AL154" s="28">
        <v>200</v>
      </c>
      <c r="AM154" s="80">
        <v>420</v>
      </c>
      <c r="AN154" s="81">
        <v>2.4390243902439025E-2</v>
      </c>
      <c r="AO154" s="80">
        <v>385</v>
      </c>
      <c r="AP154" s="80">
        <v>478</v>
      </c>
      <c r="AQ154" s="81">
        <v>0.16666666666666666</v>
      </c>
      <c r="AR154" s="81">
        <v>3.3333333333333333E-2</v>
      </c>
      <c r="AS154" s="58" t="s">
        <v>308</v>
      </c>
    </row>
    <row r="155" spans="2:45" ht="11.25" x14ac:dyDescent="0.2">
      <c r="B155" s="8" t="s">
        <v>137</v>
      </c>
      <c r="C155" s="28">
        <v>58</v>
      </c>
      <c r="D155" s="80">
        <v>170</v>
      </c>
      <c r="E155" s="81">
        <v>6.25E-2</v>
      </c>
      <c r="F155" s="80">
        <v>160</v>
      </c>
      <c r="G155" s="80">
        <v>195</v>
      </c>
      <c r="H155" s="81">
        <v>0.21428571428571427</v>
      </c>
      <c r="I155" s="81">
        <v>4.2857142857142858E-2</v>
      </c>
      <c r="J155" s="28">
        <v>90</v>
      </c>
      <c r="K155" s="80">
        <v>270</v>
      </c>
      <c r="L155" s="81">
        <v>3.8461538461538464E-2</v>
      </c>
      <c r="M155" s="80">
        <v>240</v>
      </c>
      <c r="N155" s="80">
        <v>295</v>
      </c>
      <c r="O155" s="81">
        <v>0.22727272727272727</v>
      </c>
      <c r="P155" s="81">
        <v>4.5454545454545456E-2</v>
      </c>
      <c r="Q155" s="28">
        <v>15</v>
      </c>
      <c r="R155" s="80">
        <v>370</v>
      </c>
      <c r="S155" s="81">
        <v>0.15625</v>
      </c>
      <c r="T155" s="80">
        <v>335</v>
      </c>
      <c r="U155" s="80">
        <v>400</v>
      </c>
      <c r="V155" s="81">
        <v>0.2982456140350877</v>
      </c>
      <c r="W155" s="81">
        <v>5.9649122807017542E-2</v>
      </c>
      <c r="X155" s="28">
        <v>17</v>
      </c>
      <c r="Y155" s="80">
        <v>270</v>
      </c>
      <c r="Z155" s="81">
        <v>-3.5714285714285712E-2</v>
      </c>
      <c r="AA155" s="80">
        <v>240</v>
      </c>
      <c r="AB155" s="80">
        <v>300</v>
      </c>
      <c r="AC155" s="81">
        <v>0.22727272727272727</v>
      </c>
      <c r="AD155" s="81">
        <v>4.5454545454545456E-2</v>
      </c>
      <c r="AE155" s="28">
        <v>115</v>
      </c>
      <c r="AF155" s="80">
        <v>330</v>
      </c>
      <c r="AG155" s="81">
        <v>3.125E-2</v>
      </c>
      <c r="AH155" s="80">
        <v>300</v>
      </c>
      <c r="AI155" s="80">
        <v>350</v>
      </c>
      <c r="AJ155" s="81">
        <v>0.24528301886792453</v>
      </c>
      <c r="AK155" s="81">
        <v>4.9056603773584909E-2</v>
      </c>
      <c r="AL155" s="28">
        <v>23</v>
      </c>
      <c r="AM155" s="80">
        <v>400</v>
      </c>
      <c r="AN155" s="81">
        <v>-2.4390243902439025E-2</v>
      </c>
      <c r="AO155" s="80">
        <v>350</v>
      </c>
      <c r="AP155" s="80">
        <v>430</v>
      </c>
      <c r="AQ155" s="81">
        <v>0.14285714285714285</v>
      </c>
      <c r="AR155" s="81">
        <v>2.8571428571428571E-2</v>
      </c>
      <c r="AS155" s="58" t="s">
        <v>308</v>
      </c>
    </row>
    <row r="156" spans="2:45" ht="11.25" x14ac:dyDescent="0.2">
      <c r="B156" s="8" t="s">
        <v>124</v>
      </c>
      <c r="C156" s="28">
        <v>23</v>
      </c>
      <c r="D156" s="80">
        <v>300</v>
      </c>
      <c r="E156" s="81">
        <v>-9.9009900990099011E-3</v>
      </c>
      <c r="F156" s="80">
        <v>295</v>
      </c>
      <c r="G156" s="80">
        <v>315</v>
      </c>
      <c r="H156" s="81">
        <v>0.2</v>
      </c>
      <c r="I156" s="81">
        <v>0.04</v>
      </c>
      <c r="J156" s="28">
        <v>36</v>
      </c>
      <c r="K156" s="80">
        <v>435</v>
      </c>
      <c r="L156" s="81">
        <v>0.11538461538461539</v>
      </c>
      <c r="M156" s="80">
        <v>400</v>
      </c>
      <c r="N156" s="80">
        <v>480</v>
      </c>
      <c r="O156" s="81">
        <v>0.27941176470588236</v>
      </c>
      <c r="P156" s="81">
        <v>5.5882352941176473E-2</v>
      </c>
      <c r="Q156" s="28">
        <v>40</v>
      </c>
      <c r="R156" s="80">
        <v>550</v>
      </c>
      <c r="S156" s="81">
        <v>0.14583333333333334</v>
      </c>
      <c r="T156" s="80">
        <v>505</v>
      </c>
      <c r="U156" s="80">
        <v>600</v>
      </c>
      <c r="V156" s="81">
        <v>0.30952380952380953</v>
      </c>
      <c r="W156" s="81">
        <v>6.1904761904761907E-2</v>
      </c>
      <c r="X156" s="28">
        <v>22</v>
      </c>
      <c r="Y156" s="80">
        <v>478</v>
      </c>
      <c r="Z156" s="81">
        <v>0.19500000000000001</v>
      </c>
      <c r="AA156" s="80">
        <v>450</v>
      </c>
      <c r="AB156" s="80">
        <v>520</v>
      </c>
      <c r="AC156" s="81">
        <v>0.28150134048257375</v>
      </c>
      <c r="AD156" s="81">
        <v>5.6300268096514748E-2</v>
      </c>
      <c r="AE156" s="28">
        <v>167</v>
      </c>
      <c r="AF156" s="80">
        <v>550</v>
      </c>
      <c r="AG156" s="81">
        <v>0.1111111111111111</v>
      </c>
      <c r="AH156" s="80">
        <v>500</v>
      </c>
      <c r="AI156" s="80">
        <v>580</v>
      </c>
      <c r="AJ156" s="81">
        <v>0.22222222222222221</v>
      </c>
      <c r="AK156" s="81">
        <v>4.4444444444444439E-2</v>
      </c>
      <c r="AL156" s="28">
        <v>207</v>
      </c>
      <c r="AM156" s="80">
        <v>630</v>
      </c>
      <c r="AN156" s="81">
        <v>0.14545454545454545</v>
      </c>
      <c r="AO156" s="80">
        <v>580</v>
      </c>
      <c r="AP156" s="80">
        <v>700</v>
      </c>
      <c r="AQ156" s="81">
        <v>0.27272727272727271</v>
      </c>
      <c r="AR156" s="81">
        <v>5.4545454545454543E-2</v>
      </c>
      <c r="AS156" s="58" t="s">
        <v>308</v>
      </c>
    </row>
    <row r="157" spans="2:45" ht="11.25" x14ac:dyDescent="0.2">
      <c r="B157" s="8" t="s">
        <v>322</v>
      </c>
      <c r="C157" s="28">
        <v>79</v>
      </c>
      <c r="D157" s="80">
        <v>219</v>
      </c>
      <c r="E157" s="81">
        <v>9.5000000000000001E-2</v>
      </c>
      <c r="F157" s="80">
        <v>200</v>
      </c>
      <c r="G157" s="80">
        <v>250</v>
      </c>
      <c r="H157" s="81">
        <v>0.32727272727272727</v>
      </c>
      <c r="I157" s="81">
        <v>6.545454545454546E-2</v>
      </c>
      <c r="J157" s="28">
        <v>120</v>
      </c>
      <c r="K157" s="80">
        <v>285</v>
      </c>
      <c r="L157" s="81">
        <v>0.14000000000000001</v>
      </c>
      <c r="M157" s="80">
        <v>250</v>
      </c>
      <c r="N157" s="80">
        <v>320</v>
      </c>
      <c r="O157" s="81">
        <v>0.29545454545454547</v>
      </c>
      <c r="P157" s="81">
        <v>5.9090909090909097E-2</v>
      </c>
      <c r="Q157" s="28">
        <v>32</v>
      </c>
      <c r="R157" s="80">
        <v>365</v>
      </c>
      <c r="S157" s="81">
        <v>0.10606060606060606</v>
      </c>
      <c r="T157" s="80">
        <v>340</v>
      </c>
      <c r="U157" s="80">
        <v>390</v>
      </c>
      <c r="V157" s="81">
        <v>0.35185185185185186</v>
      </c>
      <c r="W157" s="81">
        <v>7.0370370370370375E-2</v>
      </c>
      <c r="X157" s="28">
        <v>51</v>
      </c>
      <c r="Y157" s="80">
        <v>320</v>
      </c>
      <c r="Z157" s="81">
        <v>0.10344827586206896</v>
      </c>
      <c r="AA157" s="80">
        <v>290</v>
      </c>
      <c r="AB157" s="80">
        <v>350</v>
      </c>
      <c r="AC157" s="81">
        <v>0.28000000000000003</v>
      </c>
      <c r="AD157" s="81">
        <v>5.6000000000000008E-2</v>
      </c>
      <c r="AE157" s="28">
        <v>419</v>
      </c>
      <c r="AF157" s="80">
        <v>375</v>
      </c>
      <c r="AG157" s="81">
        <v>0.13636363636363635</v>
      </c>
      <c r="AH157" s="80">
        <v>340</v>
      </c>
      <c r="AI157" s="80">
        <v>420</v>
      </c>
      <c r="AJ157" s="81">
        <v>0.31578947368421051</v>
      </c>
      <c r="AK157" s="81">
        <v>6.3157894736842107E-2</v>
      </c>
      <c r="AL157" s="28">
        <v>153</v>
      </c>
      <c r="AM157" s="80">
        <v>450</v>
      </c>
      <c r="AN157" s="81">
        <v>7.1428571428571425E-2</v>
      </c>
      <c r="AO157" s="80">
        <v>420</v>
      </c>
      <c r="AP157" s="80">
        <v>480</v>
      </c>
      <c r="AQ157" s="81">
        <v>0.25</v>
      </c>
      <c r="AR157" s="81">
        <v>0.05</v>
      </c>
      <c r="AS157" s="58" t="s">
        <v>308</v>
      </c>
    </row>
    <row r="158" spans="2:45" ht="11.25" x14ac:dyDescent="0.2">
      <c r="B158" s="8" t="s">
        <v>323</v>
      </c>
      <c r="C158" s="28">
        <v>44</v>
      </c>
      <c r="D158" s="80">
        <v>200</v>
      </c>
      <c r="E158" s="81">
        <v>2.564102564102564E-2</v>
      </c>
      <c r="F158" s="80">
        <v>184</v>
      </c>
      <c r="G158" s="80">
        <v>238</v>
      </c>
      <c r="H158" s="81">
        <v>0.21212121212121213</v>
      </c>
      <c r="I158" s="81">
        <v>4.2424242424242427E-2</v>
      </c>
      <c r="J158" s="28">
        <v>91</v>
      </c>
      <c r="K158" s="80">
        <v>270</v>
      </c>
      <c r="L158" s="81">
        <v>0.125</v>
      </c>
      <c r="M158" s="80">
        <v>240</v>
      </c>
      <c r="N158" s="80">
        <v>300</v>
      </c>
      <c r="O158" s="81">
        <v>0.35</v>
      </c>
      <c r="P158" s="81">
        <v>6.9999999999999993E-2</v>
      </c>
      <c r="Q158" s="28">
        <v>16</v>
      </c>
      <c r="R158" s="80">
        <v>360</v>
      </c>
      <c r="S158" s="81">
        <v>0.125</v>
      </c>
      <c r="T158" s="80">
        <v>350</v>
      </c>
      <c r="U158" s="80">
        <v>395</v>
      </c>
      <c r="V158" s="81">
        <v>0.33333333333333331</v>
      </c>
      <c r="W158" s="81">
        <v>6.6666666666666666E-2</v>
      </c>
      <c r="X158" s="28">
        <v>29</v>
      </c>
      <c r="Y158" s="80">
        <v>330</v>
      </c>
      <c r="Z158" s="81">
        <v>0.17857142857142858</v>
      </c>
      <c r="AA158" s="80">
        <v>275</v>
      </c>
      <c r="AB158" s="80">
        <v>340</v>
      </c>
      <c r="AC158" s="81">
        <v>0.375</v>
      </c>
      <c r="AD158" s="81">
        <v>7.4999999999999997E-2</v>
      </c>
      <c r="AE158" s="28">
        <v>244</v>
      </c>
      <c r="AF158" s="80">
        <v>380</v>
      </c>
      <c r="AG158" s="81">
        <v>0.15151515151515152</v>
      </c>
      <c r="AH158" s="80">
        <v>340</v>
      </c>
      <c r="AI158" s="80">
        <v>398</v>
      </c>
      <c r="AJ158" s="81">
        <v>0.35714285714285715</v>
      </c>
      <c r="AK158" s="81">
        <v>7.1428571428571425E-2</v>
      </c>
      <c r="AL158" s="28">
        <v>88</v>
      </c>
      <c r="AM158" s="80">
        <v>450</v>
      </c>
      <c r="AN158" s="81">
        <v>0.1111111111111111</v>
      </c>
      <c r="AO158" s="80">
        <v>398</v>
      </c>
      <c r="AP158" s="80">
        <v>480</v>
      </c>
      <c r="AQ158" s="81">
        <v>0.36363636363636365</v>
      </c>
      <c r="AR158" s="81">
        <v>7.2727272727272724E-2</v>
      </c>
      <c r="AS158" s="58" t="s">
        <v>308</v>
      </c>
    </row>
    <row r="159" spans="2:45" ht="11.25" x14ac:dyDescent="0.2">
      <c r="B159" s="8" t="s">
        <v>324</v>
      </c>
      <c r="C159" s="28" t="s">
        <v>193</v>
      </c>
      <c r="D159" s="80" t="s">
        <v>193</v>
      </c>
      <c r="E159" s="81" t="s">
        <v>193</v>
      </c>
      <c r="F159" s="80" t="s">
        <v>193</v>
      </c>
      <c r="G159" s="80" t="s">
        <v>193</v>
      </c>
      <c r="H159" s="81" t="s">
        <v>193</v>
      </c>
      <c r="I159" s="81" t="s">
        <v>193</v>
      </c>
      <c r="J159" s="28">
        <v>69</v>
      </c>
      <c r="K159" s="80">
        <v>320</v>
      </c>
      <c r="L159" s="81">
        <v>0.12280701754385964</v>
      </c>
      <c r="M159" s="80">
        <v>300</v>
      </c>
      <c r="N159" s="80">
        <v>340</v>
      </c>
      <c r="O159" s="81">
        <v>0.30612244897959184</v>
      </c>
      <c r="P159" s="81">
        <v>6.1224489795918366E-2</v>
      </c>
      <c r="Q159" s="28">
        <v>27</v>
      </c>
      <c r="R159" s="80">
        <v>340</v>
      </c>
      <c r="S159" s="81">
        <v>6.25E-2</v>
      </c>
      <c r="T159" s="80">
        <v>320</v>
      </c>
      <c r="U159" s="80">
        <v>365</v>
      </c>
      <c r="V159" s="81">
        <v>0.13333333333333333</v>
      </c>
      <c r="W159" s="81">
        <v>2.6666666666666665E-2</v>
      </c>
      <c r="X159" s="28">
        <v>23</v>
      </c>
      <c r="Y159" s="80">
        <v>330</v>
      </c>
      <c r="Z159" s="81">
        <v>0.1</v>
      </c>
      <c r="AA159" s="80">
        <v>320</v>
      </c>
      <c r="AB159" s="80">
        <v>350</v>
      </c>
      <c r="AC159" s="81">
        <v>0.32</v>
      </c>
      <c r="AD159" s="81">
        <v>6.4000000000000001E-2</v>
      </c>
      <c r="AE159" s="28">
        <v>179</v>
      </c>
      <c r="AF159" s="80">
        <v>380</v>
      </c>
      <c r="AG159" s="81">
        <v>8.5714285714285715E-2</v>
      </c>
      <c r="AH159" s="80">
        <v>350</v>
      </c>
      <c r="AI159" s="80">
        <v>420</v>
      </c>
      <c r="AJ159" s="81">
        <v>0.26666666666666666</v>
      </c>
      <c r="AK159" s="81">
        <v>5.333333333333333E-2</v>
      </c>
      <c r="AL159" s="28">
        <v>191</v>
      </c>
      <c r="AM159" s="80">
        <v>440</v>
      </c>
      <c r="AN159" s="81">
        <v>4.7619047619047616E-2</v>
      </c>
      <c r="AO159" s="80">
        <v>420</v>
      </c>
      <c r="AP159" s="80">
        <v>460</v>
      </c>
      <c r="AQ159" s="81">
        <v>0.1891891891891892</v>
      </c>
      <c r="AR159" s="81">
        <v>3.783783783783784E-2</v>
      </c>
      <c r="AS159" s="58" t="s">
        <v>308</v>
      </c>
    </row>
    <row r="160" spans="2:45" ht="11.25" x14ac:dyDescent="0.2">
      <c r="B160" s="8" t="s">
        <v>150</v>
      </c>
      <c r="C160" s="28">
        <v>52</v>
      </c>
      <c r="D160" s="80">
        <v>240</v>
      </c>
      <c r="E160" s="81">
        <v>4.3478260869565216E-2</v>
      </c>
      <c r="F160" s="80">
        <v>195</v>
      </c>
      <c r="G160" s="80">
        <v>285</v>
      </c>
      <c r="H160" s="81">
        <v>0.29729729729729731</v>
      </c>
      <c r="I160" s="81">
        <v>5.9459459459459463E-2</v>
      </c>
      <c r="J160" s="28">
        <v>237</v>
      </c>
      <c r="K160" s="80">
        <v>300</v>
      </c>
      <c r="L160" s="81">
        <v>7.1428571428571425E-2</v>
      </c>
      <c r="M160" s="80">
        <v>270</v>
      </c>
      <c r="N160" s="80">
        <v>350</v>
      </c>
      <c r="O160" s="81">
        <v>0.25</v>
      </c>
      <c r="P160" s="81">
        <v>0.05</v>
      </c>
      <c r="Q160" s="28">
        <v>32</v>
      </c>
      <c r="R160" s="80">
        <v>400</v>
      </c>
      <c r="S160" s="81">
        <v>0.1111111111111111</v>
      </c>
      <c r="T160" s="80">
        <v>365</v>
      </c>
      <c r="U160" s="80">
        <v>420</v>
      </c>
      <c r="V160" s="81">
        <v>0.33333333333333331</v>
      </c>
      <c r="W160" s="81">
        <v>6.6666666666666666E-2</v>
      </c>
      <c r="X160" s="28">
        <v>61</v>
      </c>
      <c r="Y160" s="80">
        <v>360</v>
      </c>
      <c r="Z160" s="81">
        <v>0.125</v>
      </c>
      <c r="AA160" s="80">
        <v>335</v>
      </c>
      <c r="AB160" s="80">
        <v>400</v>
      </c>
      <c r="AC160" s="81">
        <v>0.33333333333333331</v>
      </c>
      <c r="AD160" s="81">
        <v>6.6666666666666666E-2</v>
      </c>
      <c r="AE160" s="28">
        <v>328</v>
      </c>
      <c r="AF160" s="80">
        <v>420</v>
      </c>
      <c r="AG160" s="81">
        <v>0.16666666666666666</v>
      </c>
      <c r="AH160" s="80">
        <v>380</v>
      </c>
      <c r="AI160" s="80">
        <v>450</v>
      </c>
      <c r="AJ160" s="81">
        <v>0.3125</v>
      </c>
      <c r="AK160" s="81">
        <v>6.25E-2</v>
      </c>
      <c r="AL160" s="28">
        <v>104</v>
      </c>
      <c r="AM160" s="80">
        <v>500</v>
      </c>
      <c r="AN160" s="81">
        <v>0.1111111111111111</v>
      </c>
      <c r="AO160" s="80">
        <v>450</v>
      </c>
      <c r="AP160" s="80">
        <v>570</v>
      </c>
      <c r="AQ160" s="81">
        <v>0.27226463104325699</v>
      </c>
      <c r="AR160" s="81">
        <v>5.44529262086514E-2</v>
      </c>
      <c r="AS160" s="58" t="s">
        <v>308</v>
      </c>
    </row>
    <row r="161" spans="2:45" ht="11.25" x14ac:dyDescent="0.2">
      <c r="B161" s="8" t="s">
        <v>325</v>
      </c>
      <c r="C161" s="28">
        <v>48</v>
      </c>
      <c r="D161" s="80">
        <v>200</v>
      </c>
      <c r="E161" s="81">
        <v>8.1081081081081086E-2</v>
      </c>
      <c r="F161" s="80">
        <v>190</v>
      </c>
      <c r="G161" s="80">
        <v>218</v>
      </c>
      <c r="H161" s="81">
        <v>0.17647058823529413</v>
      </c>
      <c r="I161" s="81">
        <v>3.5294117647058823E-2</v>
      </c>
      <c r="J161" s="28">
        <v>231</v>
      </c>
      <c r="K161" s="80">
        <v>280</v>
      </c>
      <c r="L161" s="81">
        <v>9.8039215686274508E-2</v>
      </c>
      <c r="M161" s="80">
        <v>250</v>
      </c>
      <c r="N161" s="80">
        <v>310</v>
      </c>
      <c r="O161" s="81">
        <v>0.27272727272727271</v>
      </c>
      <c r="P161" s="81">
        <v>5.4545454545454543E-2</v>
      </c>
      <c r="Q161" s="28">
        <v>54</v>
      </c>
      <c r="R161" s="80">
        <v>350</v>
      </c>
      <c r="S161" s="81">
        <v>7.6923076923076927E-2</v>
      </c>
      <c r="T161" s="80">
        <v>330</v>
      </c>
      <c r="U161" s="80">
        <v>380</v>
      </c>
      <c r="V161" s="81">
        <v>0.20689655172413793</v>
      </c>
      <c r="W161" s="81">
        <v>4.1379310344827586E-2</v>
      </c>
      <c r="X161" s="28">
        <v>44</v>
      </c>
      <c r="Y161" s="80">
        <v>320</v>
      </c>
      <c r="Z161" s="81">
        <v>0.10344827586206896</v>
      </c>
      <c r="AA161" s="80">
        <v>300</v>
      </c>
      <c r="AB161" s="80">
        <v>350</v>
      </c>
      <c r="AC161" s="81">
        <v>0.28000000000000003</v>
      </c>
      <c r="AD161" s="81">
        <v>5.6000000000000008E-2</v>
      </c>
      <c r="AE161" s="28">
        <v>460</v>
      </c>
      <c r="AF161" s="80">
        <v>380</v>
      </c>
      <c r="AG161" s="81">
        <v>0.11764705882352941</v>
      </c>
      <c r="AH161" s="80">
        <v>350</v>
      </c>
      <c r="AI161" s="80">
        <v>415</v>
      </c>
      <c r="AJ161" s="81">
        <v>0.26666666666666666</v>
      </c>
      <c r="AK161" s="81">
        <v>5.333333333333333E-2</v>
      </c>
      <c r="AL161" s="28">
        <v>299</v>
      </c>
      <c r="AM161" s="80">
        <v>450</v>
      </c>
      <c r="AN161" s="81">
        <v>8.4337349397590355E-2</v>
      </c>
      <c r="AO161" s="80">
        <v>415</v>
      </c>
      <c r="AP161" s="80">
        <v>480</v>
      </c>
      <c r="AQ161" s="81">
        <v>0.2</v>
      </c>
      <c r="AR161" s="81">
        <v>0.04</v>
      </c>
      <c r="AS161" s="58" t="s">
        <v>308</v>
      </c>
    </row>
    <row r="162" spans="2:45" s="26" customFormat="1" ht="11.25" x14ac:dyDescent="0.2">
      <c r="B162" s="26" t="s">
        <v>188</v>
      </c>
      <c r="C162" s="28">
        <v>795</v>
      </c>
      <c r="D162" s="80">
        <v>210</v>
      </c>
      <c r="E162" s="81">
        <v>7.6923076923076927E-2</v>
      </c>
      <c r="F162" s="80">
        <v>180</v>
      </c>
      <c r="G162" s="80">
        <v>250</v>
      </c>
      <c r="H162" s="81">
        <v>0.27272727272727271</v>
      </c>
      <c r="I162" s="81">
        <v>5.4545454545454543E-2</v>
      </c>
      <c r="J162" s="28">
        <v>2265</v>
      </c>
      <c r="K162" s="80">
        <v>280</v>
      </c>
      <c r="L162" s="81">
        <v>0.12</v>
      </c>
      <c r="M162" s="80">
        <v>245</v>
      </c>
      <c r="N162" s="80">
        <v>320</v>
      </c>
      <c r="O162" s="81">
        <v>0.27272727272727271</v>
      </c>
      <c r="P162" s="81">
        <v>5.4545454545454543E-2</v>
      </c>
      <c r="Q162" s="28">
        <v>523</v>
      </c>
      <c r="R162" s="80">
        <v>365</v>
      </c>
      <c r="S162" s="81">
        <v>7.3529411764705885E-2</v>
      </c>
      <c r="T162" s="80">
        <v>330</v>
      </c>
      <c r="U162" s="80">
        <v>420</v>
      </c>
      <c r="V162" s="81">
        <v>0.21666666666666667</v>
      </c>
      <c r="W162" s="81">
        <v>4.3333333333333335E-2</v>
      </c>
      <c r="X162" s="28">
        <v>842</v>
      </c>
      <c r="Y162" s="80">
        <v>300</v>
      </c>
      <c r="Z162" s="81">
        <v>7.1428571428571425E-2</v>
      </c>
      <c r="AA162" s="80">
        <v>270</v>
      </c>
      <c r="AB162" s="80">
        <v>350</v>
      </c>
      <c r="AC162" s="81">
        <v>0.25</v>
      </c>
      <c r="AD162" s="81">
        <v>0.05</v>
      </c>
      <c r="AE162" s="28">
        <v>4984</v>
      </c>
      <c r="AF162" s="80">
        <v>365</v>
      </c>
      <c r="AG162" s="81">
        <v>0.10606060606060606</v>
      </c>
      <c r="AH162" s="80">
        <v>325</v>
      </c>
      <c r="AI162" s="80">
        <v>400</v>
      </c>
      <c r="AJ162" s="81">
        <v>0.25862068965517243</v>
      </c>
      <c r="AK162" s="81">
        <v>5.1724137931034489E-2</v>
      </c>
      <c r="AL162" s="28">
        <v>2042</v>
      </c>
      <c r="AM162" s="80">
        <v>450</v>
      </c>
      <c r="AN162" s="81">
        <v>7.1428571428571425E-2</v>
      </c>
      <c r="AO162" s="80">
        <v>400</v>
      </c>
      <c r="AP162" s="80">
        <v>500</v>
      </c>
      <c r="AQ162" s="81">
        <v>0.23287671232876711</v>
      </c>
      <c r="AR162" s="81">
        <v>4.6575342465753421E-2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 sqref="A1:XFD1"/>
      <selection pane="bottomLeft" sqref="A1:XFD1"/>
      <selection pane="bottomRight" activeCell="B4" sqref="B4"/>
    </sheetView>
  </sheetViews>
  <sheetFormatPr defaultColWidth="9.140625" defaultRowHeight="12" outlineLevelCol="2" x14ac:dyDescent="0.2"/>
  <cols>
    <col min="1" max="1" width="27" style="44" customWidth="1"/>
    <col min="2" max="2" width="8.85546875" style="43" customWidth="1"/>
    <col min="3" max="4" width="8.85546875" style="44" customWidth="1"/>
    <col min="5" max="5" width="8.85546875" style="43" customWidth="1"/>
    <col min="6" max="7" width="8.85546875" style="44" customWidth="1"/>
    <col min="8" max="8" width="8.85546875" style="43" customWidth="1" outlineLevel="1" collapsed="1"/>
    <col min="9" max="10" width="8.85546875" style="44" customWidth="1" outlineLevel="2"/>
    <col min="11" max="11" width="8.85546875" style="43" customWidth="1"/>
    <col min="12" max="13" width="8.85546875" style="44" customWidth="1"/>
    <col min="14" max="14" width="8.85546875" style="43" customWidth="1" collapsed="1"/>
    <col min="15" max="16" width="8.85546875" style="44" customWidth="1"/>
    <col min="17" max="17" width="8.85546875" style="43" customWidth="1" outlineLevel="1" collapsed="1"/>
    <col min="18" max="19" width="8.85546875" style="44" customWidth="1" outlineLevel="2"/>
    <col min="20" max="20" width="9.140625" style="44"/>
    <col min="21" max="21" width="15" style="44" customWidth="1"/>
    <col min="22" max="16384" width="9.140625" style="44"/>
  </cols>
  <sheetData>
    <row r="1" spans="1:21" s="207" customFormat="1" ht="30" customHeight="1" x14ac:dyDescent="0.15">
      <c r="A1" s="173" t="s">
        <v>326</v>
      </c>
      <c r="B1" s="206"/>
      <c r="E1" s="206"/>
      <c r="H1" s="206"/>
      <c r="K1" s="206"/>
      <c r="N1" s="206"/>
      <c r="Q1" s="206"/>
      <c r="U1" s="117" t="s">
        <v>63</v>
      </c>
    </row>
    <row r="2" spans="1:21" x14ac:dyDescent="0.2">
      <c r="A2" s="45"/>
      <c r="B2" s="260" t="s">
        <v>97</v>
      </c>
      <c r="C2" s="260"/>
      <c r="D2" s="260"/>
      <c r="E2" s="260" t="s">
        <v>98</v>
      </c>
      <c r="F2" s="260"/>
      <c r="G2" s="260"/>
      <c r="H2" s="260" t="s">
        <v>99</v>
      </c>
      <c r="I2" s="260"/>
      <c r="J2" s="260"/>
      <c r="K2" s="260" t="s">
        <v>100</v>
      </c>
      <c r="L2" s="260"/>
      <c r="M2" s="260"/>
      <c r="N2" s="260" t="s">
        <v>101</v>
      </c>
      <c r="O2" s="260"/>
      <c r="P2" s="260"/>
      <c r="Q2" s="260" t="s">
        <v>102</v>
      </c>
      <c r="R2" s="260"/>
      <c r="S2" s="260"/>
    </row>
    <row r="3" spans="1:21" x14ac:dyDescent="0.2">
      <c r="A3" s="46" t="s">
        <v>208</v>
      </c>
      <c r="B3" s="46" t="s">
        <v>327</v>
      </c>
      <c r="C3" s="46" t="s">
        <v>210</v>
      </c>
      <c r="D3" s="46" t="s">
        <v>328</v>
      </c>
      <c r="E3" s="46" t="s">
        <v>327</v>
      </c>
      <c r="F3" s="46" t="s">
        <v>210</v>
      </c>
      <c r="G3" s="46" t="s">
        <v>328</v>
      </c>
      <c r="H3" s="46" t="s">
        <v>327</v>
      </c>
      <c r="I3" s="46" t="s">
        <v>210</v>
      </c>
      <c r="J3" s="46" t="s">
        <v>328</v>
      </c>
      <c r="K3" s="46" t="s">
        <v>327</v>
      </c>
      <c r="L3" s="46" t="s">
        <v>210</v>
      </c>
      <c r="M3" s="46" t="s">
        <v>328</v>
      </c>
      <c r="N3" s="46" t="s">
        <v>327</v>
      </c>
      <c r="O3" s="46" t="s">
        <v>210</v>
      </c>
      <c r="P3" s="46" t="s">
        <v>328</v>
      </c>
      <c r="Q3" s="46" t="s">
        <v>327</v>
      </c>
      <c r="R3" s="46" t="s">
        <v>210</v>
      </c>
      <c r="S3" s="46" t="s">
        <v>328</v>
      </c>
    </row>
    <row r="4" spans="1:21" x14ac:dyDescent="0.2">
      <c r="A4" s="44" t="s">
        <v>329</v>
      </c>
      <c r="B4" s="65" t="s">
        <v>193</v>
      </c>
      <c r="C4" s="66" t="s">
        <v>193</v>
      </c>
      <c r="D4" s="67" t="s">
        <v>193</v>
      </c>
      <c r="E4" s="65">
        <v>11</v>
      </c>
      <c r="F4" s="66">
        <v>325</v>
      </c>
      <c r="G4" s="67">
        <v>0.25968992248062017</v>
      </c>
      <c r="H4" s="65" t="s">
        <v>193</v>
      </c>
      <c r="I4" s="66" t="s">
        <v>193</v>
      </c>
      <c r="J4" s="67" t="s">
        <v>193</v>
      </c>
      <c r="K4" s="65">
        <v>13</v>
      </c>
      <c r="L4" s="66">
        <v>330</v>
      </c>
      <c r="M4" s="67">
        <v>0.14982578397212543</v>
      </c>
      <c r="N4" s="65">
        <v>35</v>
      </c>
      <c r="O4" s="66">
        <v>390</v>
      </c>
      <c r="P4" s="67">
        <v>0.13043478260869565</v>
      </c>
      <c r="Q4" s="65">
        <v>16</v>
      </c>
      <c r="R4" s="66">
        <v>450</v>
      </c>
      <c r="S4" s="67">
        <v>0.14503816793893129</v>
      </c>
    </row>
    <row r="5" spans="1:21" x14ac:dyDescent="0.2">
      <c r="A5" s="44" t="s">
        <v>330</v>
      </c>
      <c r="B5" s="65" t="s">
        <v>193</v>
      </c>
      <c r="C5" s="66" t="s">
        <v>193</v>
      </c>
      <c r="D5" s="67" t="s">
        <v>193</v>
      </c>
      <c r="E5" s="65" t="s">
        <v>193</v>
      </c>
      <c r="F5" s="66" t="s">
        <v>193</v>
      </c>
      <c r="G5" s="67" t="s">
        <v>193</v>
      </c>
      <c r="H5" s="65" t="s">
        <v>193</v>
      </c>
      <c r="I5" s="66" t="s">
        <v>193</v>
      </c>
      <c r="J5" s="67" t="s">
        <v>193</v>
      </c>
      <c r="K5" s="65" t="s">
        <v>193</v>
      </c>
      <c r="L5" s="66" t="s">
        <v>193</v>
      </c>
      <c r="M5" s="67" t="s">
        <v>193</v>
      </c>
      <c r="N5" s="65">
        <v>26</v>
      </c>
      <c r="O5" s="66">
        <v>350</v>
      </c>
      <c r="P5" s="67">
        <v>0.16666666666666666</v>
      </c>
      <c r="Q5" s="65" t="s">
        <v>193</v>
      </c>
      <c r="R5" s="66" t="s">
        <v>193</v>
      </c>
      <c r="S5" s="67" t="s">
        <v>193</v>
      </c>
    </row>
    <row r="6" spans="1:21" x14ac:dyDescent="0.2">
      <c r="A6" s="44" t="s">
        <v>331</v>
      </c>
      <c r="B6" s="65" t="s">
        <v>193</v>
      </c>
      <c r="C6" s="66" t="s">
        <v>193</v>
      </c>
      <c r="D6" s="67" t="s">
        <v>193</v>
      </c>
      <c r="E6" s="65">
        <v>14</v>
      </c>
      <c r="F6" s="66">
        <v>300</v>
      </c>
      <c r="G6" s="67">
        <v>0.11940298507462686</v>
      </c>
      <c r="H6" s="65" t="s">
        <v>193</v>
      </c>
      <c r="I6" s="66" t="s">
        <v>193</v>
      </c>
      <c r="J6" s="67" t="s">
        <v>193</v>
      </c>
      <c r="K6" s="65" t="s">
        <v>193</v>
      </c>
      <c r="L6" s="66" t="s">
        <v>193</v>
      </c>
      <c r="M6" s="67" t="s">
        <v>193</v>
      </c>
      <c r="N6" s="65">
        <v>43</v>
      </c>
      <c r="O6" s="66">
        <v>360</v>
      </c>
      <c r="P6" s="67">
        <v>2.8571428571428571E-2</v>
      </c>
      <c r="Q6" s="65" t="s">
        <v>193</v>
      </c>
      <c r="R6" s="66" t="s">
        <v>193</v>
      </c>
      <c r="S6" s="67" t="s">
        <v>193</v>
      </c>
    </row>
    <row r="7" spans="1:21" x14ac:dyDescent="0.2">
      <c r="A7" s="44" t="s">
        <v>332</v>
      </c>
      <c r="B7" s="65">
        <v>136</v>
      </c>
      <c r="C7" s="66">
        <v>265</v>
      </c>
      <c r="D7" s="67">
        <v>0.06</v>
      </c>
      <c r="E7" s="65">
        <v>271</v>
      </c>
      <c r="F7" s="66">
        <v>360</v>
      </c>
      <c r="G7" s="67">
        <v>5.8823529411764705E-2</v>
      </c>
      <c r="H7" s="65">
        <v>105</v>
      </c>
      <c r="I7" s="66">
        <v>420</v>
      </c>
      <c r="J7" s="67">
        <v>0.05</v>
      </c>
      <c r="K7" s="65">
        <v>162</v>
      </c>
      <c r="L7" s="66">
        <v>360</v>
      </c>
      <c r="M7" s="67">
        <v>4.9562682215743441E-2</v>
      </c>
      <c r="N7" s="65">
        <v>733</v>
      </c>
      <c r="O7" s="66">
        <v>420</v>
      </c>
      <c r="P7" s="67">
        <v>0.10526315789473684</v>
      </c>
      <c r="Q7" s="65">
        <v>416</v>
      </c>
      <c r="R7" s="66">
        <v>495</v>
      </c>
      <c r="S7" s="67">
        <v>0.1</v>
      </c>
    </row>
    <row r="8" spans="1:21" x14ac:dyDescent="0.2">
      <c r="A8" s="44" t="s">
        <v>333</v>
      </c>
      <c r="B8" s="65" t="s">
        <v>193</v>
      </c>
      <c r="C8" s="66" t="s">
        <v>193</v>
      </c>
      <c r="D8" s="67" t="s">
        <v>193</v>
      </c>
      <c r="E8" s="65" t="s">
        <v>193</v>
      </c>
      <c r="F8" s="66" t="s">
        <v>193</v>
      </c>
      <c r="G8" s="67" t="s">
        <v>193</v>
      </c>
      <c r="H8" s="65" t="s">
        <v>193</v>
      </c>
      <c r="I8" s="66" t="s">
        <v>193</v>
      </c>
      <c r="J8" s="67" t="s">
        <v>193</v>
      </c>
      <c r="K8" s="65" t="s">
        <v>193</v>
      </c>
      <c r="L8" s="66" t="s">
        <v>193</v>
      </c>
      <c r="M8" s="67" t="s">
        <v>193</v>
      </c>
      <c r="N8" s="65">
        <v>22</v>
      </c>
      <c r="O8" s="66">
        <v>375</v>
      </c>
      <c r="P8" s="67">
        <v>-6.25E-2</v>
      </c>
      <c r="Q8" s="65" t="s">
        <v>193</v>
      </c>
      <c r="R8" s="66" t="s">
        <v>193</v>
      </c>
      <c r="S8" s="67" t="s">
        <v>193</v>
      </c>
    </row>
    <row r="9" spans="1:21" x14ac:dyDescent="0.2">
      <c r="A9" s="44" t="s">
        <v>334</v>
      </c>
      <c r="B9" s="65" t="s">
        <v>193</v>
      </c>
      <c r="C9" s="66" t="s">
        <v>193</v>
      </c>
      <c r="D9" s="67" t="s">
        <v>193</v>
      </c>
      <c r="E9" s="65" t="s">
        <v>193</v>
      </c>
      <c r="F9" s="66" t="s">
        <v>193</v>
      </c>
      <c r="G9" s="67" t="s">
        <v>193</v>
      </c>
      <c r="H9" s="65" t="s">
        <v>193</v>
      </c>
      <c r="I9" s="66" t="s">
        <v>193</v>
      </c>
      <c r="J9" s="67" t="s">
        <v>193</v>
      </c>
      <c r="K9" s="65" t="s">
        <v>193</v>
      </c>
      <c r="L9" s="66" t="s">
        <v>193</v>
      </c>
      <c r="M9" s="67" t="s">
        <v>193</v>
      </c>
      <c r="N9" s="65" t="s">
        <v>193</v>
      </c>
      <c r="O9" s="66" t="s">
        <v>193</v>
      </c>
      <c r="P9" s="67" t="s">
        <v>193</v>
      </c>
      <c r="Q9" s="65" t="s">
        <v>193</v>
      </c>
      <c r="R9" s="66" t="s">
        <v>193</v>
      </c>
      <c r="S9" s="67" t="s">
        <v>193</v>
      </c>
    </row>
    <row r="10" spans="1:21" x14ac:dyDescent="0.2">
      <c r="A10" s="44" t="s">
        <v>335</v>
      </c>
      <c r="B10" s="65" t="s">
        <v>193</v>
      </c>
      <c r="C10" s="66" t="s">
        <v>193</v>
      </c>
      <c r="D10" s="67" t="s">
        <v>193</v>
      </c>
      <c r="E10" s="65">
        <v>14</v>
      </c>
      <c r="F10" s="66">
        <v>270</v>
      </c>
      <c r="G10" s="67" t="s">
        <v>193</v>
      </c>
      <c r="H10" s="65" t="s">
        <v>193</v>
      </c>
      <c r="I10" s="66" t="s">
        <v>193</v>
      </c>
      <c r="J10" s="67" t="s">
        <v>193</v>
      </c>
      <c r="K10" s="65" t="s">
        <v>193</v>
      </c>
      <c r="L10" s="66" t="s">
        <v>193</v>
      </c>
      <c r="M10" s="67" t="s">
        <v>193</v>
      </c>
      <c r="N10" s="65">
        <v>32</v>
      </c>
      <c r="O10" s="66">
        <v>340</v>
      </c>
      <c r="P10" s="67">
        <v>0.17241379310344829</v>
      </c>
      <c r="Q10" s="65" t="s">
        <v>193</v>
      </c>
      <c r="R10" s="66" t="s">
        <v>193</v>
      </c>
      <c r="S10" s="67" t="s">
        <v>193</v>
      </c>
    </row>
    <row r="11" spans="1:21" x14ac:dyDescent="0.2">
      <c r="A11" s="44" t="s">
        <v>336</v>
      </c>
      <c r="B11" s="65">
        <v>10</v>
      </c>
      <c r="C11" s="66">
        <v>255</v>
      </c>
      <c r="D11" s="67">
        <v>-0.15</v>
      </c>
      <c r="E11" s="65">
        <v>15</v>
      </c>
      <c r="F11" s="66">
        <v>400</v>
      </c>
      <c r="G11" s="67">
        <v>0</v>
      </c>
      <c r="H11" s="65" t="s">
        <v>193</v>
      </c>
      <c r="I11" s="66" t="s">
        <v>193</v>
      </c>
      <c r="J11" s="67" t="s">
        <v>193</v>
      </c>
      <c r="K11" s="65">
        <v>11</v>
      </c>
      <c r="L11" s="66">
        <v>460</v>
      </c>
      <c r="M11" s="67" t="s">
        <v>193</v>
      </c>
      <c r="N11" s="65">
        <v>62</v>
      </c>
      <c r="O11" s="66">
        <v>495</v>
      </c>
      <c r="P11" s="67">
        <v>1.020408163265306E-2</v>
      </c>
      <c r="Q11" s="65">
        <v>121</v>
      </c>
      <c r="R11" s="66">
        <v>550</v>
      </c>
      <c r="S11" s="67">
        <v>0.1</v>
      </c>
    </row>
    <row r="12" spans="1:21" x14ac:dyDescent="0.2">
      <c r="A12" s="44" t="s">
        <v>150</v>
      </c>
      <c r="B12" s="65">
        <v>20</v>
      </c>
      <c r="C12" s="66">
        <v>240</v>
      </c>
      <c r="D12" s="67">
        <v>-5.8823529411764705E-2</v>
      </c>
      <c r="E12" s="65">
        <v>51</v>
      </c>
      <c r="F12" s="66">
        <v>320</v>
      </c>
      <c r="G12" s="67">
        <v>0.10344827586206896</v>
      </c>
      <c r="H12" s="65" t="s">
        <v>193</v>
      </c>
      <c r="I12" s="66" t="s">
        <v>193</v>
      </c>
      <c r="J12" s="67" t="s">
        <v>193</v>
      </c>
      <c r="K12" s="65">
        <v>18</v>
      </c>
      <c r="L12" s="66">
        <v>385</v>
      </c>
      <c r="M12" s="67">
        <v>0.16666666666666666</v>
      </c>
      <c r="N12" s="65">
        <v>78</v>
      </c>
      <c r="O12" s="66">
        <v>425</v>
      </c>
      <c r="P12" s="67">
        <v>0.14864864864864866</v>
      </c>
      <c r="Q12" s="65">
        <v>24</v>
      </c>
      <c r="R12" s="66">
        <v>500</v>
      </c>
      <c r="S12" s="67">
        <v>5.2631578947368418E-2</v>
      </c>
    </row>
    <row r="13" spans="1:21" x14ac:dyDescent="0.2">
      <c r="A13" s="48" t="s">
        <v>337</v>
      </c>
      <c r="B13" s="68">
        <v>178</v>
      </c>
      <c r="C13" s="69">
        <v>260</v>
      </c>
      <c r="D13" s="70">
        <v>0.04</v>
      </c>
      <c r="E13" s="68">
        <v>384</v>
      </c>
      <c r="F13" s="69">
        <v>350</v>
      </c>
      <c r="G13" s="70">
        <v>6.0606060606060608E-2</v>
      </c>
      <c r="H13" s="68">
        <v>125</v>
      </c>
      <c r="I13" s="69">
        <v>430</v>
      </c>
      <c r="J13" s="70">
        <v>7.4999999999999997E-2</v>
      </c>
      <c r="K13" s="68">
        <v>230</v>
      </c>
      <c r="L13" s="69">
        <v>360</v>
      </c>
      <c r="M13" s="70">
        <v>9.0909090909090912E-2</v>
      </c>
      <c r="N13" s="68">
        <v>1033</v>
      </c>
      <c r="O13" s="69">
        <v>415</v>
      </c>
      <c r="P13" s="70">
        <v>9.2105263157894732E-2</v>
      </c>
      <c r="Q13" s="68">
        <v>602</v>
      </c>
      <c r="R13" s="69">
        <v>500</v>
      </c>
      <c r="S13" s="70">
        <v>0.1111111111111111</v>
      </c>
    </row>
    <row r="14" spans="1:21" s="49" customFormat="1" x14ac:dyDescent="0.2">
      <c r="A14" s="44" t="s">
        <v>338</v>
      </c>
      <c r="B14" s="65" t="s">
        <v>193</v>
      </c>
      <c r="C14" s="66" t="s">
        <v>193</v>
      </c>
      <c r="D14" s="67" t="s">
        <v>193</v>
      </c>
      <c r="E14" s="65">
        <v>14</v>
      </c>
      <c r="F14" s="66">
        <v>263</v>
      </c>
      <c r="G14" s="67">
        <v>3.1372549019607843E-2</v>
      </c>
      <c r="H14" s="65" t="s">
        <v>193</v>
      </c>
      <c r="I14" s="66" t="s">
        <v>193</v>
      </c>
      <c r="J14" s="67" t="s">
        <v>193</v>
      </c>
      <c r="K14" s="65" t="s">
        <v>193</v>
      </c>
      <c r="L14" s="66" t="s">
        <v>193</v>
      </c>
      <c r="M14" s="67" t="s">
        <v>193</v>
      </c>
      <c r="N14" s="65">
        <v>31</v>
      </c>
      <c r="O14" s="66">
        <v>300</v>
      </c>
      <c r="P14" s="67">
        <v>7.1428571428571425E-2</v>
      </c>
      <c r="Q14" s="65" t="s">
        <v>193</v>
      </c>
      <c r="R14" s="66" t="s">
        <v>193</v>
      </c>
      <c r="S14" s="67" t="s">
        <v>193</v>
      </c>
    </row>
    <row r="15" spans="1:21" x14ac:dyDescent="0.2">
      <c r="A15" s="44" t="s">
        <v>309</v>
      </c>
      <c r="B15" s="65">
        <v>45</v>
      </c>
      <c r="C15" s="66">
        <v>215</v>
      </c>
      <c r="D15" s="67">
        <v>0.13157894736842105</v>
      </c>
      <c r="E15" s="65">
        <v>79</v>
      </c>
      <c r="F15" s="66">
        <v>290</v>
      </c>
      <c r="G15" s="67">
        <v>7.407407407407407E-2</v>
      </c>
      <c r="H15" s="65">
        <v>41</v>
      </c>
      <c r="I15" s="66">
        <v>350</v>
      </c>
      <c r="J15" s="67">
        <v>6.0606060606060608E-2</v>
      </c>
      <c r="K15" s="65">
        <v>113</v>
      </c>
      <c r="L15" s="66">
        <v>310</v>
      </c>
      <c r="M15" s="67">
        <v>6.8965517241379309E-2</v>
      </c>
      <c r="N15" s="65">
        <v>385</v>
      </c>
      <c r="O15" s="66">
        <v>360</v>
      </c>
      <c r="P15" s="67">
        <v>5.8823529411764705E-2</v>
      </c>
      <c r="Q15" s="65">
        <v>280</v>
      </c>
      <c r="R15" s="66">
        <v>420</v>
      </c>
      <c r="S15" s="67">
        <v>0.05</v>
      </c>
    </row>
    <row r="16" spans="1:21" x14ac:dyDescent="0.2">
      <c r="A16" s="44" t="s">
        <v>339</v>
      </c>
      <c r="B16" s="65" t="s">
        <v>193</v>
      </c>
      <c r="C16" s="66" t="s">
        <v>193</v>
      </c>
      <c r="D16" s="67" t="s">
        <v>193</v>
      </c>
      <c r="E16" s="65" t="s">
        <v>193</v>
      </c>
      <c r="F16" s="66" t="s">
        <v>193</v>
      </c>
      <c r="G16" s="67" t="s">
        <v>193</v>
      </c>
      <c r="H16" s="65" t="s">
        <v>193</v>
      </c>
      <c r="I16" s="66" t="s">
        <v>193</v>
      </c>
      <c r="J16" s="67" t="s">
        <v>193</v>
      </c>
      <c r="K16" s="65" t="s">
        <v>193</v>
      </c>
      <c r="L16" s="66" t="s">
        <v>193</v>
      </c>
      <c r="M16" s="67" t="s">
        <v>193</v>
      </c>
      <c r="N16" s="65">
        <v>21</v>
      </c>
      <c r="O16" s="66">
        <v>430</v>
      </c>
      <c r="P16" s="67">
        <v>0.10256410256410256</v>
      </c>
      <c r="Q16" s="65">
        <v>15</v>
      </c>
      <c r="R16" s="66">
        <v>420</v>
      </c>
      <c r="S16" s="67">
        <v>-8.6956521739130432E-2</v>
      </c>
    </row>
    <row r="17" spans="1:19" x14ac:dyDescent="0.2">
      <c r="A17" s="44" t="s">
        <v>340</v>
      </c>
      <c r="B17" s="65" t="s">
        <v>193</v>
      </c>
      <c r="C17" s="66" t="s">
        <v>193</v>
      </c>
      <c r="D17" s="67" t="s">
        <v>193</v>
      </c>
      <c r="E17" s="65" t="s">
        <v>193</v>
      </c>
      <c r="F17" s="66" t="s">
        <v>193</v>
      </c>
      <c r="G17" s="67" t="s">
        <v>193</v>
      </c>
      <c r="H17" s="65" t="s">
        <v>193</v>
      </c>
      <c r="I17" s="66" t="s">
        <v>193</v>
      </c>
      <c r="J17" s="67" t="s">
        <v>193</v>
      </c>
      <c r="K17" s="65">
        <v>16</v>
      </c>
      <c r="L17" s="66">
        <v>385</v>
      </c>
      <c r="M17" s="67">
        <v>0.1</v>
      </c>
      <c r="N17" s="65">
        <v>23</v>
      </c>
      <c r="O17" s="66">
        <v>420</v>
      </c>
      <c r="P17" s="67">
        <v>0</v>
      </c>
      <c r="Q17" s="65">
        <v>10</v>
      </c>
      <c r="R17" s="66">
        <v>450</v>
      </c>
      <c r="S17" s="67" t="s">
        <v>193</v>
      </c>
    </row>
    <row r="18" spans="1:19" x14ac:dyDescent="0.2">
      <c r="A18" s="44" t="s">
        <v>341</v>
      </c>
      <c r="B18" s="65" t="s">
        <v>193</v>
      </c>
      <c r="C18" s="66" t="s">
        <v>193</v>
      </c>
      <c r="D18" s="67" t="s">
        <v>193</v>
      </c>
      <c r="E18" s="65" t="s">
        <v>193</v>
      </c>
      <c r="F18" s="66" t="s">
        <v>193</v>
      </c>
      <c r="G18" s="67" t="s">
        <v>193</v>
      </c>
      <c r="H18" s="65" t="s">
        <v>193</v>
      </c>
      <c r="I18" s="66" t="s">
        <v>193</v>
      </c>
      <c r="J18" s="67" t="s">
        <v>193</v>
      </c>
      <c r="K18" s="65" t="s">
        <v>193</v>
      </c>
      <c r="L18" s="66" t="s">
        <v>193</v>
      </c>
      <c r="M18" s="67" t="s">
        <v>193</v>
      </c>
      <c r="N18" s="65" t="s">
        <v>193</v>
      </c>
      <c r="O18" s="66" t="s">
        <v>193</v>
      </c>
      <c r="P18" s="67" t="s">
        <v>193</v>
      </c>
      <c r="Q18" s="65" t="s">
        <v>193</v>
      </c>
      <c r="R18" s="66" t="s">
        <v>193</v>
      </c>
      <c r="S18" s="67" t="s">
        <v>193</v>
      </c>
    </row>
    <row r="19" spans="1:19" x14ac:dyDescent="0.2">
      <c r="A19" s="44" t="s">
        <v>149</v>
      </c>
      <c r="B19" s="65" t="s">
        <v>193</v>
      </c>
      <c r="C19" s="66" t="s">
        <v>193</v>
      </c>
      <c r="D19" s="67" t="s">
        <v>193</v>
      </c>
      <c r="E19" s="65">
        <v>25</v>
      </c>
      <c r="F19" s="66">
        <v>270</v>
      </c>
      <c r="G19" s="67">
        <v>3.8461538461538464E-2</v>
      </c>
      <c r="H19" s="65" t="s">
        <v>193</v>
      </c>
      <c r="I19" s="66" t="s">
        <v>193</v>
      </c>
      <c r="J19" s="67" t="s">
        <v>193</v>
      </c>
      <c r="K19" s="65">
        <v>10</v>
      </c>
      <c r="L19" s="66">
        <v>285</v>
      </c>
      <c r="M19" s="67" t="s">
        <v>193</v>
      </c>
      <c r="N19" s="65">
        <v>70</v>
      </c>
      <c r="O19" s="66">
        <v>340</v>
      </c>
      <c r="P19" s="67">
        <v>0.11475409836065574</v>
      </c>
      <c r="Q19" s="65">
        <v>16</v>
      </c>
      <c r="R19" s="66">
        <v>393</v>
      </c>
      <c r="S19" s="67">
        <v>-5.3012048192771083E-2</v>
      </c>
    </row>
    <row r="20" spans="1:19" x14ac:dyDescent="0.2">
      <c r="A20" s="44" t="s">
        <v>342</v>
      </c>
      <c r="B20" s="65" t="s">
        <v>193</v>
      </c>
      <c r="C20" s="66" t="s">
        <v>193</v>
      </c>
      <c r="D20" s="67" t="s">
        <v>193</v>
      </c>
      <c r="E20" s="65">
        <v>11</v>
      </c>
      <c r="F20" s="66">
        <v>300</v>
      </c>
      <c r="G20" s="67">
        <v>-7.6923076923076927E-2</v>
      </c>
      <c r="H20" s="65" t="s">
        <v>193</v>
      </c>
      <c r="I20" s="66" t="s">
        <v>193</v>
      </c>
      <c r="J20" s="67" t="s">
        <v>193</v>
      </c>
      <c r="K20" s="65" t="s">
        <v>193</v>
      </c>
      <c r="L20" s="66" t="s">
        <v>193</v>
      </c>
      <c r="M20" s="67" t="s">
        <v>193</v>
      </c>
      <c r="N20" s="65">
        <v>58</v>
      </c>
      <c r="O20" s="66">
        <v>390</v>
      </c>
      <c r="P20" s="67">
        <v>8.3333333333333329E-2</v>
      </c>
      <c r="Q20" s="65">
        <v>49</v>
      </c>
      <c r="R20" s="66">
        <v>440</v>
      </c>
      <c r="S20" s="67">
        <v>4.7619047619047616E-2</v>
      </c>
    </row>
    <row r="21" spans="1:19" x14ac:dyDescent="0.2">
      <c r="A21" s="44" t="s">
        <v>343</v>
      </c>
      <c r="B21" s="65" t="s">
        <v>193</v>
      </c>
      <c r="C21" s="66" t="s">
        <v>193</v>
      </c>
      <c r="D21" s="67" t="s">
        <v>193</v>
      </c>
      <c r="E21" s="65" t="s">
        <v>193</v>
      </c>
      <c r="F21" s="66" t="s">
        <v>193</v>
      </c>
      <c r="G21" s="67" t="s">
        <v>193</v>
      </c>
      <c r="H21" s="65" t="s">
        <v>193</v>
      </c>
      <c r="I21" s="66" t="s">
        <v>193</v>
      </c>
      <c r="J21" s="67" t="s">
        <v>193</v>
      </c>
      <c r="K21" s="65" t="s">
        <v>193</v>
      </c>
      <c r="L21" s="66" t="s">
        <v>193</v>
      </c>
      <c r="M21" s="67" t="s">
        <v>193</v>
      </c>
      <c r="N21" s="65">
        <v>21</v>
      </c>
      <c r="O21" s="66">
        <v>340</v>
      </c>
      <c r="P21" s="67">
        <v>0.19298245614035087</v>
      </c>
      <c r="Q21" s="65" t="s">
        <v>193</v>
      </c>
      <c r="R21" s="66" t="s">
        <v>193</v>
      </c>
      <c r="S21" s="67" t="s">
        <v>193</v>
      </c>
    </row>
    <row r="22" spans="1:19" x14ac:dyDescent="0.2">
      <c r="A22" s="44" t="s">
        <v>344</v>
      </c>
      <c r="B22" s="65" t="s">
        <v>193</v>
      </c>
      <c r="C22" s="66" t="s">
        <v>193</v>
      </c>
      <c r="D22" s="67" t="s">
        <v>193</v>
      </c>
      <c r="E22" s="65" t="s">
        <v>193</v>
      </c>
      <c r="F22" s="66" t="s">
        <v>193</v>
      </c>
      <c r="G22" s="67" t="s">
        <v>193</v>
      </c>
      <c r="H22" s="65" t="s">
        <v>193</v>
      </c>
      <c r="I22" s="66" t="s">
        <v>193</v>
      </c>
      <c r="J22" s="67" t="s">
        <v>193</v>
      </c>
      <c r="K22" s="65" t="s">
        <v>193</v>
      </c>
      <c r="L22" s="66" t="s">
        <v>193</v>
      </c>
      <c r="M22" s="67" t="s">
        <v>193</v>
      </c>
      <c r="N22" s="65" t="s">
        <v>193</v>
      </c>
      <c r="O22" s="66" t="s">
        <v>193</v>
      </c>
      <c r="P22" s="67" t="s">
        <v>193</v>
      </c>
      <c r="Q22" s="65" t="s">
        <v>193</v>
      </c>
      <c r="R22" s="66" t="s">
        <v>193</v>
      </c>
      <c r="S22" s="67" t="s">
        <v>193</v>
      </c>
    </row>
    <row r="23" spans="1:19" x14ac:dyDescent="0.2">
      <c r="A23" s="44" t="s">
        <v>345</v>
      </c>
      <c r="B23" s="65" t="s">
        <v>193</v>
      </c>
      <c r="C23" s="66" t="s">
        <v>193</v>
      </c>
      <c r="D23" s="67" t="s">
        <v>193</v>
      </c>
      <c r="E23" s="65" t="s">
        <v>193</v>
      </c>
      <c r="F23" s="66" t="s">
        <v>193</v>
      </c>
      <c r="G23" s="67" t="s">
        <v>193</v>
      </c>
      <c r="H23" s="65" t="s">
        <v>193</v>
      </c>
      <c r="I23" s="66" t="s">
        <v>193</v>
      </c>
      <c r="J23" s="67" t="s">
        <v>193</v>
      </c>
      <c r="K23" s="65" t="s">
        <v>193</v>
      </c>
      <c r="L23" s="66" t="s">
        <v>193</v>
      </c>
      <c r="M23" s="67" t="s">
        <v>193</v>
      </c>
      <c r="N23" s="65" t="s">
        <v>193</v>
      </c>
      <c r="O23" s="66" t="s">
        <v>193</v>
      </c>
      <c r="P23" s="67" t="s">
        <v>193</v>
      </c>
      <c r="Q23" s="65" t="s">
        <v>193</v>
      </c>
      <c r="R23" s="66" t="s">
        <v>193</v>
      </c>
      <c r="S23" s="67" t="s">
        <v>193</v>
      </c>
    </row>
    <row r="24" spans="1:19" x14ac:dyDescent="0.2">
      <c r="A24" s="44" t="s">
        <v>346</v>
      </c>
      <c r="B24" s="65" t="s">
        <v>193</v>
      </c>
      <c r="C24" s="66" t="s">
        <v>193</v>
      </c>
      <c r="D24" s="67" t="s">
        <v>193</v>
      </c>
      <c r="E24" s="65" t="s">
        <v>193</v>
      </c>
      <c r="F24" s="66" t="s">
        <v>193</v>
      </c>
      <c r="G24" s="67" t="s">
        <v>193</v>
      </c>
      <c r="H24" s="65" t="s">
        <v>193</v>
      </c>
      <c r="I24" s="66" t="s">
        <v>193</v>
      </c>
      <c r="J24" s="67" t="s">
        <v>193</v>
      </c>
      <c r="K24" s="65" t="s">
        <v>193</v>
      </c>
      <c r="L24" s="66" t="s">
        <v>193</v>
      </c>
      <c r="M24" s="67" t="s">
        <v>193</v>
      </c>
      <c r="N24" s="65" t="s">
        <v>193</v>
      </c>
      <c r="O24" s="66" t="s">
        <v>193</v>
      </c>
      <c r="P24" s="67" t="s">
        <v>193</v>
      </c>
      <c r="Q24" s="65" t="s">
        <v>193</v>
      </c>
      <c r="R24" s="66" t="s">
        <v>193</v>
      </c>
      <c r="S24" s="67" t="s">
        <v>193</v>
      </c>
    </row>
    <row r="25" spans="1:19" x14ac:dyDescent="0.2">
      <c r="A25" s="48" t="s">
        <v>347</v>
      </c>
      <c r="B25" s="65">
        <v>63</v>
      </c>
      <c r="C25" s="66">
        <v>215</v>
      </c>
      <c r="D25" s="67">
        <v>0.13157894736842105</v>
      </c>
      <c r="E25" s="65">
        <v>139</v>
      </c>
      <c r="F25" s="66">
        <v>290</v>
      </c>
      <c r="G25" s="67">
        <v>7.407407407407407E-2</v>
      </c>
      <c r="H25" s="65">
        <v>51</v>
      </c>
      <c r="I25" s="66">
        <v>350</v>
      </c>
      <c r="J25" s="67">
        <v>2.9411764705882353E-2</v>
      </c>
      <c r="K25" s="65">
        <v>159</v>
      </c>
      <c r="L25" s="66">
        <v>310</v>
      </c>
      <c r="M25" s="67">
        <v>8.771929824561403E-2</v>
      </c>
      <c r="N25" s="65">
        <v>637</v>
      </c>
      <c r="O25" s="66">
        <v>360</v>
      </c>
      <c r="P25" s="67">
        <v>5.8823529411764705E-2</v>
      </c>
      <c r="Q25" s="65">
        <v>386</v>
      </c>
      <c r="R25" s="66">
        <v>420</v>
      </c>
      <c r="S25" s="67">
        <v>0.05</v>
      </c>
    </row>
    <row r="26" spans="1:19" s="49" customFormat="1" x14ac:dyDescent="0.2">
      <c r="A26" s="44" t="s">
        <v>348</v>
      </c>
      <c r="B26" s="65" t="s">
        <v>193</v>
      </c>
      <c r="C26" s="66" t="s">
        <v>193</v>
      </c>
      <c r="D26" s="67" t="s">
        <v>193</v>
      </c>
      <c r="E26" s="65" t="s">
        <v>193</v>
      </c>
      <c r="F26" s="66" t="s">
        <v>193</v>
      </c>
      <c r="G26" s="67" t="s">
        <v>193</v>
      </c>
      <c r="H26" s="65" t="s">
        <v>193</v>
      </c>
      <c r="I26" s="66" t="s">
        <v>193</v>
      </c>
      <c r="J26" s="67" t="s">
        <v>193</v>
      </c>
      <c r="K26" s="65" t="s">
        <v>193</v>
      </c>
      <c r="L26" s="66" t="s">
        <v>193</v>
      </c>
      <c r="M26" s="67" t="s">
        <v>193</v>
      </c>
      <c r="N26" s="65" t="s">
        <v>193</v>
      </c>
      <c r="O26" s="66" t="s">
        <v>193</v>
      </c>
      <c r="P26" s="67" t="s">
        <v>193</v>
      </c>
      <c r="Q26" s="65" t="s">
        <v>193</v>
      </c>
      <c r="R26" s="66" t="s">
        <v>193</v>
      </c>
      <c r="S26" s="67" t="s">
        <v>193</v>
      </c>
    </row>
    <row r="27" spans="1:19" x14ac:dyDescent="0.2">
      <c r="A27" s="44" t="s">
        <v>349</v>
      </c>
      <c r="B27" s="65" t="s">
        <v>193</v>
      </c>
      <c r="C27" s="66" t="s">
        <v>193</v>
      </c>
      <c r="D27" s="67" t="s">
        <v>193</v>
      </c>
      <c r="E27" s="65">
        <v>34</v>
      </c>
      <c r="F27" s="66">
        <v>265</v>
      </c>
      <c r="G27" s="67">
        <v>1.9230769230769232E-2</v>
      </c>
      <c r="H27" s="65" t="s">
        <v>193</v>
      </c>
      <c r="I27" s="66" t="s">
        <v>193</v>
      </c>
      <c r="J27" s="67" t="s">
        <v>193</v>
      </c>
      <c r="K27" s="65" t="s">
        <v>193</v>
      </c>
      <c r="L27" s="66" t="s">
        <v>193</v>
      </c>
      <c r="M27" s="67" t="s">
        <v>193</v>
      </c>
      <c r="N27" s="65">
        <v>61</v>
      </c>
      <c r="O27" s="66">
        <v>350</v>
      </c>
      <c r="P27" s="67">
        <v>6.0606060606060608E-2</v>
      </c>
      <c r="Q27" s="65">
        <v>17</v>
      </c>
      <c r="R27" s="66">
        <v>510</v>
      </c>
      <c r="S27" s="67">
        <v>0.13333333333333333</v>
      </c>
    </row>
    <row r="28" spans="1:19" x14ac:dyDescent="0.2">
      <c r="A28" s="44" t="s">
        <v>350</v>
      </c>
      <c r="B28" s="65" t="s">
        <v>193</v>
      </c>
      <c r="C28" s="66" t="s">
        <v>193</v>
      </c>
      <c r="D28" s="67" t="s">
        <v>193</v>
      </c>
      <c r="E28" s="65">
        <v>11</v>
      </c>
      <c r="F28" s="66">
        <v>260</v>
      </c>
      <c r="G28" s="67" t="s">
        <v>193</v>
      </c>
      <c r="H28" s="65" t="s">
        <v>193</v>
      </c>
      <c r="I28" s="66" t="s">
        <v>193</v>
      </c>
      <c r="J28" s="67" t="s">
        <v>193</v>
      </c>
      <c r="K28" s="65" t="s">
        <v>193</v>
      </c>
      <c r="L28" s="66" t="s">
        <v>193</v>
      </c>
      <c r="M28" s="67" t="s">
        <v>193</v>
      </c>
      <c r="N28" s="65">
        <v>29</v>
      </c>
      <c r="O28" s="66">
        <v>320</v>
      </c>
      <c r="P28" s="67">
        <v>0.14285714285714285</v>
      </c>
      <c r="Q28" s="65" t="s">
        <v>193</v>
      </c>
      <c r="R28" s="66" t="s">
        <v>193</v>
      </c>
      <c r="S28" s="67" t="s">
        <v>193</v>
      </c>
    </row>
    <row r="29" spans="1:19" x14ac:dyDescent="0.2">
      <c r="A29" s="44" t="s">
        <v>351</v>
      </c>
      <c r="B29" s="65" t="s">
        <v>193</v>
      </c>
      <c r="C29" s="66" t="s">
        <v>193</v>
      </c>
      <c r="D29" s="67" t="s">
        <v>193</v>
      </c>
      <c r="E29" s="65" t="s">
        <v>193</v>
      </c>
      <c r="F29" s="66" t="s">
        <v>193</v>
      </c>
      <c r="G29" s="67" t="s">
        <v>193</v>
      </c>
      <c r="H29" s="65" t="s">
        <v>193</v>
      </c>
      <c r="I29" s="66" t="s">
        <v>193</v>
      </c>
      <c r="J29" s="67" t="s">
        <v>193</v>
      </c>
      <c r="K29" s="65" t="s">
        <v>193</v>
      </c>
      <c r="L29" s="66" t="s">
        <v>193</v>
      </c>
      <c r="M29" s="67" t="s">
        <v>193</v>
      </c>
      <c r="N29" s="65">
        <v>17</v>
      </c>
      <c r="O29" s="66">
        <v>270</v>
      </c>
      <c r="P29" s="67">
        <v>0.125</v>
      </c>
      <c r="Q29" s="65" t="s">
        <v>193</v>
      </c>
      <c r="R29" s="66" t="s">
        <v>193</v>
      </c>
      <c r="S29" s="67" t="s">
        <v>193</v>
      </c>
    </row>
    <row r="30" spans="1:19" x14ac:dyDescent="0.2">
      <c r="A30" s="44" t="s">
        <v>352</v>
      </c>
      <c r="B30" s="65">
        <v>29</v>
      </c>
      <c r="C30" s="66">
        <v>270</v>
      </c>
      <c r="D30" s="67">
        <v>0.22727272727272727</v>
      </c>
      <c r="E30" s="65">
        <v>104</v>
      </c>
      <c r="F30" s="66">
        <v>300</v>
      </c>
      <c r="G30" s="67">
        <v>7.1428571428571425E-2</v>
      </c>
      <c r="H30" s="65">
        <v>17</v>
      </c>
      <c r="I30" s="66">
        <v>375</v>
      </c>
      <c r="J30" s="67">
        <v>9.3294460641399415E-2</v>
      </c>
      <c r="K30" s="65">
        <v>66</v>
      </c>
      <c r="L30" s="66">
        <v>340</v>
      </c>
      <c r="M30" s="67">
        <v>0.13333333333333333</v>
      </c>
      <c r="N30" s="65">
        <v>323</v>
      </c>
      <c r="O30" s="66">
        <v>390</v>
      </c>
      <c r="P30" s="67">
        <v>0.11428571428571428</v>
      </c>
      <c r="Q30" s="65">
        <v>156</v>
      </c>
      <c r="R30" s="66">
        <v>450</v>
      </c>
      <c r="S30" s="67">
        <v>0.125</v>
      </c>
    </row>
    <row r="31" spans="1:19" x14ac:dyDescent="0.2">
      <c r="A31" s="44" t="s">
        <v>353</v>
      </c>
      <c r="B31" s="65" t="s">
        <v>193</v>
      </c>
      <c r="C31" s="66" t="s">
        <v>193</v>
      </c>
      <c r="D31" s="67" t="s">
        <v>193</v>
      </c>
      <c r="E31" s="65" t="s">
        <v>193</v>
      </c>
      <c r="F31" s="66" t="s">
        <v>193</v>
      </c>
      <c r="G31" s="67" t="s">
        <v>193</v>
      </c>
      <c r="H31" s="65" t="s">
        <v>193</v>
      </c>
      <c r="I31" s="66" t="s">
        <v>193</v>
      </c>
      <c r="J31" s="67" t="s">
        <v>193</v>
      </c>
      <c r="K31" s="65" t="s">
        <v>193</v>
      </c>
      <c r="L31" s="66" t="s">
        <v>193</v>
      </c>
      <c r="M31" s="67" t="s">
        <v>193</v>
      </c>
      <c r="N31" s="65" t="s">
        <v>193</v>
      </c>
      <c r="O31" s="66" t="s">
        <v>193</v>
      </c>
      <c r="P31" s="67" t="s">
        <v>193</v>
      </c>
      <c r="Q31" s="65" t="s">
        <v>193</v>
      </c>
      <c r="R31" s="66" t="s">
        <v>193</v>
      </c>
      <c r="S31" s="67" t="s">
        <v>193</v>
      </c>
    </row>
    <row r="32" spans="1:19" x14ac:dyDescent="0.2">
      <c r="A32" s="44" t="s">
        <v>354</v>
      </c>
      <c r="B32" s="65" t="s">
        <v>193</v>
      </c>
      <c r="C32" s="66" t="s">
        <v>193</v>
      </c>
      <c r="D32" s="67" t="s">
        <v>193</v>
      </c>
      <c r="E32" s="65">
        <v>19</v>
      </c>
      <c r="F32" s="66">
        <v>410</v>
      </c>
      <c r="G32" s="67">
        <v>7.8947368421052627E-2</v>
      </c>
      <c r="H32" s="65">
        <v>22</v>
      </c>
      <c r="I32" s="66">
        <v>435</v>
      </c>
      <c r="J32" s="67">
        <v>-5.434782608695652E-2</v>
      </c>
      <c r="K32" s="65">
        <v>13</v>
      </c>
      <c r="L32" s="66">
        <v>420</v>
      </c>
      <c r="M32" s="67">
        <v>0.10526315789473684</v>
      </c>
      <c r="N32" s="65">
        <v>53</v>
      </c>
      <c r="O32" s="66">
        <v>460</v>
      </c>
      <c r="P32" s="67">
        <v>4.5454545454545456E-2</v>
      </c>
      <c r="Q32" s="65">
        <v>48</v>
      </c>
      <c r="R32" s="66">
        <v>590</v>
      </c>
      <c r="S32" s="67">
        <v>0.13461538461538461</v>
      </c>
    </row>
    <row r="33" spans="1:19" x14ac:dyDescent="0.2">
      <c r="A33" s="44" t="s">
        <v>129</v>
      </c>
      <c r="B33" s="65">
        <v>14</v>
      </c>
      <c r="C33" s="66">
        <v>210</v>
      </c>
      <c r="D33" s="67">
        <v>7.6923076923076927E-2</v>
      </c>
      <c r="E33" s="65">
        <v>47</v>
      </c>
      <c r="F33" s="66">
        <v>250</v>
      </c>
      <c r="G33" s="67">
        <v>4.1666666666666664E-2</v>
      </c>
      <c r="H33" s="65" t="s">
        <v>193</v>
      </c>
      <c r="I33" s="66" t="s">
        <v>193</v>
      </c>
      <c r="J33" s="67" t="s">
        <v>193</v>
      </c>
      <c r="K33" s="65">
        <v>36</v>
      </c>
      <c r="L33" s="66">
        <v>273</v>
      </c>
      <c r="M33" s="67">
        <v>-2.5000000000000001E-2</v>
      </c>
      <c r="N33" s="65">
        <v>162</v>
      </c>
      <c r="O33" s="66">
        <v>350</v>
      </c>
      <c r="P33" s="67">
        <v>0</v>
      </c>
      <c r="Q33" s="65">
        <v>41</v>
      </c>
      <c r="R33" s="66">
        <v>400</v>
      </c>
      <c r="S33" s="67">
        <v>0</v>
      </c>
    </row>
    <row r="34" spans="1:19" x14ac:dyDescent="0.2">
      <c r="A34" s="44" t="s">
        <v>355</v>
      </c>
      <c r="B34" s="65" t="s">
        <v>193</v>
      </c>
      <c r="C34" s="66" t="s">
        <v>193</v>
      </c>
      <c r="D34" s="67" t="s">
        <v>193</v>
      </c>
      <c r="E34" s="65" t="s">
        <v>193</v>
      </c>
      <c r="F34" s="66" t="s">
        <v>193</v>
      </c>
      <c r="G34" s="67" t="s">
        <v>193</v>
      </c>
      <c r="H34" s="65" t="s">
        <v>193</v>
      </c>
      <c r="I34" s="66" t="s">
        <v>193</v>
      </c>
      <c r="J34" s="67" t="s">
        <v>193</v>
      </c>
      <c r="K34" s="65">
        <v>12</v>
      </c>
      <c r="L34" s="66">
        <v>383</v>
      </c>
      <c r="M34" s="67">
        <v>0.12647058823529411</v>
      </c>
      <c r="N34" s="65">
        <v>23</v>
      </c>
      <c r="O34" s="66">
        <v>450</v>
      </c>
      <c r="P34" s="67">
        <v>0.1306532663316583</v>
      </c>
      <c r="Q34" s="65" t="s">
        <v>193</v>
      </c>
      <c r="R34" s="66" t="s">
        <v>193</v>
      </c>
      <c r="S34" s="67" t="s">
        <v>193</v>
      </c>
    </row>
    <row r="35" spans="1:19" x14ac:dyDescent="0.2">
      <c r="A35" s="44" t="s">
        <v>137</v>
      </c>
      <c r="B35" s="65">
        <v>11</v>
      </c>
      <c r="C35" s="66">
        <v>175</v>
      </c>
      <c r="D35" s="67" t="s">
        <v>193</v>
      </c>
      <c r="E35" s="65">
        <v>16</v>
      </c>
      <c r="F35" s="66">
        <v>280</v>
      </c>
      <c r="G35" s="67">
        <v>7.6923076923076927E-2</v>
      </c>
      <c r="H35" s="65" t="s">
        <v>193</v>
      </c>
      <c r="I35" s="66" t="s">
        <v>193</v>
      </c>
      <c r="J35" s="67" t="s">
        <v>193</v>
      </c>
      <c r="K35" s="65" t="s">
        <v>193</v>
      </c>
      <c r="L35" s="66" t="s">
        <v>193</v>
      </c>
      <c r="M35" s="67" t="s">
        <v>193</v>
      </c>
      <c r="N35" s="65">
        <v>37</v>
      </c>
      <c r="O35" s="66">
        <v>320</v>
      </c>
      <c r="P35" s="67">
        <v>-3.0303030303030304E-2</v>
      </c>
      <c r="Q35" s="65" t="s">
        <v>193</v>
      </c>
      <c r="R35" s="66" t="s">
        <v>193</v>
      </c>
      <c r="S35" s="67" t="s">
        <v>193</v>
      </c>
    </row>
    <row r="36" spans="1:19" x14ac:dyDescent="0.2">
      <c r="A36" s="48" t="s">
        <v>356</v>
      </c>
      <c r="B36" s="68">
        <v>72</v>
      </c>
      <c r="C36" s="69">
        <v>223</v>
      </c>
      <c r="D36" s="70">
        <v>0.2388888888888889</v>
      </c>
      <c r="E36" s="68">
        <v>240</v>
      </c>
      <c r="F36" s="69">
        <v>290</v>
      </c>
      <c r="G36" s="70">
        <v>9.4339622641509441E-2</v>
      </c>
      <c r="H36" s="68">
        <v>55</v>
      </c>
      <c r="I36" s="69">
        <v>409</v>
      </c>
      <c r="J36" s="70">
        <v>0.20294117647058824</v>
      </c>
      <c r="K36" s="68">
        <v>149</v>
      </c>
      <c r="L36" s="69">
        <v>320</v>
      </c>
      <c r="M36" s="70">
        <v>0.10344827586206896</v>
      </c>
      <c r="N36" s="68">
        <v>711</v>
      </c>
      <c r="O36" s="69">
        <v>380</v>
      </c>
      <c r="P36" s="70">
        <v>8.5714285714285715E-2</v>
      </c>
      <c r="Q36" s="68">
        <v>285</v>
      </c>
      <c r="R36" s="69">
        <v>455</v>
      </c>
      <c r="S36" s="70">
        <v>8.3333333333333329E-2</v>
      </c>
    </row>
    <row r="37" spans="1:19" s="49" customFormat="1" x14ac:dyDescent="0.2">
      <c r="A37" s="44" t="s">
        <v>357</v>
      </c>
      <c r="B37" s="65" t="s">
        <v>193</v>
      </c>
      <c r="C37" s="66" t="s">
        <v>193</v>
      </c>
      <c r="D37" s="67" t="s">
        <v>193</v>
      </c>
      <c r="E37" s="65">
        <v>15</v>
      </c>
      <c r="F37" s="66">
        <v>320</v>
      </c>
      <c r="G37" s="67">
        <v>0.1111111111111111</v>
      </c>
      <c r="H37" s="65" t="s">
        <v>193</v>
      </c>
      <c r="I37" s="66" t="s">
        <v>193</v>
      </c>
      <c r="J37" s="67" t="s">
        <v>193</v>
      </c>
      <c r="K37" s="65">
        <v>12</v>
      </c>
      <c r="L37" s="66">
        <v>325</v>
      </c>
      <c r="M37" s="67" t="s">
        <v>193</v>
      </c>
      <c r="N37" s="65">
        <v>27</v>
      </c>
      <c r="O37" s="66">
        <v>375</v>
      </c>
      <c r="P37" s="67">
        <v>1.9021739130434784E-2</v>
      </c>
      <c r="Q37" s="65" t="s">
        <v>193</v>
      </c>
      <c r="R37" s="66" t="s">
        <v>193</v>
      </c>
      <c r="S37" s="67" t="s">
        <v>193</v>
      </c>
    </row>
    <row r="38" spans="1:19" x14ac:dyDescent="0.2">
      <c r="A38" s="44" t="s">
        <v>318</v>
      </c>
      <c r="B38" s="65">
        <v>11</v>
      </c>
      <c r="C38" s="66">
        <v>205</v>
      </c>
      <c r="D38" s="67" t="s">
        <v>193</v>
      </c>
      <c r="E38" s="65">
        <v>13</v>
      </c>
      <c r="F38" s="66">
        <v>310</v>
      </c>
      <c r="G38" s="67">
        <v>0.12727272727272726</v>
      </c>
      <c r="H38" s="65" t="s">
        <v>193</v>
      </c>
      <c r="I38" s="66" t="s">
        <v>193</v>
      </c>
      <c r="J38" s="67" t="s">
        <v>193</v>
      </c>
      <c r="K38" s="65" t="s">
        <v>193</v>
      </c>
      <c r="L38" s="66" t="s">
        <v>193</v>
      </c>
      <c r="M38" s="67" t="s">
        <v>193</v>
      </c>
      <c r="N38" s="65">
        <v>20</v>
      </c>
      <c r="O38" s="66">
        <v>400</v>
      </c>
      <c r="P38" s="67">
        <v>0.14285714285714285</v>
      </c>
      <c r="Q38" s="65" t="s">
        <v>193</v>
      </c>
      <c r="R38" s="66" t="s">
        <v>193</v>
      </c>
      <c r="S38" s="67" t="s">
        <v>193</v>
      </c>
    </row>
    <row r="39" spans="1:19" x14ac:dyDescent="0.2">
      <c r="A39" s="44" t="s">
        <v>358</v>
      </c>
      <c r="B39" s="65">
        <v>23</v>
      </c>
      <c r="C39" s="66">
        <v>210</v>
      </c>
      <c r="D39" s="67">
        <v>-0.10638297872340426</v>
      </c>
      <c r="E39" s="65">
        <v>79</v>
      </c>
      <c r="F39" s="66">
        <v>275</v>
      </c>
      <c r="G39" s="67">
        <v>0.1</v>
      </c>
      <c r="H39" s="65">
        <v>19</v>
      </c>
      <c r="I39" s="66">
        <v>370</v>
      </c>
      <c r="J39" s="67">
        <v>0.15625</v>
      </c>
      <c r="K39" s="65">
        <v>22</v>
      </c>
      <c r="L39" s="66">
        <v>310</v>
      </c>
      <c r="M39" s="67">
        <v>0.12727272727272726</v>
      </c>
      <c r="N39" s="65">
        <v>169</v>
      </c>
      <c r="O39" s="66">
        <v>350</v>
      </c>
      <c r="P39" s="67">
        <v>9.375E-2</v>
      </c>
      <c r="Q39" s="65">
        <v>58</v>
      </c>
      <c r="R39" s="66">
        <v>450</v>
      </c>
      <c r="S39" s="67">
        <v>7.1428571428571425E-2</v>
      </c>
    </row>
    <row r="40" spans="1:19" x14ac:dyDescent="0.2">
      <c r="A40" s="44" t="s">
        <v>359</v>
      </c>
      <c r="B40" s="65" t="s">
        <v>193</v>
      </c>
      <c r="C40" s="66" t="s">
        <v>193</v>
      </c>
      <c r="D40" s="67" t="s">
        <v>193</v>
      </c>
      <c r="E40" s="65" t="s">
        <v>193</v>
      </c>
      <c r="F40" s="66" t="s">
        <v>193</v>
      </c>
      <c r="G40" s="67" t="s">
        <v>193</v>
      </c>
      <c r="H40" s="65" t="s">
        <v>193</v>
      </c>
      <c r="I40" s="66" t="s">
        <v>193</v>
      </c>
      <c r="J40" s="67" t="s">
        <v>193</v>
      </c>
      <c r="K40" s="65" t="s">
        <v>193</v>
      </c>
      <c r="L40" s="66" t="s">
        <v>193</v>
      </c>
      <c r="M40" s="67" t="s">
        <v>193</v>
      </c>
      <c r="N40" s="65">
        <v>28</v>
      </c>
      <c r="O40" s="66">
        <v>380</v>
      </c>
      <c r="P40" s="67">
        <v>0.19496855345911951</v>
      </c>
      <c r="Q40" s="65" t="s">
        <v>193</v>
      </c>
      <c r="R40" s="66" t="s">
        <v>193</v>
      </c>
      <c r="S40" s="67" t="s">
        <v>193</v>
      </c>
    </row>
    <row r="41" spans="1:19" x14ac:dyDescent="0.2">
      <c r="A41" s="44" t="s">
        <v>360</v>
      </c>
      <c r="B41" s="65" t="s">
        <v>193</v>
      </c>
      <c r="C41" s="66" t="s">
        <v>193</v>
      </c>
      <c r="D41" s="67" t="s">
        <v>193</v>
      </c>
      <c r="E41" s="65" t="s">
        <v>193</v>
      </c>
      <c r="F41" s="66" t="s">
        <v>193</v>
      </c>
      <c r="G41" s="67" t="s">
        <v>193</v>
      </c>
      <c r="H41" s="65" t="s">
        <v>193</v>
      </c>
      <c r="I41" s="66" t="s">
        <v>193</v>
      </c>
      <c r="J41" s="67" t="s">
        <v>193</v>
      </c>
      <c r="K41" s="65" t="s">
        <v>193</v>
      </c>
      <c r="L41" s="66" t="s">
        <v>193</v>
      </c>
      <c r="M41" s="67" t="s">
        <v>193</v>
      </c>
      <c r="N41" s="65">
        <v>17</v>
      </c>
      <c r="O41" s="66">
        <v>430</v>
      </c>
      <c r="P41" s="67">
        <v>0.2011173184357542</v>
      </c>
      <c r="Q41" s="65" t="s">
        <v>193</v>
      </c>
      <c r="R41" s="66" t="s">
        <v>193</v>
      </c>
      <c r="S41" s="67" t="s">
        <v>193</v>
      </c>
    </row>
    <row r="42" spans="1:19" x14ac:dyDescent="0.2">
      <c r="A42" s="44" t="s">
        <v>361</v>
      </c>
      <c r="B42" s="65" t="s">
        <v>193</v>
      </c>
      <c r="C42" s="66" t="s">
        <v>193</v>
      </c>
      <c r="D42" s="67" t="s">
        <v>193</v>
      </c>
      <c r="E42" s="65">
        <v>17</v>
      </c>
      <c r="F42" s="66">
        <v>325</v>
      </c>
      <c r="G42" s="67">
        <v>0.16071428571428573</v>
      </c>
      <c r="H42" s="65">
        <v>16</v>
      </c>
      <c r="I42" s="66">
        <v>350</v>
      </c>
      <c r="J42" s="67">
        <v>0</v>
      </c>
      <c r="K42" s="65" t="s">
        <v>193</v>
      </c>
      <c r="L42" s="66" t="s">
        <v>193</v>
      </c>
      <c r="M42" s="67" t="s">
        <v>193</v>
      </c>
      <c r="N42" s="65">
        <v>76</v>
      </c>
      <c r="O42" s="66">
        <v>370</v>
      </c>
      <c r="P42" s="67">
        <v>5.7142857142857141E-2</v>
      </c>
      <c r="Q42" s="65">
        <v>90</v>
      </c>
      <c r="R42" s="66">
        <v>400</v>
      </c>
      <c r="S42" s="67">
        <v>1.2658227848101266E-2</v>
      </c>
    </row>
    <row r="43" spans="1:19" x14ac:dyDescent="0.2">
      <c r="A43" s="44" t="s">
        <v>362</v>
      </c>
      <c r="B43" s="65">
        <v>10</v>
      </c>
      <c r="C43" s="66">
        <v>140</v>
      </c>
      <c r="D43" s="67">
        <v>1.4492753623188406E-2</v>
      </c>
      <c r="E43" s="65">
        <v>22</v>
      </c>
      <c r="F43" s="66">
        <v>298</v>
      </c>
      <c r="G43" s="67">
        <v>0.24166666666666667</v>
      </c>
      <c r="H43" s="65" t="s">
        <v>193</v>
      </c>
      <c r="I43" s="66" t="s">
        <v>193</v>
      </c>
      <c r="J43" s="67" t="s">
        <v>193</v>
      </c>
      <c r="K43" s="65" t="s">
        <v>193</v>
      </c>
      <c r="L43" s="66" t="s">
        <v>193</v>
      </c>
      <c r="M43" s="67" t="s">
        <v>193</v>
      </c>
      <c r="N43" s="65">
        <v>48</v>
      </c>
      <c r="O43" s="66">
        <v>340</v>
      </c>
      <c r="P43" s="67">
        <v>6.25E-2</v>
      </c>
      <c r="Q43" s="65">
        <v>19</v>
      </c>
      <c r="R43" s="66">
        <v>450</v>
      </c>
      <c r="S43" s="67">
        <v>7.1428571428571425E-2</v>
      </c>
    </row>
    <row r="44" spans="1:19" x14ac:dyDescent="0.2">
      <c r="A44" s="44" t="s">
        <v>363</v>
      </c>
      <c r="B44" s="65" t="s">
        <v>193</v>
      </c>
      <c r="C44" s="66" t="s">
        <v>193</v>
      </c>
      <c r="D44" s="67" t="s">
        <v>193</v>
      </c>
      <c r="E44" s="65" t="s">
        <v>193</v>
      </c>
      <c r="F44" s="66" t="s">
        <v>193</v>
      </c>
      <c r="G44" s="67" t="s">
        <v>193</v>
      </c>
      <c r="H44" s="65" t="s">
        <v>193</v>
      </c>
      <c r="I44" s="66" t="s">
        <v>193</v>
      </c>
      <c r="J44" s="67" t="s">
        <v>193</v>
      </c>
      <c r="K44" s="65" t="s">
        <v>193</v>
      </c>
      <c r="L44" s="66" t="s">
        <v>193</v>
      </c>
      <c r="M44" s="67" t="s">
        <v>193</v>
      </c>
      <c r="N44" s="65">
        <v>22</v>
      </c>
      <c r="O44" s="66">
        <v>360</v>
      </c>
      <c r="P44" s="67">
        <v>0.125</v>
      </c>
      <c r="Q44" s="65" t="s">
        <v>193</v>
      </c>
      <c r="R44" s="66" t="s">
        <v>193</v>
      </c>
      <c r="S44" s="67" t="s">
        <v>193</v>
      </c>
    </row>
    <row r="45" spans="1:19" x14ac:dyDescent="0.2">
      <c r="A45" s="44" t="s">
        <v>364</v>
      </c>
      <c r="B45" s="65" t="s">
        <v>193</v>
      </c>
      <c r="C45" s="66" t="s">
        <v>193</v>
      </c>
      <c r="D45" s="67" t="s">
        <v>193</v>
      </c>
      <c r="E45" s="65" t="s">
        <v>193</v>
      </c>
      <c r="F45" s="66" t="s">
        <v>193</v>
      </c>
      <c r="G45" s="67" t="s">
        <v>193</v>
      </c>
      <c r="H45" s="65" t="s">
        <v>193</v>
      </c>
      <c r="I45" s="66" t="s">
        <v>193</v>
      </c>
      <c r="J45" s="67" t="s">
        <v>193</v>
      </c>
      <c r="K45" s="65" t="s">
        <v>193</v>
      </c>
      <c r="L45" s="66" t="s">
        <v>193</v>
      </c>
      <c r="M45" s="67" t="s">
        <v>193</v>
      </c>
      <c r="N45" s="65">
        <v>30</v>
      </c>
      <c r="O45" s="66">
        <v>360</v>
      </c>
      <c r="P45" s="67">
        <v>9.0909090909090912E-2</v>
      </c>
      <c r="Q45" s="65" t="s">
        <v>193</v>
      </c>
      <c r="R45" s="66" t="s">
        <v>193</v>
      </c>
      <c r="S45" s="67" t="s">
        <v>193</v>
      </c>
    </row>
    <row r="46" spans="1:19" x14ac:dyDescent="0.2">
      <c r="A46" s="44" t="s">
        <v>365</v>
      </c>
      <c r="B46" s="65" t="s">
        <v>193</v>
      </c>
      <c r="C46" s="66" t="s">
        <v>193</v>
      </c>
      <c r="D46" s="67" t="s">
        <v>193</v>
      </c>
      <c r="E46" s="65" t="s">
        <v>193</v>
      </c>
      <c r="F46" s="66" t="s">
        <v>193</v>
      </c>
      <c r="G46" s="67" t="s">
        <v>193</v>
      </c>
      <c r="H46" s="65" t="s">
        <v>193</v>
      </c>
      <c r="I46" s="66" t="s">
        <v>193</v>
      </c>
      <c r="J46" s="67" t="s">
        <v>193</v>
      </c>
      <c r="K46" s="65" t="s">
        <v>193</v>
      </c>
      <c r="L46" s="66" t="s">
        <v>193</v>
      </c>
      <c r="M46" s="67" t="s">
        <v>193</v>
      </c>
      <c r="N46" s="65" t="s">
        <v>193</v>
      </c>
      <c r="O46" s="66" t="s">
        <v>193</v>
      </c>
      <c r="P46" s="67" t="s">
        <v>193</v>
      </c>
      <c r="Q46" s="65" t="s">
        <v>193</v>
      </c>
      <c r="R46" s="66" t="s">
        <v>193</v>
      </c>
      <c r="S46" s="67" t="s">
        <v>193</v>
      </c>
    </row>
    <row r="47" spans="1:19" x14ac:dyDescent="0.2">
      <c r="A47" s="44" t="s">
        <v>323</v>
      </c>
      <c r="B47" s="65" t="s">
        <v>193</v>
      </c>
      <c r="C47" s="66" t="s">
        <v>193</v>
      </c>
      <c r="D47" s="67" t="s">
        <v>193</v>
      </c>
      <c r="E47" s="65">
        <v>24</v>
      </c>
      <c r="F47" s="66">
        <v>290</v>
      </c>
      <c r="G47" s="67">
        <v>0.18367346938775511</v>
      </c>
      <c r="H47" s="65" t="s">
        <v>193</v>
      </c>
      <c r="I47" s="66" t="s">
        <v>193</v>
      </c>
      <c r="J47" s="67" t="s">
        <v>193</v>
      </c>
      <c r="K47" s="65">
        <v>12</v>
      </c>
      <c r="L47" s="66">
        <v>298</v>
      </c>
      <c r="M47" s="67">
        <v>0.12452830188679245</v>
      </c>
      <c r="N47" s="65">
        <v>57</v>
      </c>
      <c r="O47" s="66">
        <v>390</v>
      </c>
      <c r="P47" s="67">
        <v>0.14705882352941177</v>
      </c>
      <c r="Q47" s="65">
        <v>25</v>
      </c>
      <c r="R47" s="66">
        <v>470</v>
      </c>
      <c r="S47" s="67">
        <v>0.13253012048192772</v>
      </c>
    </row>
    <row r="48" spans="1:19" x14ac:dyDescent="0.2">
      <c r="A48" s="44" t="s">
        <v>325</v>
      </c>
      <c r="B48" s="65" t="s">
        <v>193</v>
      </c>
      <c r="C48" s="66" t="s">
        <v>193</v>
      </c>
      <c r="D48" s="67" t="s">
        <v>193</v>
      </c>
      <c r="E48" s="65">
        <v>55</v>
      </c>
      <c r="F48" s="66">
        <v>295</v>
      </c>
      <c r="G48" s="67">
        <v>0.11320754716981132</v>
      </c>
      <c r="H48" s="65">
        <v>13</v>
      </c>
      <c r="I48" s="66">
        <v>350</v>
      </c>
      <c r="J48" s="67">
        <v>2.9411764705882353E-2</v>
      </c>
      <c r="K48" s="65">
        <v>16</v>
      </c>
      <c r="L48" s="66">
        <v>335</v>
      </c>
      <c r="M48" s="67">
        <v>0.15517241379310345</v>
      </c>
      <c r="N48" s="65">
        <v>135</v>
      </c>
      <c r="O48" s="66">
        <v>390</v>
      </c>
      <c r="P48" s="67">
        <v>0.10481586402266289</v>
      </c>
      <c r="Q48" s="65">
        <v>91</v>
      </c>
      <c r="R48" s="66">
        <v>470</v>
      </c>
      <c r="S48" s="67">
        <v>0.10588235294117647</v>
      </c>
    </row>
    <row r="49" spans="1:19" x14ac:dyDescent="0.2">
      <c r="A49" s="48" t="s">
        <v>366</v>
      </c>
      <c r="B49" s="68">
        <v>78</v>
      </c>
      <c r="C49" s="69">
        <v>210</v>
      </c>
      <c r="D49" s="70">
        <v>7.6923076923076927E-2</v>
      </c>
      <c r="E49" s="68">
        <v>242</v>
      </c>
      <c r="F49" s="69">
        <v>290</v>
      </c>
      <c r="G49" s="70">
        <v>0.13725490196078433</v>
      </c>
      <c r="H49" s="68">
        <v>77</v>
      </c>
      <c r="I49" s="69">
        <v>360</v>
      </c>
      <c r="J49" s="70">
        <v>2.8571428571428571E-2</v>
      </c>
      <c r="K49" s="68">
        <v>93</v>
      </c>
      <c r="L49" s="69">
        <v>310</v>
      </c>
      <c r="M49" s="70">
        <v>8.771929824561403E-2</v>
      </c>
      <c r="N49" s="68">
        <v>636</v>
      </c>
      <c r="O49" s="69">
        <v>375</v>
      </c>
      <c r="P49" s="70">
        <v>0.10294117647058823</v>
      </c>
      <c r="Q49" s="68">
        <v>323</v>
      </c>
      <c r="R49" s="69">
        <v>450</v>
      </c>
      <c r="S49" s="70">
        <v>7.1428571428571425E-2</v>
      </c>
    </row>
    <row r="50" spans="1:19" s="49" customFormat="1" x14ac:dyDescent="0.2">
      <c r="A50" s="44" t="s">
        <v>367</v>
      </c>
      <c r="B50" s="65" t="s">
        <v>193</v>
      </c>
      <c r="C50" s="66" t="s">
        <v>193</v>
      </c>
      <c r="D50" s="67" t="s">
        <v>193</v>
      </c>
      <c r="E50" s="65">
        <v>13</v>
      </c>
      <c r="F50" s="66">
        <v>395</v>
      </c>
      <c r="G50" s="67">
        <v>0.31666666666666665</v>
      </c>
      <c r="H50" s="65" t="s">
        <v>193</v>
      </c>
      <c r="I50" s="66" t="s">
        <v>193</v>
      </c>
      <c r="J50" s="67" t="s">
        <v>193</v>
      </c>
      <c r="K50" s="65" t="s">
        <v>193</v>
      </c>
      <c r="L50" s="66" t="s">
        <v>193</v>
      </c>
      <c r="M50" s="67" t="s">
        <v>193</v>
      </c>
      <c r="N50" s="65">
        <v>57</v>
      </c>
      <c r="O50" s="66">
        <v>420</v>
      </c>
      <c r="P50" s="67">
        <v>0.23529411764705882</v>
      </c>
      <c r="Q50" s="65">
        <v>27</v>
      </c>
      <c r="R50" s="66">
        <v>450</v>
      </c>
      <c r="S50" s="67">
        <v>4.6511627906976744E-2</v>
      </c>
    </row>
    <row r="51" spans="1:19" x14ac:dyDescent="0.2">
      <c r="A51" s="44" t="s">
        <v>368</v>
      </c>
      <c r="B51" s="65" t="s">
        <v>193</v>
      </c>
      <c r="C51" s="66" t="s">
        <v>193</v>
      </c>
      <c r="D51" s="67" t="s">
        <v>193</v>
      </c>
      <c r="E51" s="65">
        <v>39</v>
      </c>
      <c r="F51" s="66">
        <v>320</v>
      </c>
      <c r="G51" s="67">
        <v>0.10344827586206896</v>
      </c>
      <c r="H51" s="65" t="s">
        <v>193</v>
      </c>
      <c r="I51" s="66" t="s">
        <v>193</v>
      </c>
      <c r="J51" s="67" t="s">
        <v>193</v>
      </c>
      <c r="K51" s="65">
        <v>19</v>
      </c>
      <c r="L51" s="66">
        <v>330</v>
      </c>
      <c r="M51" s="67">
        <v>6.4516129032258063E-2</v>
      </c>
      <c r="N51" s="65">
        <v>100</v>
      </c>
      <c r="O51" s="66">
        <v>390</v>
      </c>
      <c r="P51" s="67">
        <v>8.3333333333333329E-2</v>
      </c>
      <c r="Q51" s="65">
        <v>71</v>
      </c>
      <c r="R51" s="66">
        <v>450</v>
      </c>
      <c r="S51" s="67">
        <v>7.1428571428571425E-2</v>
      </c>
    </row>
    <row r="52" spans="1:19" x14ac:dyDescent="0.2">
      <c r="A52" s="44" t="s">
        <v>369</v>
      </c>
      <c r="B52" s="65" t="s">
        <v>193</v>
      </c>
      <c r="C52" s="66" t="s">
        <v>193</v>
      </c>
      <c r="D52" s="67" t="s">
        <v>193</v>
      </c>
      <c r="E52" s="65">
        <v>36</v>
      </c>
      <c r="F52" s="66">
        <v>300</v>
      </c>
      <c r="G52" s="67">
        <v>0.15384615384615385</v>
      </c>
      <c r="H52" s="65" t="s">
        <v>193</v>
      </c>
      <c r="I52" s="66" t="s">
        <v>193</v>
      </c>
      <c r="J52" s="67" t="s">
        <v>193</v>
      </c>
      <c r="K52" s="65">
        <v>21</v>
      </c>
      <c r="L52" s="66">
        <v>320</v>
      </c>
      <c r="M52" s="67">
        <v>0.14285714285714285</v>
      </c>
      <c r="N52" s="65">
        <v>88</v>
      </c>
      <c r="O52" s="66">
        <v>380</v>
      </c>
      <c r="P52" s="67">
        <v>0.10144927536231885</v>
      </c>
      <c r="Q52" s="65">
        <v>22</v>
      </c>
      <c r="R52" s="66">
        <v>450</v>
      </c>
      <c r="S52" s="67">
        <v>7.1428571428571425E-2</v>
      </c>
    </row>
    <row r="53" spans="1:19" x14ac:dyDescent="0.2">
      <c r="A53" s="44" t="s">
        <v>370</v>
      </c>
      <c r="B53" s="65">
        <v>48</v>
      </c>
      <c r="C53" s="66">
        <v>218</v>
      </c>
      <c r="D53" s="67">
        <v>0.11794871794871795</v>
      </c>
      <c r="E53" s="65">
        <v>60</v>
      </c>
      <c r="F53" s="66">
        <v>250</v>
      </c>
      <c r="G53" s="67">
        <v>0.1111111111111111</v>
      </c>
      <c r="H53" s="65">
        <v>12</v>
      </c>
      <c r="I53" s="66">
        <v>370</v>
      </c>
      <c r="J53" s="67">
        <v>0.23333333333333334</v>
      </c>
      <c r="K53" s="65">
        <v>40</v>
      </c>
      <c r="L53" s="66">
        <v>295</v>
      </c>
      <c r="M53" s="67">
        <v>0.25531914893617019</v>
      </c>
      <c r="N53" s="65">
        <v>241</v>
      </c>
      <c r="O53" s="66">
        <v>350</v>
      </c>
      <c r="P53" s="67">
        <v>0.1182108626198083</v>
      </c>
      <c r="Q53" s="65">
        <v>65</v>
      </c>
      <c r="R53" s="66">
        <v>450</v>
      </c>
      <c r="S53" s="67">
        <v>1.1235955056179775E-2</v>
      </c>
    </row>
    <row r="54" spans="1:19" x14ac:dyDescent="0.2">
      <c r="A54" s="44" t="s">
        <v>371</v>
      </c>
      <c r="B54" s="65" t="s">
        <v>193</v>
      </c>
      <c r="C54" s="66" t="s">
        <v>193</v>
      </c>
      <c r="D54" s="67" t="s">
        <v>193</v>
      </c>
      <c r="E54" s="65">
        <v>14</v>
      </c>
      <c r="F54" s="66">
        <v>295</v>
      </c>
      <c r="G54" s="67" t="s">
        <v>193</v>
      </c>
      <c r="H54" s="65" t="s">
        <v>193</v>
      </c>
      <c r="I54" s="66" t="s">
        <v>193</v>
      </c>
      <c r="J54" s="67" t="s">
        <v>193</v>
      </c>
      <c r="K54" s="65">
        <v>10</v>
      </c>
      <c r="L54" s="66">
        <v>288</v>
      </c>
      <c r="M54" s="67" t="s">
        <v>193</v>
      </c>
      <c r="N54" s="65">
        <v>48</v>
      </c>
      <c r="O54" s="66">
        <v>350</v>
      </c>
      <c r="P54" s="67">
        <v>9.375E-2</v>
      </c>
      <c r="Q54" s="65">
        <v>14</v>
      </c>
      <c r="R54" s="66">
        <v>390</v>
      </c>
      <c r="S54" s="67">
        <v>0.11428571428571428</v>
      </c>
    </row>
    <row r="55" spans="1:19" x14ac:dyDescent="0.2">
      <c r="A55" s="44" t="s">
        <v>372</v>
      </c>
      <c r="B55" s="65">
        <v>10</v>
      </c>
      <c r="C55" s="66">
        <v>225</v>
      </c>
      <c r="D55" s="67">
        <v>0.125</v>
      </c>
      <c r="E55" s="65">
        <v>34</v>
      </c>
      <c r="F55" s="66">
        <v>310</v>
      </c>
      <c r="G55" s="67">
        <v>0.24</v>
      </c>
      <c r="H55" s="65" t="s">
        <v>193</v>
      </c>
      <c r="I55" s="66" t="s">
        <v>193</v>
      </c>
      <c r="J55" s="67" t="s">
        <v>193</v>
      </c>
      <c r="K55" s="65">
        <v>23</v>
      </c>
      <c r="L55" s="66">
        <v>300</v>
      </c>
      <c r="M55" s="67">
        <v>0.15384615384615385</v>
      </c>
      <c r="N55" s="65">
        <v>85</v>
      </c>
      <c r="O55" s="66">
        <v>370</v>
      </c>
      <c r="P55" s="67">
        <v>0.15625</v>
      </c>
      <c r="Q55" s="65">
        <v>36</v>
      </c>
      <c r="R55" s="66">
        <v>450</v>
      </c>
      <c r="S55" s="67">
        <v>0.125</v>
      </c>
    </row>
    <row r="56" spans="1:19" x14ac:dyDescent="0.2">
      <c r="A56" s="48" t="s">
        <v>91</v>
      </c>
      <c r="B56" s="68">
        <v>72</v>
      </c>
      <c r="C56" s="69">
        <v>220</v>
      </c>
      <c r="D56" s="70">
        <v>0.1</v>
      </c>
      <c r="E56" s="68">
        <v>196</v>
      </c>
      <c r="F56" s="69">
        <v>300</v>
      </c>
      <c r="G56" s="70">
        <v>0.15384615384615385</v>
      </c>
      <c r="H56" s="68">
        <v>41</v>
      </c>
      <c r="I56" s="69">
        <v>370</v>
      </c>
      <c r="J56" s="70">
        <v>0.12121212121212122</v>
      </c>
      <c r="K56" s="68">
        <v>122</v>
      </c>
      <c r="L56" s="69">
        <v>305</v>
      </c>
      <c r="M56" s="70">
        <v>8.9285714285714288E-2</v>
      </c>
      <c r="N56" s="68">
        <v>619</v>
      </c>
      <c r="O56" s="69">
        <v>370</v>
      </c>
      <c r="P56" s="70">
        <v>0.12121212121212122</v>
      </c>
      <c r="Q56" s="68">
        <v>235</v>
      </c>
      <c r="R56" s="69">
        <v>450</v>
      </c>
      <c r="S56" s="70">
        <v>7.1428571428571425E-2</v>
      </c>
    </row>
    <row r="57" spans="1:19" s="49" customFormat="1" x14ac:dyDescent="0.2">
      <c r="A57" s="44" t="s">
        <v>373</v>
      </c>
      <c r="B57" s="65">
        <v>118</v>
      </c>
      <c r="C57" s="66">
        <v>323</v>
      </c>
      <c r="D57" s="67">
        <v>-2.1212121212121213E-2</v>
      </c>
      <c r="E57" s="65">
        <v>345</v>
      </c>
      <c r="F57" s="66">
        <v>390</v>
      </c>
      <c r="G57" s="67">
        <v>-1.2658227848101266E-2</v>
      </c>
      <c r="H57" s="65">
        <v>99</v>
      </c>
      <c r="I57" s="66">
        <v>480</v>
      </c>
      <c r="J57" s="67">
        <v>2.1276595744680851E-2</v>
      </c>
      <c r="K57" s="65">
        <v>58</v>
      </c>
      <c r="L57" s="66">
        <v>400</v>
      </c>
      <c r="M57" s="67">
        <v>3.896103896103896E-2</v>
      </c>
      <c r="N57" s="65">
        <v>251</v>
      </c>
      <c r="O57" s="66">
        <v>460</v>
      </c>
      <c r="P57" s="67">
        <v>3.3707865168539325E-2</v>
      </c>
      <c r="Q57" s="65">
        <v>88</v>
      </c>
      <c r="R57" s="66">
        <v>578</v>
      </c>
      <c r="S57" s="67">
        <v>5.0909090909090911E-2</v>
      </c>
    </row>
    <row r="58" spans="1:19" x14ac:dyDescent="0.2">
      <c r="A58" s="44" t="s">
        <v>374</v>
      </c>
      <c r="B58" s="65">
        <v>47</v>
      </c>
      <c r="C58" s="66">
        <v>240</v>
      </c>
      <c r="D58" s="67">
        <v>2.1276595744680851E-2</v>
      </c>
      <c r="E58" s="65">
        <v>181</v>
      </c>
      <c r="F58" s="66">
        <v>330</v>
      </c>
      <c r="G58" s="67">
        <v>0</v>
      </c>
      <c r="H58" s="65">
        <v>103</v>
      </c>
      <c r="I58" s="66">
        <v>365</v>
      </c>
      <c r="J58" s="67">
        <v>1.3888888888888888E-2</v>
      </c>
      <c r="K58" s="65">
        <v>40</v>
      </c>
      <c r="L58" s="66">
        <v>345</v>
      </c>
      <c r="M58" s="67">
        <v>4.5454545454545456E-2</v>
      </c>
      <c r="N58" s="65">
        <v>492</v>
      </c>
      <c r="O58" s="66">
        <v>370</v>
      </c>
      <c r="P58" s="67">
        <v>0</v>
      </c>
      <c r="Q58" s="65">
        <v>149</v>
      </c>
      <c r="R58" s="66">
        <v>450</v>
      </c>
      <c r="S58" s="67">
        <v>2.2727272727272728E-2</v>
      </c>
    </row>
    <row r="59" spans="1:19" x14ac:dyDescent="0.2">
      <c r="A59" s="44" t="s">
        <v>375</v>
      </c>
      <c r="B59" s="65">
        <v>314</v>
      </c>
      <c r="C59" s="66">
        <v>295</v>
      </c>
      <c r="D59" s="67">
        <v>-4.8387096774193547E-2</v>
      </c>
      <c r="E59" s="65">
        <v>590</v>
      </c>
      <c r="F59" s="66">
        <v>375</v>
      </c>
      <c r="G59" s="67">
        <v>-3.8461538461538464E-2</v>
      </c>
      <c r="H59" s="65">
        <v>113</v>
      </c>
      <c r="I59" s="66">
        <v>500</v>
      </c>
      <c r="J59" s="67">
        <v>4.1666666666666664E-2</v>
      </c>
      <c r="K59" s="65">
        <v>122</v>
      </c>
      <c r="L59" s="66">
        <v>430</v>
      </c>
      <c r="M59" s="67">
        <v>-0.10416666666666667</v>
      </c>
      <c r="N59" s="65">
        <v>281</v>
      </c>
      <c r="O59" s="66">
        <v>500</v>
      </c>
      <c r="P59" s="67">
        <v>-3.8461538461538464E-2</v>
      </c>
      <c r="Q59" s="65">
        <v>72</v>
      </c>
      <c r="R59" s="66">
        <v>700</v>
      </c>
      <c r="S59" s="67">
        <v>0.27272727272727271</v>
      </c>
    </row>
    <row r="60" spans="1:19" x14ac:dyDescent="0.2">
      <c r="A60" s="44" t="s">
        <v>376</v>
      </c>
      <c r="B60" s="65">
        <v>36</v>
      </c>
      <c r="C60" s="66">
        <v>298</v>
      </c>
      <c r="D60" s="67">
        <v>2.7586206896551724E-2</v>
      </c>
      <c r="E60" s="65">
        <v>156</v>
      </c>
      <c r="F60" s="66">
        <v>350</v>
      </c>
      <c r="G60" s="67">
        <v>0</v>
      </c>
      <c r="H60" s="65">
        <v>39</v>
      </c>
      <c r="I60" s="66">
        <v>500</v>
      </c>
      <c r="J60" s="67">
        <v>0</v>
      </c>
      <c r="K60" s="65">
        <v>40</v>
      </c>
      <c r="L60" s="66">
        <v>430</v>
      </c>
      <c r="M60" s="67">
        <v>-4.4444444444444446E-2</v>
      </c>
      <c r="N60" s="65">
        <v>211</v>
      </c>
      <c r="O60" s="66">
        <v>440</v>
      </c>
      <c r="P60" s="67">
        <v>-7.9497907949790794E-2</v>
      </c>
      <c r="Q60" s="65">
        <v>65</v>
      </c>
      <c r="R60" s="66">
        <v>650</v>
      </c>
      <c r="S60" s="67">
        <v>4.8387096774193547E-2</v>
      </c>
    </row>
    <row r="61" spans="1:19" x14ac:dyDescent="0.2">
      <c r="A61" s="44" t="s">
        <v>366</v>
      </c>
      <c r="B61" s="65">
        <v>19</v>
      </c>
      <c r="C61" s="66">
        <v>290</v>
      </c>
      <c r="D61" s="67">
        <v>3.5714285714285712E-2</v>
      </c>
      <c r="E61" s="65">
        <v>126</v>
      </c>
      <c r="F61" s="66">
        <v>340</v>
      </c>
      <c r="G61" s="67">
        <v>0</v>
      </c>
      <c r="H61" s="65">
        <v>58</v>
      </c>
      <c r="I61" s="66">
        <v>368</v>
      </c>
      <c r="J61" s="67">
        <v>-1.3404825737265416E-2</v>
      </c>
      <c r="K61" s="65">
        <v>51</v>
      </c>
      <c r="L61" s="66">
        <v>350</v>
      </c>
      <c r="M61" s="67">
        <v>0</v>
      </c>
      <c r="N61" s="65">
        <v>510</v>
      </c>
      <c r="O61" s="66">
        <v>380</v>
      </c>
      <c r="P61" s="67">
        <v>0</v>
      </c>
      <c r="Q61" s="65">
        <v>354</v>
      </c>
      <c r="R61" s="66">
        <v>450</v>
      </c>
      <c r="S61" s="67">
        <v>7.1428571428571425E-2</v>
      </c>
    </row>
    <row r="62" spans="1:19" x14ac:dyDescent="0.2">
      <c r="A62" s="44" t="s">
        <v>377</v>
      </c>
      <c r="B62" s="65">
        <v>330</v>
      </c>
      <c r="C62" s="66">
        <v>300</v>
      </c>
      <c r="D62" s="67">
        <v>0</v>
      </c>
      <c r="E62" s="65">
        <v>520</v>
      </c>
      <c r="F62" s="66">
        <v>380</v>
      </c>
      <c r="G62" s="67">
        <v>0</v>
      </c>
      <c r="H62" s="65">
        <v>61</v>
      </c>
      <c r="I62" s="66">
        <v>495</v>
      </c>
      <c r="J62" s="67">
        <v>7.6086956521739135E-2</v>
      </c>
      <c r="K62" s="65">
        <v>124</v>
      </c>
      <c r="L62" s="66">
        <v>450</v>
      </c>
      <c r="M62" s="67">
        <v>0</v>
      </c>
      <c r="N62" s="65">
        <v>235</v>
      </c>
      <c r="O62" s="66">
        <v>495</v>
      </c>
      <c r="P62" s="67">
        <v>1.020408163265306E-2</v>
      </c>
      <c r="Q62" s="65">
        <v>47</v>
      </c>
      <c r="R62" s="66">
        <v>610</v>
      </c>
      <c r="S62" s="67">
        <v>1.6666666666666666E-2</v>
      </c>
    </row>
    <row r="63" spans="1:19" x14ac:dyDescent="0.2">
      <c r="A63" s="44" t="s">
        <v>68</v>
      </c>
      <c r="B63" s="65">
        <v>3212</v>
      </c>
      <c r="C63" s="66">
        <v>319</v>
      </c>
      <c r="D63" s="67">
        <v>-3.1250000000000002E-3</v>
      </c>
      <c r="E63" s="65">
        <v>3367</v>
      </c>
      <c r="F63" s="66">
        <v>420</v>
      </c>
      <c r="G63" s="67">
        <v>0.05</v>
      </c>
      <c r="H63" s="65">
        <v>386</v>
      </c>
      <c r="I63" s="66">
        <v>625</v>
      </c>
      <c r="J63" s="67">
        <v>4.1666666666666664E-2</v>
      </c>
      <c r="K63" s="65">
        <v>88</v>
      </c>
      <c r="L63" s="66">
        <v>550</v>
      </c>
      <c r="M63" s="67">
        <v>1.8518518518518517E-2</v>
      </c>
      <c r="N63" s="65">
        <v>75</v>
      </c>
      <c r="O63" s="66">
        <v>700</v>
      </c>
      <c r="P63" s="67">
        <v>0</v>
      </c>
      <c r="Q63" s="65">
        <v>34</v>
      </c>
      <c r="R63" s="66">
        <v>907</v>
      </c>
      <c r="S63" s="67">
        <v>7.7777777777777776E-3</v>
      </c>
    </row>
    <row r="64" spans="1:19" x14ac:dyDescent="0.2">
      <c r="A64" s="44" t="s">
        <v>111</v>
      </c>
      <c r="B64" s="65" t="s">
        <v>193</v>
      </c>
      <c r="C64" s="66" t="s">
        <v>193</v>
      </c>
      <c r="D64" s="67" t="s">
        <v>193</v>
      </c>
      <c r="E64" s="65">
        <v>61</v>
      </c>
      <c r="F64" s="66">
        <v>350</v>
      </c>
      <c r="G64" s="67">
        <v>0.12903225806451613</v>
      </c>
      <c r="H64" s="65">
        <v>52</v>
      </c>
      <c r="I64" s="66">
        <v>350</v>
      </c>
      <c r="J64" s="67">
        <v>2.9411764705882353E-2</v>
      </c>
      <c r="K64" s="65">
        <v>26</v>
      </c>
      <c r="L64" s="66">
        <v>350</v>
      </c>
      <c r="M64" s="67">
        <v>0</v>
      </c>
      <c r="N64" s="65">
        <v>586</v>
      </c>
      <c r="O64" s="66">
        <v>360</v>
      </c>
      <c r="P64" s="67">
        <v>0</v>
      </c>
      <c r="Q64" s="65">
        <v>735</v>
      </c>
      <c r="R64" s="66">
        <v>400</v>
      </c>
      <c r="S64" s="67">
        <v>0</v>
      </c>
    </row>
    <row r="65" spans="1:19" x14ac:dyDescent="0.2">
      <c r="A65" s="44" t="s">
        <v>378</v>
      </c>
      <c r="B65" s="65">
        <v>257</v>
      </c>
      <c r="C65" s="66">
        <v>310</v>
      </c>
      <c r="D65" s="67">
        <v>-4.6153846153846156E-2</v>
      </c>
      <c r="E65" s="65">
        <v>435</v>
      </c>
      <c r="F65" s="66">
        <v>365</v>
      </c>
      <c r="G65" s="67">
        <v>-3.9473684210526314E-2</v>
      </c>
      <c r="H65" s="65">
        <v>76</v>
      </c>
      <c r="I65" s="66">
        <v>528</v>
      </c>
      <c r="J65" s="67">
        <v>7.7551020408163265E-2</v>
      </c>
      <c r="K65" s="65">
        <v>75</v>
      </c>
      <c r="L65" s="66">
        <v>450</v>
      </c>
      <c r="M65" s="67">
        <v>-4.8625792811839326E-2</v>
      </c>
      <c r="N65" s="65">
        <v>167</v>
      </c>
      <c r="O65" s="66">
        <v>535</v>
      </c>
      <c r="P65" s="67">
        <v>7.0000000000000007E-2</v>
      </c>
      <c r="Q65" s="65">
        <v>42</v>
      </c>
      <c r="R65" s="66">
        <v>725</v>
      </c>
      <c r="S65" s="67">
        <v>3.5714285714285712E-2</v>
      </c>
    </row>
    <row r="66" spans="1:19" x14ac:dyDescent="0.2">
      <c r="A66" s="44" t="s">
        <v>379</v>
      </c>
      <c r="B66" s="65">
        <v>443</v>
      </c>
      <c r="C66" s="66">
        <v>310</v>
      </c>
      <c r="D66" s="67">
        <v>-3.125E-2</v>
      </c>
      <c r="E66" s="65">
        <v>804</v>
      </c>
      <c r="F66" s="66">
        <v>380</v>
      </c>
      <c r="G66" s="67">
        <v>-3.7974683544303799E-2</v>
      </c>
      <c r="H66" s="65">
        <v>131</v>
      </c>
      <c r="I66" s="66">
        <v>480</v>
      </c>
      <c r="J66" s="67">
        <v>3.0042918454935622E-2</v>
      </c>
      <c r="K66" s="65">
        <v>221</v>
      </c>
      <c r="L66" s="66">
        <v>490</v>
      </c>
      <c r="M66" s="67">
        <v>1.0309278350515464E-2</v>
      </c>
      <c r="N66" s="65">
        <v>356</v>
      </c>
      <c r="O66" s="66">
        <v>519</v>
      </c>
      <c r="P66" s="67">
        <v>3.7999999999999999E-2</v>
      </c>
      <c r="Q66" s="65">
        <v>87</v>
      </c>
      <c r="R66" s="66">
        <v>610</v>
      </c>
      <c r="S66" s="67">
        <v>-6.1538461538461542E-2</v>
      </c>
    </row>
    <row r="67" spans="1:19" x14ac:dyDescent="0.2">
      <c r="A67" s="44" t="s">
        <v>380</v>
      </c>
      <c r="B67" s="65" t="s">
        <v>193</v>
      </c>
      <c r="C67" s="66" t="s">
        <v>193</v>
      </c>
      <c r="D67" s="67" t="s">
        <v>193</v>
      </c>
      <c r="E67" s="65">
        <v>14</v>
      </c>
      <c r="F67" s="66">
        <v>423</v>
      </c>
      <c r="G67" s="67">
        <v>1.9277108433734941E-2</v>
      </c>
      <c r="H67" s="65">
        <v>13</v>
      </c>
      <c r="I67" s="66">
        <v>550</v>
      </c>
      <c r="J67" s="67">
        <v>0.1702127659574468</v>
      </c>
      <c r="K67" s="65" t="s">
        <v>193</v>
      </c>
      <c r="L67" s="66" t="s">
        <v>193</v>
      </c>
      <c r="M67" s="67" t="s">
        <v>193</v>
      </c>
      <c r="N67" s="65">
        <v>86</v>
      </c>
      <c r="O67" s="66">
        <v>433</v>
      </c>
      <c r="P67" s="67">
        <v>5.6097560975609757E-2</v>
      </c>
      <c r="Q67" s="65">
        <v>123</v>
      </c>
      <c r="R67" s="66">
        <v>450</v>
      </c>
      <c r="S67" s="67">
        <v>4.6511627906976744E-2</v>
      </c>
    </row>
    <row r="68" spans="1:19" x14ac:dyDescent="0.2">
      <c r="A68" s="44" t="s">
        <v>123</v>
      </c>
      <c r="B68" s="65" t="s">
        <v>193</v>
      </c>
      <c r="C68" s="66" t="s">
        <v>193</v>
      </c>
      <c r="D68" s="67" t="s">
        <v>193</v>
      </c>
      <c r="E68" s="65">
        <v>132</v>
      </c>
      <c r="F68" s="66">
        <v>340</v>
      </c>
      <c r="G68" s="67">
        <v>5.9171597633136093E-3</v>
      </c>
      <c r="H68" s="65">
        <v>57</v>
      </c>
      <c r="I68" s="66">
        <v>370</v>
      </c>
      <c r="J68" s="67">
        <v>2.7777777777777776E-2</v>
      </c>
      <c r="K68" s="65">
        <v>43</v>
      </c>
      <c r="L68" s="66">
        <v>350</v>
      </c>
      <c r="M68" s="67">
        <v>0</v>
      </c>
      <c r="N68" s="65">
        <v>427</v>
      </c>
      <c r="O68" s="66">
        <v>390</v>
      </c>
      <c r="P68" s="67">
        <v>0.04</v>
      </c>
      <c r="Q68" s="65">
        <v>300</v>
      </c>
      <c r="R68" s="66">
        <v>440</v>
      </c>
      <c r="S68" s="67">
        <v>2.3255813953488372E-2</v>
      </c>
    </row>
    <row r="69" spans="1:19" x14ac:dyDescent="0.2">
      <c r="A69" s="44" t="s">
        <v>381</v>
      </c>
      <c r="B69" s="65">
        <v>23</v>
      </c>
      <c r="C69" s="66">
        <v>295</v>
      </c>
      <c r="D69" s="67">
        <v>7.2727272727272724E-2</v>
      </c>
      <c r="E69" s="65">
        <v>175</v>
      </c>
      <c r="F69" s="66">
        <v>310</v>
      </c>
      <c r="G69" s="67">
        <v>-3.125E-2</v>
      </c>
      <c r="H69" s="65">
        <v>89</v>
      </c>
      <c r="I69" s="66">
        <v>338</v>
      </c>
      <c r="J69" s="67">
        <v>-2.0289855072463767E-2</v>
      </c>
      <c r="K69" s="65">
        <v>53</v>
      </c>
      <c r="L69" s="66">
        <v>330</v>
      </c>
      <c r="M69" s="67">
        <v>3.125E-2</v>
      </c>
      <c r="N69" s="65">
        <v>891</v>
      </c>
      <c r="O69" s="66">
        <v>350</v>
      </c>
      <c r="P69" s="67">
        <v>0</v>
      </c>
      <c r="Q69" s="65">
        <v>1252</v>
      </c>
      <c r="R69" s="66">
        <v>400</v>
      </c>
      <c r="S69" s="67">
        <v>1.2658227848101266E-2</v>
      </c>
    </row>
    <row r="70" spans="1:19" x14ac:dyDescent="0.2">
      <c r="A70" s="44" t="s">
        <v>382</v>
      </c>
      <c r="B70" s="65">
        <v>624</v>
      </c>
      <c r="C70" s="66">
        <v>350</v>
      </c>
      <c r="D70" s="67">
        <v>0</v>
      </c>
      <c r="E70" s="65">
        <v>652</v>
      </c>
      <c r="F70" s="66">
        <v>500</v>
      </c>
      <c r="G70" s="67">
        <v>4.1666666666666664E-2</v>
      </c>
      <c r="H70" s="65">
        <v>77</v>
      </c>
      <c r="I70" s="66">
        <v>750</v>
      </c>
      <c r="J70" s="67">
        <v>3.4482758620689655E-2</v>
      </c>
      <c r="K70" s="65">
        <v>199</v>
      </c>
      <c r="L70" s="66">
        <v>610</v>
      </c>
      <c r="M70" s="67">
        <v>6.0869565217391307E-2</v>
      </c>
      <c r="N70" s="65">
        <v>147</v>
      </c>
      <c r="O70" s="66">
        <v>765</v>
      </c>
      <c r="P70" s="67">
        <v>0.02</v>
      </c>
      <c r="Q70" s="65">
        <v>37</v>
      </c>
      <c r="R70" s="66">
        <v>950</v>
      </c>
      <c r="S70" s="67">
        <v>0.1728395061728395</v>
      </c>
    </row>
    <row r="71" spans="1:19" x14ac:dyDescent="0.2">
      <c r="A71" s="48" t="s">
        <v>383</v>
      </c>
      <c r="B71" s="68">
        <v>5443</v>
      </c>
      <c r="C71" s="69">
        <v>317</v>
      </c>
      <c r="D71" s="70">
        <v>-9.3749999999999997E-3</v>
      </c>
      <c r="E71" s="68">
        <v>7558</v>
      </c>
      <c r="F71" s="69">
        <v>400</v>
      </c>
      <c r="G71" s="70">
        <v>0</v>
      </c>
      <c r="H71" s="68">
        <v>1354</v>
      </c>
      <c r="I71" s="69">
        <v>500</v>
      </c>
      <c r="J71" s="70">
        <v>4.1666666666666664E-2</v>
      </c>
      <c r="K71" s="68">
        <v>1147</v>
      </c>
      <c r="L71" s="69">
        <v>450</v>
      </c>
      <c r="M71" s="70">
        <v>-5.2631578947368418E-2</v>
      </c>
      <c r="N71" s="68">
        <v>4715</v>
      </c>
      <c r="O71" s="69">
        <v>390</v>
      </c>
      <c r="P71" s="70">
        <v>0</v>
      </c>
      <c r="Q71" s="68">
        <v>3385</v>
      </c>
      <c r="R71" s="69">
        <v>420</v>
      </c>
      <c r="S71" s="70">
        <v>1.4492753623188406E-2</v>
      </c>
    </row>
    <row r="72" spans="1:19" s="49" customFormat="1" x14ac:dyDescent="0.2">
      <c r="A72" s="44" t="s">
        <v>384</v>
      </c>
      <c r="B72" s="65">
        <v>355</v>
      </c>
      <c r="C72" s="66">
        <v>320</v>
      </c>
      <c r="D72" s="67">
        <v>-3.0303030303030304E-2</v>
      </c>
      <c r="E72" s="65">
        <v>750</v>
      </c>
      <c r="F72" s="66">
        <v>410</v>
      </c>
      <c r="G72" s="67">
        <v>-2.3809523809523808E-2</v>
      </c>
      <c r="H72" s="65">
        <v>150</v>
      </c>
      <c r="I72" s="66">
        <v>630</v>
      </c>
      <c r="J72" s="67">
        <v>3.2786885245901641E-2</v>
      </c>
      <c r="K72" s="65">
        <v>68</v>
      </c>
      <c r="L72" s="66">
        <v>510</v>
      </c>
      <c r="M72" s="67">
        <v>0.02</v>
      </c>
      <c r="N72" s="65">
        <v>190</v>
      </c>
      <c r="O72" s="66">
        <v>680</v>
      </c>
      <c r="P72" s="67">
        <v>0.13333333333333333</v>
      </c>
      <c r="Q72" s="65">
        <v>171</v>
      </c>
      <c r="R72" s="66">
        <v>930</v>
      </c>
      <c r="S72" s="67">
        <v>6.8965517241379309E-2</v>
      </c>
    </row>
    <row r="73" spans="1:19" x14ac:dyDescent="0.2">
      <c r="A73" s="44" t="s">
        <v>385</v>
      </c>
      <c r="B73" s="65">
        <v>28</v>
      </c>
      <c r="C73" s="66">
        <v>330</v>
      </c>
      <c r="D73" s="67">
        <v>-1.4925373134328358E-2</v>
      </c>
      <c r="E73" s="65">
        <v>131</v>
      </c>
      <c r="F73" s="66">
        <v>380</v>
      </c>
      <c r="G73" s="67">
        <v>0</v>
      </c>
      <c r="H73" s="65">
        <v>96</v>
      </c>
      <c r="I73" s="66">
        <v>440</v>
      </c>
      <c r="J73" s="67">
        <v>1.1494252873563218E-2</v>
      </c>
      <c r="K73" s="65">
        <v>29</v>
      </c>
      <c r="L73" s="66">
        <v>390</v>
      </c>
      <c r="M73" s="67">
        <v>0.04</v>
      </c>
      <c r="N73" s="65">
        <v>281</v>
      </c>
      <c r="O73" s="66">
        <v>450</v>
      </c>
      <c r="P73" s="67">
        <v>8.4337349397590355E-2</v>
      </c>
      <c r="Q73" s="65">
        <v>101</v>
      </c>
      <c r="R73" s="66">
        <v>530</v>
      </c>
      <c r="S73" s="67">
        <v>7.0707070707070704E-2</v>
      </c>
    </row>
    <row r="74" spans="1:19" x14ac:dyDescent="0.2">
      <c r="A74" s="44" t="s">
        <v>386</v>
      </c>
      <c r="B74" s="65">
        <v>49</v>
      </c>
      <c r="C74" s="66">
        <v>350</v>
      </c>
      <c r="D74" s="67">
        <v>0</v>
      </c>
      <c r="E74" s="65">
        <v>173</v>
      </c>
      <c r="F74" s="66">
        <v>420</v>
      </c>
      <c r="G74" s="67">
        <v>2.4390243902439025E-2</v>
      </c>
      <c r="H74" s="65">
        <v>79</v>
      </c>
      <c r="I74" s="66">
        <v>530</v>
      </c>
      <c r="J74" s="67">
        <v>0.06</v>
      </c>
      <c r="K74" s="65">
        <v>19</v>
      </c>
      <c r="L74" s="66">
        <v>415</v>
      </c>
      <c r="M74" s="67">
        <v>2.4691358024691357E-2</v>
      </c>
      <c r="N74" s="65">
        <v>156</v>
      </c>
      <c r="O74" s="66">
        <v>510</v>
      </c>
      <c r="P74" s="67">
        <v>5.5900621118012424E-2</v>
      </c>
      <c r="Q74" s="65">
        <v>159</v>
      </c>
      <c r="R74" s="66">
        <v>600</v>
      </c>
      <c r="S74" s="67">
        <v>0</v>
      </c>
    </row>
    <row r="75" spans="1:19" x14ac:dyDescent="0.2">
      <c r="A75" s="44" t="s">
        <v>387</v>
      </c>
      <c r="B75" s="65">
        <v>30</v>
      </c>
      <c r="C75" s="66">
        <v>348</v>
      </c>
      <c r="D75" s="67">
        <v>7.0769230769230765E-2</v>
      </c>
      <c r="E75" s="65">
        <v>220</v>
      </c>
      <c r="F75" s="66">
        <v>390</v>
      </c>
      <c r="G75" s="67">
        <v>5.4054054054054057E-2</v>
      </c>
      <c r="H75" s="65">
        <v>79</v>
      </c>
      <c r="I75" s="66">
        <v>490</v>
      </c>
      <c r="J75" s="67">
        <v>0.11363636363636363</v>
      </c>
      <c r="K75" s="65">
        <v>36</v>
      </c>
      <c r="L75" s="66">
        <v>400</v>
      </c>
      <c r="M75" s="67">
        <v>2.564102564102564E-2</v>
      </c>
      <c r="N75" s="65">
        <v>189</v>
      </c>
      <c r="O75" s="66">
        <v>460</v>
      </c>
      <c r="P75" s="67">
        <v>4.5454545454545456E-2</v>
      </c>
      <c r="Q75" s="65">
        <v>67</v>
      </c>
      <c r="R75" s="66">
        <v>599</v>
      </c>
      <c r="S75" s="67">
        <v>8.9090909090909096E-2</v>
      </c>
    </row>
    <row r="76" spans="1:19" x14ac:dyDescent="0.2">
      <c r="A76" s="44" t="s">
        <v>388</v>
      </c>
      <c r="B76" s="65">
        <v>164</v>
      </c>
      <c r="C76" s="66">
        <v>328</v>
      </c>
      <c r="D76" s="67">
        <v>2.5000000000000001E-2</v>
      </c>
      <c r="E76" s="65">
        <v>512</v>
      </c>
      <c r="F76" s="66">
        <v>390</v>
      </c>
      <c r="G76" s="67">
        <v>-2.2556390977443608E-2</v>
      </c>
      <c r="H76" s="65">
        <v>225</v>
      </c>
      <c r="I76" s="66">
        <v>490</v>
      </c>
      <c r="J76" s="67">
        <v>2.0833333333333332E-2</v>
      </c>
      <c r="K76" s="65">
        <v>60</v>
      </c>
      <c r="L76" s="66">
        <v>418</v>
      </c>
      <c r="M76" s="67">
        <v>-1.6470588235294119E-2</v>
      </c>
      <c r="N76" s="65">
        <v>398</v>
      </c>
      <c r="O76" s="66">
        <v>460</v>
      </c>
      <c r="P76" s="67">
        <v>2.2222222222222223E-2</v>
      </c>
      <c r="Q76" s="65">
        <v>225</v>
      </c>
      <c r="R76" s="66">
        <v>580</v>
      </c>
      <c r="S76" s="67">
        <v>5.4545454545454543E-2</v>
      </c>
    </row>
    <row r="77" spans="1:19" x14ac:dyDescent="0.2">
      <c r="A77" s="44" t="s">
        <v>389</v>
      </c>
      <c r="B77" s="65">
        <v>226</v>
      </c>
      <c r="C77" s="66">
        <v>320</v>
      </c>
      <c r="D77" s="67">
        <v>-3.0303030303030304E-2</v>
      </c>
      <c r="E77" s="65">
        <v>604</v>
      </c>
      <c r="F77" s="66">
        <v>400</v>
      </c>
      <c r="G77" s="67">
        <v>0</v>
      </c>
      <c r="H77" s="65">
        <v>141</v>
      </c>
      <c r="I77" s="66">
        <v>510</v>
      </c>
      <c r="J77" s="67">
        <v>3.0303030303030304E-2</v>
      </c>
      <c r="K77" s="65">
        <v>68</v>
      </c>
      <c r="L77" s="66">
        <v>400</v>
      </c>
      <c r="M77" s="67">
        <v>0</v>
      </c>
      <c r="N77" s="65">
        <v>340</v>
      </c>
      <c r="O77" s="66">
        <v>480</v>
      </c>
      <c r="P77" s="67">
        <v>6.6666666666666666E-2</v>
      </c>
      <c r="Q77" s="65">
        <v>170</v>
      </c>
      <c r="R77" s="66">
        <v>593</v>
      </c>
      <c r="S77" s="67">
        <v>4.401408450704225E-2</v>
      </c>
    </row>
    <row r="78" spans="1:19" x14ac:dyDescent="0.2">
      <c r="A78" s="44" t="s">
        <v>295</v>
      </c>
      <c r="B78" s="65">
        <v>15</v>
      </c>
      <c r="C78" s="66">
        <v>305</v>
      </c>
      <c r="D78" s="67">
        <v>4.4520547945205477E-2</v>
      </c>
      <c r="E78" s="65">
        <v>49</v>
      </c>
      <c r="F78" s="66">
        <v>400</v>
      </c>
      <c r="G78" s="67">
        <v>6.6666666666666666E-2</v>
      </c>
      <c r="H78" s="65">
        <v>43</v>
      </c>
      <c r="I78" s="66">
        <v>480</v>
      </c>
      <c r="J78" s="67">
        <v>9.0909090909090912E-2</v>
      </c>
      <c r="K78" s="65">
        <v>25</v>
      </c>
      <c r="L78" s="66">
        <v>390</v>
      </c>
      <c r="M78" s="67">
        <v>5.4054054054054057E-2</v>
      </c>
      <c r="N78" s="65">
        <v>160</v>
      </c>
      <c r="O78" s="66">
        <v>460</v>
      </c>
      <c r="P78" s="67">
        <v>9.5238095238095233E-2</v>
      </c>
      <c r="Q78" s="65">
        <v>60</v>
      </c>
      <c r="R78" s="66">
        <v>575</v>
      </c>
      <c r="S78" s="67">
        <v>0.10576923076923077</v>
      </c>
    </row>
    <row r="79" spans="1:19" x14ac:dyDescent="0.2">
      <c r="A79" s="48" t="s">
        <v>390</v>
      </c>
      <c r="B79" s="68">
        <v>867</v>
      </c>
      <c r="C79" s="69">
        <v>325</v>
      </c>
      <c r="D79" s="70">
        <v>-1.5151515151515152E-2</v>
      </c>
      <c r="E79" s="68">
        <v>2439</v>
      </c>
      <c r="F79" s="69">
        <v>400</v>
      </c>
      <c r="G79" s="70">
        <v>0</v>
      </c>
      <c r="H79" s="68">
        <v>813</v>
      </c>
      <c r="I79" s="69">
        <v>500</v>
      </c>
      <c r="J79" s="70">
        <v>6.3829787234042548E-2</v>
      </c>
      <c r="K79" s="68">
        <v>305</v>
      </c>
      <c r="L79" s="69">
        <v>415</v>
      </c>
      <c r="M79" s="70">
        <v>1.2195121951219513E-2</v>
      </c>
      <c r="N79" s="68">
        <v>1714</v>
      </c>
      <c r="O79" s="69">
        <v>475</v>
      </c>
      <c r="P79" s="70">
        <v>5.5555555555555552E-2</v>
      </c>
      <c r="Q79" s="68">
        <v>953</v>
      </c>
      <c r="R79" s="69">
        <v>600</v>
      </c>
      <c r="S79" s="70">
        <v>7.1428571428571425E-2</v>
      </c>
    </row>
    <row r="80" spans="1:19" s="49" customFormat="1" x14ac:dyDescent="0.2">
      <c r="A80" s="44" t="s">
        <v>391</v>
      </c>
      <c r="B80" s="65">
        <v>61</v>
      </c>
      <c r="C80" s="66">
        <v>350</v>
      </c>
      <c r="D80" s="67">
        <v>-4.1095890410958902E-2</v>
      </c>
      <c r="E80" s="65">
        <v>256</v>
      </c>
      <c r="F80" s="66">
        <v>483</v>
      </c>
      <c r="G80" s="67">
        <v>6.2500000000000003E-3</v>
      </c>
      <c r="H80" s="65">
        <v>69</v>
      </c>
      <c r="I80" s="66">
        <v>700</v>
      </c>
      <c r="J80" s="67">
        <v>7.6923076923076927E-2</v>
      </c>
      <c r="K80" s="65">
        <v>41</v>
      </c>
      <c r="L80" s="66">
        <v>515</v>
      </c>
      <c r="M80" s="67">
        <v>-2.8301886792452831E-2</v>
      </c>
      <c r="N80" s="65">
        <v>141</v>
      </c>
      <c r="O80" s="66">
        <v>780</v>
      </c>
      <c r="P80" s="67">
        <v>0.04</v>
      </c>
      <c r="Q80" s="65">
        <v>108</v>
      </c>
      <c r="R80" s="66">
        <v>1100</v>
      </c>
      <c r="S80" s="67">
        <v>0.1</v>
      </c>
    </row>
    <row r="81" spans="1:19" x14ac:dyDescent="0.2">
      <c r="A81" s="44" t="s">
        <v>392</v>
      </c>
      <c r="B81" s="65" t="s">
        <v>193</v>
      </c>
      <c r="C81" s="66" t="s">
        <v>193</v>
      </c>
      <c r="D81" s="67" t="s">
        <v>193</v>
      </c>
      <c r="E81" s="65">
        <v>33</v>
      </c>
      <c r="F81" s="66">
        <v>340</v>
      </c>
      <c r="G81" s="67">
        <v>6.25E-2</v>
      </c>
      <c r="H81" s="65">
        <v>18</v>
      </c>
      <c r="I81" s="66">
        <v>355</v>
      </c>
      <c r="J81" s="67">
        <v>4.4117647058823532E-2</v>
      </c>
      <c r="K81" s="65">
        <v>21</v>
      </c>
      <c r="L81" s="66">
        <v>345</v>
      </c>
      <c r="M81" s="67">
        <v>4.5454545454545456E-2</v>
      </c>
      <c r="N81" s="65">
        <v>241</v>
      </c>
      <c r="O81" s="66">
        <v>390</v>
      </c>
      <c r="P81" s="67">
        <v>8.3333333333333329E-2</v>
      </c>
      <c r="Q81" s="65">
        <v>212</v>
      </c>
      <c r="R81" s="66">
        <v>450</v>
      </c>
      <c r="S81" s="67">
        <v>0.125</v>
      </c>
    </row>
    <row r="82" spans="1:19" x14ac:dyDescent="0.2">
      <c r="A82" s="44" t="s">
        <v>393</v>
      </c>
      <c r="B82" s="65">
        <v>23</v>
      </c>
      <c r="C82" s="66">
        <v>300</v>
      </c>
      <c r="D82" s="67">
        <v>7.1428571428571425E-2</v>
      </c>
      <c r="E82" s="65">
        <v>96</v>
      </c>
      <c r="F82" s="66">
        <v>350</v>
      </c>
      <c r="G82" s="67">
        <v>2.9411764705882353E-2</v>
      </c>
      <c r="H82" s="65">
        <v>70</v>
      </c>
      <c r="I82" s="66">
        <v>400</v>
      </c>
      <c r="J82" s="67">
        <v>8.1081081081081086E-2</v>
      </c>
      <c r="K82" s="65">
        <v>32</v>
      </c>
      <c r="L82" s="66">
        <v>350</v>
      </c>
      <c r="M82" s="67">
        <v>2.9411764705882353E-2</v>
      </c>
      <c r="N82" s="65">
        <v>700</v>
      </c>
      <c r="O82" s="66">
        <v>400</v>
      </c>
      <c r="P82" s="67">
        <v>6.6666666666666666E-2</v>
      </c>
      <c r="Q82" s="65">
        <v>646</v>
      </c>
      <c r="R82" s="66">
        <v>460</v>
      </c>
      <c r="S82" s="67">
        <v>6.9767441860465115E-2</v>
      </c>
    </row>
    <row r="83" spans="1:19" x14ac:dyDescent="0.2">
      <c r="A83" s="44" t="s">
        <v>303</v>
      </c>
      <c r="B83" s="65">
        <v>58</v>
      </c>
      <c r="C83" s="66">
        <v>260</v>
      </c>
      <c r="D83" s="67">
        <v>0.04</v>
      </c>
      <c r="E83" s="65">
        <v>159</v>
      </c>
      <c r="F83" s="66">
        <v>365</v>
      </c>
      <c r="G83" s="67">
        <v>8.9552238805970144E-2</v>
      </c>
      <c r="H83" s="65">
        <v>68</v>
      </c>
      <c r="I83" s="66">
        <v>448</v>
      </c>
      <c r="J83" s="67">
        <v>9.8039215686274508E-2</v>
      </c>
      <c r="K83" s="65">
        <v>49</v>
      </c>
      <c r="L83" s="66">
        <v>375</v>
      </c>
      <c r="M83" s="67">
        <v>4.1666666666666664E-2</v>
      </c>
      <c r="N83" s="65">
        <v>311</v>
      </c>
      <c r="O83" s="66">
        <v>440</v>
      </c>
      <c r="P83" s="67">
        <v>0.1</v>
      </c>
      <c r="Q83" s="65">
        <v>109</v>
      </c>
      <c r="R83" s="66">
        <v>525</v>
      </c>
      <c r="S83" s="67">
        <v>0.11702127659574468</v>
      </c>
    </row>
    <row r="84" spans="1:19" x14ac:dyDescent="0.2">
      <c r="A84" s="44" t="s">
        <v>394</v>
      </c>
      <c r="B84" s="65">
        <v>508</v>
      </c>
      <c r="C84" s="66">
        <v>290</v>
      </c>
      <c r="D84" s="67">
        <v>-3.3333333333333333E-2</v>
      </c>
      <c r="E84" s="65">
        <v>882</v>
      </c>
      <c r="F84" s="66">
        <v>410</v>
      </c>
      <c r="G84" s="67">
        <v>-2.3809523809523808E-2</v>
      </c>
      <c r="H84" s="65">
        <v>167</v>
      </c>
      <c r="I84" s="66">
        <v>580</v>
      </c>
      <c r="J84" s="67">
        <v>0</v>
      </c>
      <c r="K84" s="65">
        <v>72</v>
      </c>
      <c r="L84" s="66">
        <v>488</v>
      </c>
      <c r="M84" s="67">
        <v>-2.4E-2</v>
      </c>
      <c r="N84" s="65">
        <v>226</v>
      </c>
      <c r="O84" s="66">
        <v>620</v>
      </c>
      <c r="P84" s="67">
        <v>5.0847457627118647E-2</v>
      </c>
      <c r="Q84" s="65">
        <v>136</v>
      </c>
      <c r="R84" s="66">
        <v>848</v>
      </c>
      <c r="S84" s="67">
        <v>3.4146341463414637E-2</v>
      </c>
    </row>
    <row r="85" spans="1:19" x14ac:dyDescent="0.2">
      <c r="A85" s="44" t="s">
        <v>395</v>
      </c>
      <c r="B85" s="65">
        <v>125</v>
      </c>
      <c r="C85" s="66">
        <v>260</v>
      </c>
      <c r="D85" s="67">
        <v>0</v>
      </c>
      <c r="E85" s="65">
        <v>407</v>
      </c>
      <c r="F85" s="66">
        <v>330</v>
      </c>
      <c r="G85" s="67">
        <v>3.125E-2</v>
      </c>
      <c r="H85" s="65">
        <v>108</v>
      </c>
      <c r="I85" s="66">
        <v>410</v>
      </c>
      <c r="J85" s="67">
        <v>5.128205128205128E-2</v>
      </c>
      <c r="K85" s="65">
        <v>36</v>
      </c>
      <c r="L85" s="66">
        <v>360</v>
      </c>
      <c r="M85" s="67">
        <v>2.8571428571428571E-2</v>
      </c>
      <c r="N85" s="65">
        <v>307</v>
      </c>
      <c r="O85" s="66">
        <v>400</v>
      </c>
      <c r="P85" s="67">
        <v>3.896103896103896E-2</v>
      </c>
      <c r="Q85" s="65">
        <v>106</v>
      </c>
      <c r="R85" s="66">
        <v>488</v>
      </c>
      <c r="S85" s="67">
        <v>6.0869565217391307E-2</v>
      </c>
    </row>
    <row r="86" spans="1:19" x14ac:dyDescent="0.2">
      <c r="A86" s="44" t="s">
        <v>396</v>
      </c>
      <c r="B86" s="65">
        <v>112</v>
      </c>
      <c r="C86" s="66">
        <v>323</v>
      </c>
      <c r="D86" s="67">
        <v>2.5396825396825397E-2</v>
      </c>
      <c r="E86" s="65">
        <v>481</v>
      </c>
      <c r="F86" s="66">
        <v>390</v>
      </c>
      <c r="G86" s="67">
        <v>-2.2556390977443608E-2</v>
      </c>
      <c r="H86" s="65">
        <v>126</v>
      </c>
      <c r="I86" s="66">
        <v>510</v>
      </c>
      <c r="J86" s="67">
        <v>5.1546391752577317E-2</v>
      </c>
      <c r="K86" s="65">
        <v>49</v>
      </c>
      <c r="L86" s="66">
        <v>450</v>
      </c>
      <c r="M86" s="67">
        <v>4.6511627906976744E-2</v>
      </c>
      <c r="N86" s="65">
        <v>278</v>
      </c>
      <c r="O86" s="66">
        <v>523</v>
      </c>
      <c r="P86" s="67">
        <v>4.5999999999999999E-2</v>
      </c>
      <c r="Q86" s="65">
        <v>98</v>
      </c>
      <c r="R86" s="66">
        <v>650</v>
      </c>
      <c r="S86" s="67">
        <v>1.5625E-2</v>
      </c>
    </row>
    <row r="87" spans="1:19" x14ac:dyDescent="0.2">
      <c r="A87" s="44" t="s">
        <v>397</v>
      </c>
      <c r="B87" s="65" t="s">
        <v>193</v>
      </c>
      <c r="C87" s="66" t="s">
        <v>193</v>
      </c>
      <c r="D87" s="67" t="s">
        <v>193</v>
      </c>
      <c r="E87" s="65">
        <v>80</v>
      </c>
      <c r="F87" s="66">
        <v>400</v>
      </c>
      <c r="G87" s="67">
        <v>0.1111111111111111</v>
      </c>
      <c r="H87" s="65">
        <v>49</v>
      </c>
      <c r="I87" s="66">
        <v>515</v>
      </c>
      <c r="J87" s="67">
        <v>0.14444444444444443</v>
      </c>
      <c r="K87" s="65">
        <v>42</v>
      </c>
      <c r="L87" s="66">
        <v>390</v>
      </c>
      <c r="M87" s="67">
        <v>0.11428571428571428</v>
      </c>
      <c r="N87" s="65">
        <v>247</v>
      </c>
      <c r="O87" s="66">
        <v>500</v>
      </c>
      <c r="P87" s="67">
        <v>8.6956521739130432E-2</v>
      </c>
      <c r="Q87" s="65">
        <v>123</v>
      </c>
      <c r="R87" s="66">
        <v>730</v>
      </c>
      <c r="S87" s="67">
        <v>0.25862068965517243</v>
      </c>
    </row>
    <row r="88" spans="1:19" x14ac:dyDescent="0.2">
      <c r="A88" s="44" t="s">
        <v>398</v>
      </c>
      <c r="B88" s="65">
        <v>762</v>
      </c>
      <c r="C88" s="66">
        <v>330</v>
      </c>
      <c r="D88" s="67">
        <v>-5.7142857142857141E-2</v>
      </c>
      <c r="E88" s="65">
        <v>916</v>
      </c>
      <c r="F88" s="66">
        <v>450</v>
      </c>
      <c r="G88" s="67">
        <v>0</v>
      </c>
      <c r="H88" s="65">
        <v>129</v>
      </c>
      <c r="I88" s="66">
        <v>690</v>
      </c>
      <c r="J88" s="67">
        <v>2.9069767441860465E-3</v>
      </c>
      <c r="K88" s="65">
        <v>65</v>
      </c>
      <c r="L88" s="66">
        <v>650</v>
      </c>
      <c r="M88" s="67">
        <v>9.2436974789915971E-2</v>
      </c>
      <c r="N88" s="65">
        <v>116</v>
      </c>
      <c r="O88" s="66">
        <v>798</v>
      </c>
      <c r="P88" s="67">
        <v>-1.4814814814814815E-2</v>
      </c>
      <c r="Q88" s="65">
        <v>26</v>
      </c>
      <c r="R88" s="66">
        <v>990</v>
      </c>
      <c r="S88" s="67">
        <v>-0.1</v>
      </c>
    </row>
    <row r="89" spans="1:19" x14ac:dyDescent="0.2">
      <c r="A89" s="44" t="s">
        <v>399</v>
      </c>
      <c r="B89" s="65">
        <v>888</v>
      </c>
      <c r="C89" s="66">
        <v>320</v>
      </c>
      <c r="D89" s="67">
        <v>-5.8823529411764705E-2</v>
      </c>
      <c r="E89" s="65">
        <v>916</v>
      </c>
      <c r="F89" s="66">
        <v>450</v>
      </c>
      <c r="G89" s="67">
        <v>0</v>
      </c>
      <c r="H89" s="65">
        <v>115</v>
      </c>
      <c r="I89" s="66">
        <v>700</v>
      </c>
      <c r="J89" s="67">
        <v>3.7037037037037035E-2</v>
      </c>
      <c r="K89" s="65">
        <v>98</v>
      </c>
      <c r="L89" s="66">
        <v>630</v>
      </c>
      <c r="M89" s="67">
        <v>5.8823529411764705E-2</v>
      </c>
      <c r="N89" s="65">
        <v>146</v>
      </c>
      <c r="O89" s="66">
        <v>773</v>
      </c>
      <c r="P89" s="67">
        <v>3.0666666666666665E-2</v>
      </c>
      <c r="Q89" s="65">
        <v>37</v>
      </c>
      <c r="R89" s="66">
        <v>1050</v>
      </c>
      <c r="S89" s="67">
        <v>0</v>
      </c>
    </row>
    <row r="90" spans="1:19" x14ac:dyDescent="0.2">
      <c r="A90" s="48" t="s">
        <v>400</v>
      </c>
      <c r="B90" s="68">
        <v>2552</v>
      </c>
      <c r="C90" s="69">
        <v>310</v>
      </c>
      <c r="D90" s="70">
        <v>-4.6153846153846156E-2</v>
      </c>
      <c r="E90" s="68">
        <v>4226</v>
      </c>
      <c r="F90" s="69">
        <v>410</v>
      </c>
      <c r="G90" s="70">
        <v>-1.2048192771084338E-2</v>
      </c>
      <c r="H90" s="68">
        <v>919</v>
      </c>
      <c r="I90" s="69">
        <v>520</v>
      </c>
      <c r="J90" s="70">
        <v>7.2164948453608241E-2</v>
      </c>
      <c r="K90" s="68">
        <v>505</v>
      </c>
      <c r="L90" s="69">
        <v>470</v>
      </c>
      <c r="M90" s="70">
        <v>-4.0816326530612242E-2</v>
      </c>
      <c r="N90" s="68">
        <v>2713</v>
      </c>
      <c r="O90" s="69">
        <v>440</v>
      </c>
      <c r="P90" s="70">
        <v>0.1</v>
      </c>
      <c r="Q90" s="68">
        <v>1601</v>
      </c>
      <c r="R90" s="69">
        <v>500</v>
      </c>
      <c r="S90" s="70">
        <v>9.8901098901098897E-2</v>
      </c>
    </row>
    <row r="91" spans="1:19" x14ac:dyDescent="0.2">
      <c r="A91" s="50"/>
      <c r="B91" s="46"/>
      <c r="C91" s="47"/>
      <c r="D91" s="47"/>
      <c r="E91" s="46"/>
      <c r="F91" s="47"/>
      <c r="G91" s="47"/>
      <c r="H91" s="46"/>
      <c r="I91" s="47"/>
      <c r="J91" s="47"/>
      <c r="K91" s="46"/>
      <c r="L91" s="47"/>
      <c r="M91" s="47"/>
      <c r="N91" s="46"/>
      <c r="O91" s="47"/>
      <c r="P91" s="47"/>
      <c r="Q91" s="46"/>
      <c r="R91" s="47"/>
      <c r="S91" s="47"/>
    </row>
  </sheetData>
  <mergeCells count="6"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&amp;C&amp;"Calibri"&amp;11&amp;K000000Page &amp;P_x000D_&amp;1#&amp;"Arial Black"&amp;10&amp;K000000OFFICIAL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1.25" x14ac:dyDescent="0.2"/>
  <cols>
    <col min="1" max="1" width="17.140625" style="56" customWidth="1"/>
    <col min="2" max="2" width="9.140625" style="51" customWidth="1"/>
    <col min="3" max="3" width="9.140625" style="52" customWidth="1"/>
    <col min="4" max="4" width="9.140625" style="51" customWidth="1"/>
    <col min="5" max="5" width="9.140625" style="52"/>
    <col min="6" max="6" width="9.140625" style="51" customWidth="1"/>
    <col min="7" max="7" width="9.140625" style="52"/>
    <col min="8" max="8" width="9.140625" style="51" customWidth="1"/>
    <col min="9" max="9" width="9.140625" style="52" customWidth="1"/>
    <col min="10" max="10" width="9.140625" style="51" customWidth="1"/>
    <col min="11" max="11" width="9.140625" style="52" customWidth="1"/>
    <col min="12" max="12" width="9.140625" style="136" customWidth="1"/>
    <col min="13" max="13" width="9.140625" style="53"/>
    <col min="14" max="14" width="9.140625" style="54"/>
    <col min="15" max="15" width="15" style="54" customWidth="1"/>
    <col min="16" max="16384" width="9.140625" style="54"/>
  </cols>
  <sheetData>
    <row r="1" spans="1:15" s="205" customFormat="1" ht="30" customHeight="1" x14ac:dyDescent="0.15">
      <c r="A1" s="173" t="s">
        <v>401</v>
      </c>
      <c r="B1" s="202"/>
      <c r="C1" s="203"/>
      <c r="D1" s="202"/>
      <c r="E1" s="203"/>
      <c r="F1" s="202"/>
      <c r="G1" s="203"/>
      <c r="H1" s="202"/>
      <c r="I1" s="203"/>
      <c r="J1" s="202"/>
      <c r="K1" s="203"/>
      <c r="L1" s="204"/>
      <c r="O1" s="117" t="s">
        <v>63</v>
      </c>
    </row>
    <row r="2" spans="1:15" ht="13.5" customHeight="1" x14ac:dyDescent="0.2">
      <c r="A2" s="8"/>
      <c r="B2" s="261" t="s">
        <v>201</v>
      </c>
      <c r="C2" s="261"/>
      <c r="D2" s="261" t="s">
        <v>402</v>
      </c>
      <c r="E2" s="261"/>
      <c r="F2" s="261" t="s">
        <v>403</v>
      </c>
      <c r="G2" s="261"/>
      <c r="H2" s="261" t="s">
        <v>404</v>
      </c>
      <c r="I2" s="261"/>
      <c r="J2" s="261" t="s">
        <v>188</v>
      </c>
      <c r="K2" s="261"/>
    </row>
    <row r="3" spans="1:15" ht="12.75" customHeight="1" x14ac:dyDescent="0.2">
      <c r="A3" s="8"/>
      <c r="B3" s="261" t="s">
        <v>405</v>
      </c>
      <c r="C3" s="261"/>
      <c r="D3" s="261" t="s">
        <v>405</v>
      </c>
      <c r="E3" s="261"/>
      <c r="F3" s="261" t="s">
        <v>405</v>
      </c>
      <c r="G3" s="261"/>
      <c r="H3" s="261" t="s">
        <v>405</v>
      </c>
      <c r="I3" s="261"/>
      <c r="J3" s="261" t="s">
        <v>405</v>
      </c>
      <c r="K3" s="261"/>
      <c r="L3" s="137"/>
    </row>
    <row r="4" spans="1:15" ht="12.75" customHeight="1" x14ac:dyDescent="0.2">
      <c r="A4" s="138"/>
      <c r="B4" s="139" t="s">
        <v>406</v>
      </c>
      <c r="C4" s="140" t="s">
        <v>407</v>
      </c>
      <c r="D4" s="139" t="s">
        <v>406</v>
      </c>
      <c r="E4" s="140" t="s">
        <v>407</v>
      </c>
      <c r="F4" s="139" t="s">
        <v>406</v>
      </c>
      <c r="G4" s="140" t="s">
        <v>407</v>
      </c>
      <c r="H4" s="139" t="s">
        <v>406</v>
      </c>
      <c r="I4" s="140" t="s">
        <v>407</v>
      </c>
      <c r="J4" s="139" t="s">
        <v>406</v>
      </c>
      <c r="K4" s="140" t="s">
        <v>407</v>
      </c>
      <c r="L4" s="137"/>
      <c r="M4" s="61" t="s">
        <v>408</v>
      </c>
      <c r="N4" s="8"/>
    </row>
    <row r="5" spans="1:15" ht="12.75" customHeight="1" x14ac:dyDescent="0.2">
      <c r="A5" s="8" t="s">
        <v>357</v>
      </c>
      <c r="B5" s="28">
        <v>0</v>
      </c>
      <c r="C5" s="27">
        <v>0</v>
      </c>
      <c r="D5" s="28">
        <v>5</v>
      </c>
      <c r="E5" s="27">
        <v>0.185</v>
      </c>
      <c r="F5" s="28">
        <v>12</v>
      </c>
      <c r="G5" s="27">
        <v>0.38700000000000001</v>
      </c>
      <c r="H5" s="28">
        <v>3</v>
      </c>
      <c r="I5" s="27">
        <v>0.42899999999999999</v>
      </c>
      <c r="J5" s="28">
        <v>20</v>
      </c>
      <c r="K5" s="27">
        <v>0.28999999999999998</v>
      </c>
      <c r="L5" s="28"/>
      <c r="M5" s="61" t="s">
        <v>308</v>
      </c>
      <c r="N5" s="8"/>
      <c r="O5" s="8"/>
    </row>
    <row r="6" spans="1:15" x14ac:dyDescent="0.2">
      <c r="A6" s="8" t="s">
        <v>338</v>
      </c>
      <c r="B6" s="28">
        <v>0</v>
      </c>
      <c r="C6" s="27">
        <v>0</v>
      </c>
      <c r="D6" s="28">
        <v>12</v>
      </c>
      <c r="E6" s="27">
        <v>0.63200000000000001</v>
      </c>
      <c r="F6" s="28">
        <v>23</v>
      </c>
      <c r="G6" s="27">
        <v>0.71899999999999997</v>
      </c>
      <c r="H6" s="28">
        <v>5</v>
      </c>
      <c r="I6" s="27">
        <v>0.71399999999999997</v>
      </c>
      <c r="J6" s="28">
        <v>40</v>
      </c>
      <c r="K6" s="27">
        <v>0.66700000000000004</v>
      </c>
      <c r="L6" s="28"/>
      <c r="M6" s="61" t="s">
        <v>308</v>
      </c>
      <c r="N6" s="8"/>
    </row>
    <row r="7" spans="1:15" x14ac:dyDescent="0.2">
      <c r="A7" s="8" t="s">
        <v>309</v>
      </c>
      <c r="B7" s="28">
        <v>2</v>
      </c>
      <c r="C7" s="27">
        <v>3.6999999999999998E-2</v>
      </c>
      <c r="D7" s="28">
        <v>54</v>
      </c>
      <c r="E7" s="27">
        <v>0.26700000000000002</v>
      </c>
      <c r="F7" s="28">
        <v>203</v>
      </c>
      <c r="G7" s="27">
        <v>0.45500000000000002</v>
      </c>
      <c r="H7" s="28">
        <v>177</v>
      </c>
      <c r="I7" s="27">
        <v>0.60599999999999998</v>
      </c>
      <c r="J7" s="28">
        <v>436</v>
      </c>
      <c r="K7" s="27">
        <v>0.439</v>
      </c>
      <c r="L7" s="28"/>
      <c r="M7" s="61" t="s">
        <v>308</v>
      </c>
      <c r="N7" s="8"/>
    </row>
    <row r="8" spans="1:15" x14ac:dyDescent="0.2">
      <c r="A8" s="8" t="s">
        <v>373</v>
      </c>
      <c r="B8" s="28">
        <v>0</v>
      </c>
      <c r="C8" s="27">
        <v>0</v>
      </c>
      <c r="D8" s="28">
        <v>4</v>
      </c>
      <c r="E8" s="27">
        <v>8.9999999999999993E-3</v>
      </c>
      <c r="F8" s="28">
        <v>20</v>
      </c>
      <c r="G8" s="27">
        <v>4.8000000000000001E-2</v>
      </c>
      <c r="H8" s="28">
        <v>9</v>
      </c>
      <c r="I8" s="27">
        <v>7.2999999999999995E-2</v>
      </c>
      <c r="J8" s="28">
        <v>33</v>
      </c>
      <c r="K8" s="27">
        <v>0.03</v>
      </c>
      <c r="L8" s="28"/>
      <c r="M8" s="61" t="s">
        <v>217</v>
      </c>
      <c r="N8" s="55"/>
    </row>
    <row r="9" spans="1:15" x14ac:dyDescent="0.2">
      <c r="A9" s="8" t="s">
        <v>367</v>
      </c>
      <c r="B9" s="28">
        <v>1</v>
      </c>
      <c r="C9" s="27">
        <v>0.25</v>
      </c>
      <c r="D9" s="28">
        <v>2</v>
      </c>
      <c r="E9" s="27">
        <v>5.3999999999999999E-2</v>
      </c>
      <c r="F9" s="28">
        <v>18</v>
      </c>
      <c r="G9" s="27">
        <v>0.188</v>
      </c>
      <c r="H9" s="28">
        <v>9</v>
      </c>
      <c r="I9" s="27">
        <v>0.191</v>
      </c>
      <c r="J9" s="28">
        <v>30</v>
      </c>
      <c r="K9" s="27">
        <v>0.16300000000000001</v>
      </c>
      <c r="L9" s="28"/>
      <c r="M9" s="61" t="s">
        <v>308</v>
      </c>
      <c r="N9" s="55"/>
    </row>
    <row r="10" spans="1:15" x14ac:dyDescent="0.2">
      <c r="A10" s="8" t="s">
        <v>368</v>
      </c>
      <c r="B10" s="28">
        <v>0</v>
      </c>
      <c r="C10" s="27">
        <v>0</v>
      </c>
      <c r="D10" s="28">
        <v>5</v>
      </c>
      <c r="E10" s="27">
        <v>8.5999999999999993E-2</v>
      </c>
      <c r="F10" s="28">
        <v>23</v>
      </c>
      <c r="G10" s="27">
        <v>0.21299999999999999</v>
      </c>
      <c r="H10" s="28">
        <v>27</v>
      </c>
      <c r="I10" s="27">
        <v>0.36</v>
      </c>
      <c r="J10" s="28">
        <v>55</v>
      </c>
      <c r="K10" s="27">
        <v>0.222</v>
      </c>
      <c r="L10" s="28"/>
      <c r="M10" s="61" t="s">
        <v>308</v>
      </c>
      <c r="N10" s="55"/>
    </row>
    <row r="11" spans="1:15" x14ac:dyDescent="0.2">
      <c r="A11" s="8" t="s">
        <v>391</v>
      </c>
      <c r="B11" s="28">
        <v>1</v>
      </c>
      <c r="C11" s="27">
        <v>1.6E-2</v>
      </c>
      <c r="D11" s="28">
        <v>1</v>
      </c>
      <c r="E11" s="27">
        <v>3.0000000000000001E-3</v>
      </c>
      <c r="F11" s="28">
        <v>1</v>
      </c>
      <c r="G11" s="27">
        <v>4.0000000000000001E-3</v>
      </c>
      <c r="H11" s="28">
        <v>1</v>
      </c>
      <c r="I11" s="27">
        <v>7.0000000000000001E-3</v>
      </c>
      <c r="J11" s="28">
        <v>4</v>
      </c>
      <c r="K11" s="27">
        <v>5.0000000000000001E-3</v>
      </c>
      <c r="L11" s="28"/>
      <c r="M11" s="61" t="s">
        <v>217</v>
      </c>
      <c r="N11" s="55"/>
    </row>
    <row r="12" spans="1:15" x14ac:dyDescent="0.2">
      <c r="A12" s="8" t="s">
        <v>318</v>
      </c>
      <c r="B12" s="28">
        <v>0</v>
      </c>
      <c r="C12" s="27">
        <v>0</v>
      </c>
      <c r="D12" s="28">
        <v>5</v>
      </c>
      <c r="E12" s="27">
        <v>0.25</v>
      </c>
      <c r="F12" s="28">
        <v>5</v>
      </c>
      <c r="G12" s="27">
        <v>0.22700000000000001</v>
      </c>
      <c r="H12" s="28">
        <v>2</v>
      </c>
      <c r="I12" s="27">
        <v>0.2</v>
      </c>
      <c r="J12" s="28">
        <v>12</v>
      </c>
      <c r="K12" s="27">
        <v>0.188</v>
      </c>
      <c r="L12" s="28"/>
      <c r="M12" s="61" t="s">
        <v>308</v>
      </c>
      <c r="N12" s="55"/>
    </row>
    <row r="13" spans="1:15" x14ac:dyDescent="0.2">
      <c r="A13" s="8" t="s">
        <v>384</v>
      </c>
      <c r="B13" s="28">
        <v>11</v>
      </c>
      <c r="C13" s="27">
        <v>3.1E-2</v>
      </c>
      <c r="D13" s="28">
        <v>8</v>
      </c>
      <c r="E13" s="27">
        <v>8.9999999999999993E-3</v>
      </c>
      <c r="F13" s="28">
        <v>3</v>
      </c>
      <c r="G13" s="27">
        <v>8.0000000000000002E-3</v>
      </c>
      <c r="H13" s="28">
        <v>2</v>
      </c>
      <c r="I13" s="27">
        <v>8.0000000000000002E-3</v>
      </c>
      <c r="J13" s="28">
        <v>24</v>
      </c>
      <c r="K13" s="27">
        <v>1.2999999999999999E-2</v>
      </c>
      <c r="L13" s="28"/>
      <c r="M13" s="61" t="s">
        <v>217</v>
      </c>
      <c r="N13" s="55"/>
    </row>
    <row r="14" spans="1:15" x14ac:dyDescent="0.2">
      <c r="A14" s="8" t="s">
        <v>374</v>
      </c>
      <c r="B14" s="28">
        <v>0</v>
      </c>
      <c r="C14" s="27">
        <v>0</v>
      </c>
      <c r="D14" s="28">
        <v>33</v>
      </c>
      <c r="E14" s="27">
        <v>0.129</v>
      </c>
      <c r="F14" s="28">
        <v>237</v>
      </c>
      <c r="G14" s="27">
        <v>0.35399999999999998</v>
      </c>
      <c r="H14" s="28">
        <v>72</v>
      </c>
      <c r="I14" s="27">
        <v>0.38300000000000001</v>
      </c>
      <c r="J14" s="28">
        <v>342</v>
      </c>
      <c r="K14" s="27">
        <v>0.29499999999999998</v>
      </c>
      <c r="L14" s="28"/>
      <c r="M14" s="61" t="s">
        <v>217</v>
      </c>
      <c r="N14" s="55"/>
    </row>
    <row r="15" spans="1:15" x14ac:dyDescent="0.2">
      <c r="A15" s="8" t="s">
        <v>348</v>
      </c>
      <c r="B15" s="28">
        <v>1</v>
      </c>
      <c r="C15" s="27">
        <v>1</v>
      </c>
      <c r="D15" s="28">
        <v>3</v>
      </c>
      <c r="E15" s="27">
        <v>0.75</v>
      </c>
      <c r="F15" s="28">
        <v>1</v>
      </c>
      <c r="G15" s="27">
        <v>0.5</v>
      </c>
      <c r="H15" s="28">
        <v>0</v>
      </c>
      <c r="I15" s="27">
        <v>0</v>
      </c>
      <c r="J15" s="28">
        <v>5</v>
      </c>
      <c r="K15" s="27">
        <v>0.71399999999999997</v>
      </c>
      <c r="L15" s="28"/>
      <c r="M15" s="61" t="s">
        <v>308</v>
      </c>
      <c r="N15" s="55"/>
    </row>
    <row r="16" spans="1:15" x14ac:dyDescent="0.2">
      <c r="A16" s="8" t="s">
        <v>349</v>
      </c>
      <c r="B16" s="28">
        <v>1</v>
      </c>
      <c r="C16" s="27">
        <v>0.2</v>
      </c>
      <c r="D16" s="28">
        <v>21</v>
      </c>
      <c r="E16" s="27">
        <v>0.51200000000000001</v>
      </c>
      <c r="F16" s="28">
        <v>34</v>
      </c>
      <c r="G16" s="27">
        <v>0.52300000000000002</v>
      </c>
      <c r="H16" s="28">
        <v>2</v>
      </c>
      <c r="I16" s="27">
        <v>0.105</v>
      </c>
      <c r="J16" s="28">
        <v>58</v>
      </c>
      <c r="K16" s="27">
        <v>0.44600000000000001</v>
      </c>
      <c r="L16" s="28"/>
      <c r="M16" s="61" t="s">
        <v>308</v>
      </c>
      <c r="N16" s="55"/>
    </row>
    <row r="17" spans="1:14" x14ac:dyDescent="0.2">
      <c r="A17" s="8" t="s">
        <v>392</v>
      </c>
      <c r="B17" s="28">
        <v>2</v>
      </c>
      <c r="C17" s="27">
        <v>0.25</v>
      </c>
      <c r="D17" s="28">
        <v>3</v>
      </c>
      <c r="E17" s="27">
        <v>4.1000000000000002E-2</v>
      </c>
      <c r="F17" s="28">
        <v>41</v>
      </c>
      <c r="G17" s="27">
        <v>0.14299999999999999</v>
      </c>
      <c r="H17" s="28">
        <v>87</v>
      </c>
      <c r="I17" s="27">
        <v>0.38300000000000001</v>
      </c>
      <c r="J17" s="28">
        <v>133</v>
      </c>
      <c r="K17" s="27">
        <v>0.224</v>
      </c>
      <c r="L17" s="28"/>
      <c r="M17" s="61" t="s">
        <v>217</v>
      </c>
      <c r="N17" s="55"/>
    </row>
    <row r="18" spans="1:14" x14ac:dyDescent="0.2">
      <c r="A18" s="8" t="s">
        <v>393</v>
      </c>
      <c r="B18" s="28">
        <v>1</v>
      </c>
      <c r="C18" s="27">
        <v>4.2000000000000003E-2</v>
      </c>
      <c r="D18" s="28">
        <v>2</v>
      </c>
      <c r="E18" s="27">
        <v>1.4E-2</v>
      </c>
      <c r="F18" s="28">
        <v>85</v>
      </c>
      <c r="G18" s="27">
        <v>0.10199999999999999</v>
      </c>
      <c r="H18" s="28">
        <v>160</v>
      </c>
      <c r="I18" s="27">
        <v>0.222</v>
      </c>
      <c r="J18" s="28">
        <v>248</v>
      </c>
      <c r="K18" s="27">
        <v>0.14399999999999999</v>
      </c>
      <c r="L18" s="28"/>
      <c r="M18" s="61" t="s">
        <v>217</v>
      </c>
      <c r="N18" s="55"/>
    </row>
    <row r="19" spans="1:14" x14ac:dyDescent="0.2">
      <c r="A19" s="8" t="s">
        <v>350</v>
      </c>
      <c r="B19" s="28">
        <v>0</v>
      </c>
      <c r="C19" s="27">
        <v>0</v>
      </c>
      <c r="D19" s="28">
        <v>8</v>
      </c>
      <c r="E19" s="27">
        <v>0.53300000000000003</v>
      </c>
      <c r="F19" s="28">
        <v>27</v>
      </c>
      <c r="G19" s="27">
        <v>0.93100000000000005</v>
      </c>
      <c r="H19" s="28">
        <v>5</v>
      </c>
      <c r="I19" s="27">
        <v>1</v>
      </c>
      <c r="J19" s="28">
        <v>40</v>
      </c>
      <c r="K19" s="27">
        <v>0.76900000000000002</v>
      </c>
      <c r="L19" s="28"/>
      <c r="M19" s="61" t="s">
        <v>308</v>
      </c>
      <c r="N19" s="55"/>
    </row>
    <row r="20" spans="1:14" x14ac:dyDescent="0.2">
      <c r="A20" s="8" t="s">
        <v>329</v>
      </c>
      <c r="B20" s="28">
        <v>0</v>
      </c>
      <c r="C20" s="27">
        <v>0</v>
      </c>
      <c r="D20" s="28">
        <v>4</v>
      </c>
      <c r="E20" s="27">
        <v>0.16</v>
      </c>
      <c r="F20" s="28">
        <v>10</v>
      </c>
      <c r="G20" s="27">
        <v>0.25600000000000001</v>
      </c>
      <c r="H20" s="28">
        <v>6</v>
      </c>
      <c r="I20" s="27">
        <v>0.35299999999999998</v>
      </c>
      <c r="J20" s="28">
        <v>20</v>
      </c>
      <c r="K20" s="27">
        <v>0.23799999999999999</v>
      </c>
      <c r="L20" s="28"/>
      <c r="M20" s="61" t="s">
        <v>308</v>
      </c>
      <c r="N20" s="55"/>
    </row>
    <row r="21" spans="1:14" x14ac:dyDescent="0.2">
      <c r="A21" s="8" t="s">
        <v>330</v>
      </c>
      <c r="B21" s="28">
        <v>1</v>
      </c>
      <c r="C21" s="27">
        <v>0.5</v>
      </c>
      <c r="D21" s="28">
        <v>5</v>
      </c>
      <c r="E21" s="27">
        <v>0.45500000000000002</v>
      </c>
      <c r="F21" s="28">
        <v>15</v>
      </c>
      <c r="G21" s="27">
        <v>0.53600000000000003</v>
      </c>
      <c r="H21" s="28">
        <v>2</v>
      </c>
      <c r="I21" s="27">
        <v>0.4</v>
      </c>
      <c r="J21" s="28">
        <v>23</v>
      </c>
      <c r="K21" s="27">
        <v>0.5</v>
      </c>
      <c r="L21" s="28"/>
      <c r="M21" s="61" t="s">
        <v>308</v>
      </c>
      <c r="N21" s="55"/>
    </row>
    <row r="22" spans="1:14" x14ac:dyDescent="0.2">
      <c r="A22" s="8" t="s">
        <v>375</v>
      </c>
      <c r="B22" s="28">
        <v>2</v>
      </c>
      <c r="C22" s="27">
        <v>6.0000000000000001E-3</v>
      </c>
      <c r="D22" s="28">
        <v>17</v>
      </c>
      <c r="E22" s="27">
        <v>2.1000000000000001E-2</v>
      </c>
      <c r="F22" s="28">
        <v>29</v>
      </c>
      <c r="G22" s="27">
        <v>6.3E-2</v>
      </c>
      <c r="H22" s="28">
        <v>11</v>
      </c>
      <c r="I22" s="27">
        <v>0.126</v>
      </c>
      <c r="J22" s="28">
        <v>59</v>
      </c>
      <c r="K22" s="27">
        <v>3.5000000000000003E-2</v>
      </c>
      <c r="L22" s="28"/>
      <c r="M22" s="61" t="s">
        <v>217</v>
      </c>
      <c r="N22" s="55"/>
    </row>
    <row r="23" spans="1:14" x14ac:dyDescent="0.2">
      <c r="A23" s="8" t="s">
        <v>369</v>
      </c>
      <c r="B23" s="28">
        <v>2</v>
      </c>
      <c r="C23" s="27">
        <v>0.28599999999999998</v>
      </c>
      <c r="D23" s="28">
        <v>9</v>
      </c>
      <c r="E23" s="27">
        <v>0.155</v>
      </c>
      <c r="F23" s="28">
        <v>37</v>
      </c>
      <c r="G23" s="27">
        <v>0.38500000000000001</v>
      </c>
      <c r="H23" s="28">
        <v>11</v>
      </c>
      <c r="I23" s="27">
        <v>0.45800000000000002</v>
      </c>
      <c r="J23" s="28">
        <v>59</v>
      </c>
      <c r="K23" s="27">
        <v>0.31900000000000001</v>
      </c>
      <c r="L23" s="28"/>
      <c r="M23" s="61" t="s">
        <v>308</v>
      </c>
      <c r="N23" s="55"/>
    </row>
    <row r="24" spans="1:14" x14ac:dyDescent="0.2">
      <c r="A24" s="8" t="s">
        <v>303</v>
      </c>
      <c r="B24" s="28">
        <v>0</v>
      </c>
      <c r="C24" s="27">
        <v>0</v>
      </c>
      <c r="D24" s="28">
        <v>5</v>
      </c>
      <c r="E24" s="27">
        <v>2.1999999999999999E-2</v>
      </c>
      <c r="F24" s="28">
        <v>25</v>
      </c>
      <c r="G24" s="27">
        <v>6.3E-2</v>
      </c>
      <c r="H24" s="28">
        <v>14</v>
      </c>
      <c r="I24" s="27">
        <v>0.111</v>
      </c>
      <c r="J24" s="28">
        <v>44</v>
      </c>
      <c r="K24" s="27">
        <v>5.3999999999999999E-2</v>
      </c>
      <c r="L24" s="28"/>
      <c r="M24" s="61" t="s">
        <v>217</v>
      </c>
      <c r="N24" s="55"/>
    </row>
    <row r="25" spans="1:14" x14ac:dyDescent="0.2">
      <c r="A25" s="8" t="s">
        <v>351</v>
      </c>
      <c r="B25" s="28">
        <v>0</v>
      </c>
      <c r="C25" s="27">
        <v>0</v>
      </c>
      <c r="D25" s="28">
        <v>6</v>
      </c>
      <c r="E25" s="27">
        <v>0.85699999999999998</v>
      </c>
      <c r="F25" s="28">
        <v>18</v>
      </c>
      <c r="G25" s="27">
        <v>1</v>
      </c>
      <c r="H25" s="28">
        <v>2</v>
      </c>
      <c r="I25" s="27">
        <v>1</v>
      </c>
      <c r="J25" s="28">
        <v>26</v>
      </c>
      <c r="K25" s="27">
        <v>0.92900000000000005</v>
      </c>
      <c r="L25" s="28"/>
      <c r="M25" s="61" t="s">
        <v>308</v>
      </c>
      <c r="N25" s="55"/>
    </row>
    <row r="26" spans="1:14" x14ac:dyDescent="0.2">
      <c r="A26" s="8" t="s">
        <v>394</v>
      </c>
      <c r="B26" s="28">
        <v>14</v>
      </c>
      <c r="C26" s="27">
        <v>2.7E-2</v>
      </c>
      <c r="D26" s="28">
        <v>14</v>
      </c>
      <c r="E26" s="27">
        <v>1.4E-2</v>
      </c>
      <c r="F26" s="28">
        <v>8</v>
      </c>
      <c r="G26" s="27">
        <v>1.7000000000000001E-2</v>
      </c>
      <c r="H26" s="28">
        <v>4</v>
      </c>
      <c r="I26" s="27">
        <v>0.02</v>
      </c>
      <c r="J26" s="28">
        <v>40</v>
      </c>
      <c r="K26" s="27">
        <v>1.7999999999999999E-2</v>
      </c>
      <c r="L26" s="28"/>
      <c r="M26" s="61" t="s">
        <v>217</v>
      </c>
      <c r="N26" s="55"/>
    </row>
    <row r="27" spans="1:14" x14ac:dyDescent="0.2">
      <c r="A27" s="8" t="s">
        <v>331</v>
      </c>
      <c r="B27" s="28">
        <v>2</v>
      </c>
      <c r="C27" s="27">
        <v>0.5</v>
      </c>
      <c r="D27" s="28">
        <v>5</v>
      </c>
      <c r="E27" s="27">
        <v>0.27800000000000002</v>
      </c>
      <c r="F27" s="28">
        <v>20</v>
      </c>
      <c r="G27" s="27">
        <v>0.44400000000000001</v>
      </c>
      <c r="H27" s="28">
        <v>8</v>
      </c>
      <c r="I27" s="27">
        <v>0.8</v>
      </c>
      <c r="J27" s="28">
        <v>35</v>
      </c>
      <c r="K27" s="27">
        <v>0.45500000000000002</v>
      </c>
      <c r="L27" s="28"/>
      <c r="M27" s="61" t="s">
        <v>308</v>
      </c>
      <c r="N27" s="55"/>
    </row>
    <row r="28" spans="1:14" x14ac:dyDescent="0.2">
      <c r="A28" s="8" t="s">
        <v>339</v>
      </c>
      <c r="B28" s="28">
        <v>0</v>
      </c>
      <c r="C28" s="27">
        <v>0</v>
      </c>
      <c r="D28" s="28">
        <v>1</v>
      </c>
      <c r="E28" s="27">
        <v>0.25</v>
      </c>
      <c r="F28" s="28">
        <v>5</v>
      </c>
      <c r="G28" s="27">
        <v>0.22700000000000001</v>
      </c>
      <c r="H28" s="28">
        <v>8</v>
      </c>
      <c r="I28" s="27">
        <v>0.53300000000000003</v>
      </c>
      <c r="J28" s="28">
        <v>14</v>
      </c>
      <c r="K28" s="27">
        <v>0.34100000000000003</v>
      </c>
      <c r="L28" s="28"/>
      <c r="M28" s="61" t="s">
        <v>308</v>
      </c>
      <c r="N28" s="55"/>
    </row>
    <row r="29" spans="1:14" x14ac:dyDescent="0.2">
      <c r="A29" s="8" t="s">
        <v>352</v>
      </c>
      <c r="B29" s="28">
        <v>2</v>
      </c>
      <c r="C29" s="27">
        <v>6.0999999999999999E-2</v>
      </c>
      <c r="D29" s="28">
        <v>30</v>
      </c>
      <c r="E29" s="27">
        <v>0.16400000000000001</v>
      </c>
      <c r="F29" s="28">
        <v>76</v>
      </c>
      <c r="G29" s="27">
        <v>0.214</v>
      </c>
      <c r="H29" s="28">
        <v>66</v>
      </c>
      <c r="I29" s="27">
        <v>0.39300000000000002</v>
      </c>
      <c r="J29" s="28">
        <v>174</v>
      </c>
      <c r="K29" s="27">
        <v>0.23499999999999999</v>
      </c>
      <c r="L29" s="28"/>
      <c r="M29" s="61" t="s">
        <v>308</v>
      </c>
      <c r="N29" s="55"/>
    </row>
    <row r="30" spans="1:14" x14ac:dyDescent="0.2">
      <c r="A30" s="8" t="s">
        <v>395</v>
      </c>
      <c r="B30" s="28">
        <v>2</v>
      </c>
      <c r="C30" s="27">
        <v>1.6E-2</v>
      </c>
      <c r="D30" s="28">
        <v>35</v>
      </c>
      <c r="E30" s="27">
        <v>7.1999999999999995E-2</v>
      </c>
      <c r="F30" s="28">
        <v>71</v>
      </c>
      <c r="G30" s="27">
        <v>0.157</v>
      </c>
      <c r="H30" s="28">
        <v>35</v>
      </c>
      <c r="I30" s="27">
        <v>0.23300000000000001</v>
      </c>
      <c r="J30" s="28">
        <v>143</v>
      </c>
      <c r="K30" s="27">
        <v>0.11799999999999999</v>
      </c>
      <c r="L30" s="28"/>
      <c r="M30" s="61" t="s">
        <v>217</v>
      </c>
      <c r="N30" s="55"/>
    </row>
    <row r="31" spans="1:14" x14ac:dyDescent="0.2">
      <c r="A31" s="8" t="s">
        <v>332</v>
      </c>
      <c r="B31" s="28">
        <v>5</v>
      </c>
      <c r="C31" s="27">
        <v>3.5000000000000003E-2</v>
      </c>
      <c r="D31" s="28">
        <v>24</v>
      </c>
      <c r="E31" s="27">
        <v>5.2999999999999999E-2</v>
      </c>
      <c r="F31" s="28">
        <v>130</v>
      </c>
      <c r="G31" s="27">
        <v>0.14899999999999999</v>
      </c>
      <c r="H31" s="28">
        <v>76</v>
      </c>
      <c r="I31" s="27">
        <v>0.16800000000000001</v>
      </c>
      <c r="J31" s="28">
        <v>235</v>
      </c>
      <c r="K31" s="27">
        <v>0.122</v>
      </c>
      <c r="L31" s="28"/>
      <c r="M31" s="61" t="s">
        <v>308</v>
      </c>
      <c r="N31" s="55"/>
    </row>
    <row r="32" spans="1:14" x14ac:dyDescent="0.2">
      <c r="A32" s="8" t="s">
        <v>358</v>
      </c>
      <c r="B32" s="28">
        <v>4</v>
      </c>
      <c r="C32" s="27">
        <v>0.16</v>
      </c>
      <c r="D32" s="28">
        <v>42</v>
      </c>
      <c r="E32" s="27">
        <v>0.38200000000000001</v>
      </c>
      <c r="F32" s="28">
        <v>109</v>
      </c>
      <c r="G32" s="27">
        <v>0.56799999999999995</v>
      </c>
      <c r="H32" s="28">
        <v>24</v>
      </c>
      <c r="I32" s="27">
        <v>0.375</v>
      </c>
      <c r="J32" s="28">
        <v>179</v>
      </c>
      <c r="K32" s="27">
        <v>0.45800000000000002</v>
      </c>
      <c r="L32" s="28"/>
      <c r="M32" s="61" t="s">
        <v>308</v>
      </c>
      <c r="N32" s="55"/>
    </row>
    <row r="33" spans="1:14" x14ac:dyDescent="0.2">
      <c r="A33" s="8" t="s">
        <v>340</v>
      </c>
      <c r="B33" s="28">
        <v>0</v>
      </c>
      <c r="C33" s="27">
        <v>0</v>
      </c>
      <c r="D33" s="28">
        <v>0</v>
      </c>
      <c r="E33" s="27">
        <v>0</v>
      </c>
      <c r="F33" s="28">
        <v>7</v>
      </c>
      <c r="G33" s="27">
        <v>0.30399999999999999</v>
      </c>
      <c r="H33" s="28">
        <v>4</v>
      </c>
      <c r="I33" s="27">
        <v>0.36399999999999999</v>
      </c>
      <c r="J33" s="28">
        <v>11</v>
      </c>
      <c r="K33" s="27">
        <v>0.2</v>
      </c>
      <c r="L33" s="28"/>
      <c r="M33" s="61" t="s">
        <v>308</v>
      </c>
      <c r="N33" s="55"/>
    </row>
    <row r="34" spans="1:14" x14ac:dyDescent="0.2">
      <c r="A34" s="8" t="s">
        <v>341</v>
      </c>
      <c r="B34" s="28">
        <v>0</v>
      </c>
      <c r="C34" s="27">
        <v>0</v>
      </c>
      <c r="D34" s="28">
        <v>1</v>
      </c>
      <c r="E34" s="27">
        <v>0.5</v>
      </c>
      <c r="F34" s="28">
        <v>9</v>
      </c>
      <c r="G34" s="27">
        <v>1</v>
      </c>
      <c r="H34" s="28">
        <v>2</v>
      </c>
      <c r="I34" s="27">
        <v>1</v>
      </c>
      <c r="J34" s="28">
        <v>12</v>
      </c>
      <c r="K34" s="27">
        <v>0.85699999999999998</v>
      </c>
      <c r="L34" s="28"/>
      <c r="M34" s="61" t="s">
        <v>308</v>
      </c>
      <c r="N34" s="55"/>
    </row>
    <row r="35" spans="1:14" x14ac:dyDescent="0.2">
      <c r="A35" s="8" t="s">
        <v>376</v>
      </c>
      <c r="B35" s="28">
        <v>0</v>
      </c>
      <c r="C35" s="27">
        <v>0</v>
      </c>
      <c r="D35" s="28">
        <v>6</v>
      </c>
      <c r="E35" s="27">
        <v>2.7E-2</v>
      </c>
      <c r="F35" s="28">
        <v>30</v>
      </c>
      <c r="G35" s="27">
        <v>9.8000000000000004E-2</v>
      </c>
      <c r="H35" s="28">
        <v>15</v>
      </c>
      <c r="I35" s="27">
        <v>0.17599999999999999</v>
      </c>
      <c r="J35" s="28">
        <v>51</v>
      </c>
      <c r="K35" s="27">
        <v>7.8E-2</v>
      </c>
      <c r="L35" s="28"/>
      <c r="M35" s="61" t="s">
        <v>217</v>
      </c>
      <c r="N35" s="55"/>
    </row>
    <row r="36" spans="1:14" x14ac:dyDescent="0.2">
      <c r="A36" s="8" t="s">
        <v>149</v>
      </c>
      <c r="B36" s="28">
        <v>2</v>
      </c>
      <c r="C36" s="27">
        <v>0.222</v>
      </c>
      <c r="D36" s="28">
        <v>17</v>
      </c>
      <c r="E36" s="27">
        <v>0.47199999999999998</v>
      </c>
      <c r="F36" s="28">
        <v>41</v>
      </c>
      <c r="G36" s="27">
        <v>0.55400000000000005</v>
      </c>
      <c r="H36" s="28">
        <v>12</v>
      </c>
      <c r="I36" s="27">
        <v>0.66700000000000004</v>
      </c>
      <c r="J36" s="28">
        <v>72</v>
      </c>
      <c r="K36" s="27">
        <v>0.52600000000000002</v>
      </c>
      <c r="L36" s="28"/>
      <c r="M36" s="61" t="s">
        <v>308</v>
      </c>
      <c r="N36" s="55"/>
    </row>
    <row r="37" spans="1:14" x14ac:dyDescent="0.2">
      <c r="A37" s="8" t="s">
        <v>366</v>
      </c>
      <c r="B37" s="28">
        <v>1</v>
      </c>
      <c r="C37" s="27">
        <v>0.04</v>
      </c>
      <c r="D37" s="28">
        <v>9</v>
      </c>
      <c r="E37" s="27">
        <v>3.5999999999999997E-2</v>
      </c>
      <c r="F37" s="28">
        <v>134</v>
      </c>
      <c r="G37" s="27">
        <v>0.20100000000000001</v>
      </c>
      <c r="H37" s="28">
        <v>154</v>
      </c>
      <c r="I37" s="27">
        <v>0.39500000000000002</v>
      </c>
      <c r="J37" s="28">
        <v>298</v>
      </c>
      <c r="K37" s="27">
        <v>0.223</v>
      </c>
      <c r="L37" s="28"/>
      <c r="M37" s="61" t="s">
        <v>217</v>
      </c>
      <c r="N37" s="55"/>
    </row>
    <row r="38" spans="1:14" x14ac:dyDescent="0.2">
      <c r="A38" s="8" t="s">
        <v>359</v>
      </c>
      <c r="B38" s="28">
        <v>0</v>
      </c>
      <c r="C38" s="27">
        <v>0</v>
      </c>
      <c r="D38" s="28">
        <v>3</v>
      </c>
      <c r="E38" s="27">
        <v>0.214</v>
      </c>
      <c r="F38" s="28">
        <v>11</v>
      </c>
      <c r="G38" s="27">
        <v>0.39300000000000002</v>
      </c>
      <c r="H38" s="28">
        <v>2</v>
      </c>
      <c r="I38" s="27">
        <v>0.222</v>
      </c>
      <c r="J38" s="28">
        <v>16</v>
      </c>
      <c r="K38" s="27">
        <v>0.30199999999999999</v>
      </c>
      <c r="L38" s="28"/>
      <c r="M38" s="61" t="s">
        <v>308</v>
      </c>
      <c r="N38" s="55"/>
    </row>
    <row r="39" spans="1:14" x14ac:dyDescent="0.2">
      <c r="A39" s="8" t="s">
        <v>396</v>
      </c>
      <c r="B39" s="28">
        <v>1</v>
      </c>
      <c r="C39" s="27">
        <v>8.9999999999999993E-3</v>
      </c>
      <c r="D39" s="28">
        <v>3</v>
      </c>
      <c r="E39" s="27">
        <v>5.0000000000000001E-3</v>
      </c>
      <c r="F39" s="28">
        <v>7</v>
      </c>
      <c r="G39" s="27">
        <v>1.4999999999999999E-2</v>
      </c>
      <c r="H39" s="28">
        <v>9</v>
      </c>
      <c r="I39" s="27">
        <v>6.6000000000000003E-2</v>
      </c>
      <c r="J39" s="28">
        <v>20</v>
      </c>
      <c r="K39" s="27">
        <v>1.6E-2</v>
      </c>
      <c r="L39" s="28"/>
      <c r="M39" s="61" t="s">
        <v>217</v>
      </c>
      <c r="N39" s="55"/>
    </row>
    <row r="40" spans="1:14" x14ac:dyDescent="0.2">
      <c r="A40" s="8" t="s">
        <v>385</v>
      </c>
      <c r="B40" s="28">
        <v>0</v>
      </c>
      <c r="C40" s="27">
        <v>0</v>
      </c>
      <c r="D40" s="28">
        <v>0</v>
      </c>
      <c r="E40" s="27">
        <v>0</v>
      </c>
      <c r="F40" s="28">
        <v>17</v>
      </c>
      <c r="G40" s="27">
        <v>4.1000000000000002E-2</v>
      </c>
      <c r="H40" s="28">
        <v>4</v>
      </c>
      <c r="I40" s="27">
        <v>2.8000000000000001E-2</v>
      </c>
      <c r="J40" s="28">
        <v>21</v>
      </c>
      <c r="K40" s="27">
        <v>2.7E-2</v>
      </c>
      <c r="L40" s="28"/>
      <c r="M40" s="61" t="s">
        <v>217</v>
      </c>
      <c r="N40" s="55"/>
    </row>
    <row r="41" spans="1:14" x14ac:dyDescent="0.2">
      <c r="A41" s="8" t="s">
        <v>370</v>
      </c>
      <c r="B41" s="28">
        <v>5</v>
      </c>
      <c r="C41" s="27">
        <v>0.10199999999999999</v>
      </c>
      <c r="D41" s="28">
        <v>59</v>
      </c>
      <c r="E41" s="27">
        <v>0.58399999999999996</v>
      </c>
      <c r="F41" s="28">
        <v>132</v>
      </c>
      <c r="G41" s="27">
        <v>0.52</v>
      </c>
      <c r="H41" s="28">
        <v>26</v>
      </c>
      <c r="I41" s="27">
        <v>0.38200000000000001</v>
      </c>
      <c r="J41" s="28">
        <v>222</v>
      </c>
      <c r="K41" s="27">
        <v>0.47</v>
      </c>
      <c r="L41" s="28"/>
      <c r="M41" s="61" t="s">
        <v>308</v>
      </c>
      <c r="N41" s="55"/>
    </row>
    <row r="42" spans="1:14" x14ac:dyDescent="0.2">
      <c r="A42" s="8" t="s">
        <v>353</v>
      </c>
      <c r="B42" s="28">
        <v>2</v>
      </c>
      <c r="C42" s="27">
        <v>1</v>
      </c>
      <c r="D42" s="28">
        <v>1</v>
      </c>
      <c r="E42" s="27">
        <v>1</v>
      </c>
      <c r="F42" s="28">
        <v>3</v>
      </c>
      <c r="G42" s="27">
        <v>0.6</v>
      </c>
      <c r="H42" s="28">
        <v>2</v>
      </c>
      <c r="I42" s="27">
        <v>1</v>
      </c>
      <c r="J42" s="28">
        <v>8</v>
      </c>
      <c r="K42" s="27">
        <v>0.8</v>
      </c>
      <c r="L42" s="28"/>
      <c r="M42" s="61" t="s">
        <v>308</v>
      </c>
      <c r="N42" s="55"/>
    </row>
    <row r="43" spans="1:14" x14ac:dyDescent="0.2">
      <c r="A43" s="8" t="s">
        <v>354</v>
      </c>
      <c r="B43" s="28">
        <v>0</v>
      </c>
      <c r="C43" s="27">
        <v>0</v>
      </c>
      <c r="D43" s="28">
        <v>1</v>
      </c>
      <c r="E43" s="27">
        <v>2.9000000000000001E-2</v>
      </c>
      <c r="F43" s="28">
        <v>1</v>
      </c>
      <c r="G43" s="27">
        <v>1.2999999999999999E-2</v>
      </c>
      <c r="H43" s="28">
        <v>1</v>
      </c>
      <c r="I43" s="27">
        <v>0.02</v>
      </c>
      <c r="J43" s="28">
        <v>3</v>
      </c>
      <c r="K43" s="27">
        <v>1.7999999999999999E-2</v>
      </c>
      <c r="L43" s="28"/>
      <c r="M43" s="61" t="s">
        <v>308</v>
      </c>
      <c r="N43" s="55"/>
    </row>
    <row r="44" spans="1:14" x14ac:dyDescent="0.2">
      <c r="A44" s="8" t="s">
        <v>386</v>
      </c>
      <c r="B44" s="28">
        <v>1</v>
      </c>
      <c r="C44" s="27">
        <v>0.02</v>
      </c>
      <c r="D44" s="28">
        <v>0</v>
      </c>
      <c r="E44" s="27">
        <v>0</v>
      </c>
      <c r="F44" s="28">
        <v>4</v>
      </c>
      <c r="G44" s="27">
        <v>1.4999999999999999E-2</v>
      </c>
      <c r="H44" s="28">
        <v>2</v>
      </c>
      <c r="I44" s="27">
        <v>8.0000000000000002E-3</v>
      </c>
      <c r="J44" s="28">
        <v>7</v>
      </c>
      <c r="K44" s="27">
        <v>8.9999999999999993E-3</v>
      </c>
      <c r="L44" s="28"/>
      <c r="M44" s="61" t="s">
        <v>217</v>
      </c>
      <c r="N44" s="55"/>
    </row>
    <row r="45" spans="1:14" x14ac:dyDescent="0.2">
      <c r="A45" s="8" t="s">
        <v>360</v>
      </c>
      <c r="B45" s="28">
        <v>0</v>
      </c>
      <c r="C45" s="27">
        <v>0</v>
      </c>
      <c r="D45" s="28">
        <v>1</v>
      </c>
      <c r="E45" s="27">
        <v>0.5</v>
      </c>
      <c r="F45" s="28">
        <v>0</v>
      </c>
      <c r="G45" s="27">
        <v>0</v>
      </c>
      <c r="H45" s="28">
        <v>2</v>
      </c>
      <c r="I45" s="27">
        <v>0.25</v>
      </c>
      <c r="J45" s="28">
        <v>3</v>
      </c>
      <c r="K45" s="27">
        <v>7.6999999999999999E-2</v>
      </c>
      <c r="L45" s="28"/>
      <c r="M45" s="61" t="s">
        <v>308</v>
      </c>
      <c r="N45" s="55"/>
    </row>
    <row r="46" spans="1:14" x14ac:dyDescent="0.2">
      <c r="A46" s="8" t="s">
        <v>377</v>
      </c>
      <c r="B46" s="28">
        <v>11</v>
      </c>
      <c r="C46" s="27">
        <v>3.2000000000000001E-2</v>
      </c>
      <c r="D46" s="28">
        <v>36</v>
      </c>
      <c r="E46" s="27">
        <v>5.0999999999999997E-2</v>
      </c>
      <c r="F46" s="28">
        <v>16</v>
      </c>
      <c r="G46" s="27">
        <v>4.1000000000000002E-2</v>
      </c>
      <c r="H46" s="28">
        <v>2</v>
      </c>
      <c r="I46" s="27">
        <v>2.9000000000000001E-2</v>
      </c>
      <c r="J46" s="28">
        <v>65</v>
      </c>
      <c r="K46" s="27">
        <v>4.2999999999999997E-2</v>
      </c>
      <c r="L46" s="28"/>
      <c r="M46" s="61" t="s">
        <v>217</v>
      </c>
      <c r="N46" s="55"/>
    </row>
    <row r="47" spans="1:14" x14ac:dyDescent="0.2">
      <c r="A47" s="8" t="s">
        <v>387</v>
      </c>
      <c r="B47" s="28">
        <v>1</v>
      </c>
      <c r="C47" s="27">
        <v>3.2000000000000001E-2</v>
      </c>
      <c r="D47" s="28">
        <v>4</v>
      </c>
      <c r="E47" s="27">
        <v>1.4999999999999999E-2</v>
      </c>
      <c r="F47" s="28">
        <v>5</v>
      </c>
      <c r="G47" s="27">
        <v>1.7999999999999999E-2</v>
      </c>
      <c r="H47" s="28">
        <v>2</v>
      </c>
      <c r="I47" s="27">
        <v>2.1000000000000001E-2</v>
      </c>
      <c r="J47" s="28">
        <v>12</v>
      </c>
      <c r="K47" s="27">
        <v>1.7999999999999999E-2</v>
      </c>
      <c r="L47" s="28"/>
      <c r="M47" s="61" t="s">
        <v>217</v>
      </c>
      <c r="N47" s="55"/>
    </row>
    <row r="48" spans="1:14" x14ac:dyDescent="0.2">
      <c r="A48" s="8" t="s">
        <v>68</v>
      </c>
      <c r="B48" s="28">
        <v>47</v>
      </c>
      <c r="C48" s="27">
        <v>1.4999999999999999E-2</v>
      </c>
      <c r="D48" s="28">
        <v>103</v>
      </c>
      <c r="E48" s="27">
        <v>2.9000000000000001E-2</v>
      </c>
      <c r="F48" s="28">
        <v>17</v>
      </c>
      <c r="G48" s="27">
        <v>3.2000000000000001E-2</v>
      </c>
      <c r="H48" s="28">
        <v>14</v>
      </c>
      <c r="I48" s="27">
        <v>0.14000000000000001</v>
      </c>
      <c r="J48" s="28">
        <v>181</v>
      </c>
      <c r="K48" s="27">
        <v>2.4E-2</v>
      </c>
      <c r="L48" s="28"/>
      <c r="M48" s="61" t="s">
        <v>217</v>
      </c>
      <c r="N48" s="55"/>
    </row>
    <row r="49" spans="1:14" x14ac:dyDescent="0.2">
      <c r="A49" s="8" t="s">
        <v>111</v>
      </c>
      <c r="B49" s="28">
        <v>0</v>
      </c>
      <c r="C49" s="27">
        <v>0</v>
      </c>
      <c r="D49" s="28">
        <v>2</v>
      </c>
      <c r="E49" s="27">
        <v>2.1000000000000001E-2</v>
      </c>
      <c r="F49" s="28">
        <v>289</v>
      </c>
      <c r="G49" s="27">
        <v>0.43099999999999999</v>
      </c>
      <c r="H49" s="28">
        <v>581</v>
      </c>
      <c r="I49" s="27">
        <v>0.73699999999999999</v>
      </c>
      <c r="J49" s="28">
        <v>872</v>
      </c>
      <c r="K49" s="27">
        <v>0.55800000000000005</v>
      </c>
      <c r="L49" s="28"/>
      <c r="M49" s="61" t="s">
        <v>217</v>
      </c>
      <c r="N49" s="55"/>
    </row>
    <row r="50" spans="1:14" x14ac:dyDescent="0.2">
      <c r="A50" s="8" t="s">
        <v>129</v>
      </c>
      <c r="B50" s="28">
        <v>2</v>
      </c>
      <c r="C50" s="27">
        <v>0.11799999999999999</v>
      </c>
      <c r="D50" s="28">
        <v>54</v>
      </c>
      <c r="E50" s="27">
        <v>0.61399999999999999</v>
      </c>
      <c r="F50" s="28">
        <v>98</v>
      </c>
      <c r="G50" s="27">
        <v>0.57299999999999995</v>
      </c>
      <c r="H50" s="28">
        <v>27</v>
      </c>
      <c r="I50" s="27">
        <v>0.628</v>
      </c>
      <c r="J50" s="28">
        <v>181</v>
      </c>
      <c r="K50" s="27">
        <v>0.56699999999999995</v>
      </c>
      <c r="L50" s="28"/>
      <c r="M50" s="61" t="s">
        <v>308</v>
      </c>
      <c r="N50" s="55"/>
    </row>
    <row r="51" spans="1:14" x14ac:dyDescent="0.2">
      <c r="A51" s="8" t="s">
        <v>361</v>
      </c>
      <c r="B51" s="28">
        <v>0</v>
      </c>
      <c r="C51" s="27">
        <v>0</v>
      </c>
      <c r="D51" s="28">
        <v>3</v>
      </c>
      <c r="E51" s="27">
        <v>0.13600000000000001</v>
      </c>
      <c r="F51" s="28">
        <v>38</v>
      </c>
      <c r="G51" s="27">
        <v>0.39200000000000002</v>
      </c>
      <c r="H51" s="28">
        <v>72</v>
      </c>
      <c r="I51" s="27">
        <v>0.76600000000000001</v>
      </c>
      <c r="J51" s="28">
        <v>113</v>
      </c>
      <c r="K51" s="27">
        <v>0.52600000000000002</v>
      </c>
      <c r="L51" s="28"/>
      <c r="M51" s="61" t="s">
        <v>308</v>
      </c>
      <c r="N51" s="55"/>
    </row>
    <row r="52" spans="1:14" x14ac:dyDescent="0.2">
      <c r="A52" s="8" t="s">
        <v>362</v>
      </c>
      <c r="B52" s="28">
        <v>9</v>
      </c>
      <c r="C52" s="27">
        <v>0.9</v>
      </c>
      <c r="D52" s="28">
        <v>12</v>
      </c>
      <c r="E52" s="27">
        <v>0.41399999999999998</v>
      </c>
      <c r="F52" s="28">
        <v>27</v>
      </c>
      <c r="G52" s="27">
        <v>0.5</v>
      </c>
      <c r="H52" s="28">
        <v>10</v>
      </c>
      <c r="I52" s="27">
        <v>0.47599999999999998</v>
      </c>
      <c r="J52" s="28">
        <v>58</v>
      </c>
      <c r="K52" s="27">
        <v>0.50900000000000001</v>
      </c>
      <c r="L52" s="28"/>
      <c r="M52" s="61" t="s">
        <v>308</v>
      </c>
      <c r="N52" s="55"/>
    </row>
    <row r="53" spans="1:14" x14ac:dyDescent="0.2">
      <c r="A53" s="8" t="s">
        <v>388</v>
      </c>
      <c r="B53" s="28">
        <v>4</v>
      </c>
      <c r="C53" s="27">
        <v>2.4E-2</v>
      </c>
      <c r="D53" s="28">
        <v>7</v>
      </c>
      <c r="E53" s="27">
        <v>1.2E-2</v>
      </c>
      <c r="F53" s="28">
        <v>38</v>
      </c>
      <c r="G53" s="27">
        <v>5.2999999999999999E-2</v>
      </c>
      <c r="H53" s="28">
        <v>25</v>
      </c>
      <c r="I53" s="27">
        <v>0.06</v>
      </c>
      <c r="J53" s="28">
        <v>74</v>
      </c>
      <c r="K53" s="27">
        <v>3.9E-2</v>
      </c>
      <c r="L53" s="28"/>
      <c r="M53" s="61" t="s">
        <v>217</v>
      </c>
      <c r="N53" s="55"/>
    </row>
    <row r="54" spans="1:14" x14ac:dyDescent="0.2">
      <c r="A54" s="8" t="s">
        <v>378</v>
      </c>
      <c r="B54" s="28">
        <v>3</v>
      </c>
      <c r="C54" s="27">
        <v>1.0999999999999999E-2</v>
      </c>
      <c r="D54" s="28">
        <v>21</v>
      </c>
      <c r="E54" s="27">
        <v>3.5999999999999997E-2</v>
      </c>
      <c r="F54" s="28">
        <v>12</v>
      </c>
      <c r="G54" s="27">
        <v>3.7999999999999999E-2</v>
      </c>
      <c r="H54" s="28">
        <v>7</v>
      </c>
      <c r="I54" s="27">
        <v>9.2999999999999999E-2</v>
      </c>
      <c r="J54" s="28">
        <v>43</v>
      </c>
      <c r="K54" s="27">
        <v>3.5000000000000003E-2</v>
      </c>
      <c r="L54" s="28"/>
      <c r="M54" s="61" t="s">
        <v>217</v>
      </c>
      <c r="N54" s="55"/>
    </row>
    <row r="55" spans="1:14" x14ac:dyDescent="0.2">
      <c r="A55" s="8" t="s">
        <v>342</v>
      </c>
      <c r="B55" s="28">
        <v>0</v>
      </c>
      <c r="C55" s="27">
        <v>0</v>
      </c>
      <c r="D55" s="28">
        <v>2</v>
      </c>
      <c r="E55" s="27">
        <v>0.1</v>
      </c>
      <c r="F55" s="28">
        <v>6</v>
      </c>
      <c r="G55" s="27">
        <v>9.0999999999999998E-2</v>
      </c>
      <c r="H55" s="28">
        <v>24</v>
      </c>
      <c r="I55" s="27">
        <v>0.44400000000000001</v>
      </c>
      <c r="J55" s="28">
        <v>32</v>
      </c>
      <c r="K55" s="27">
        <v>0.22500000000000001</v>
      </c>
      <c r="L55" s="28"/>
      <c r="M55" s="61" t="s">
        <v>308</v>
      </c>
      <c r="N55" s="55"/>
    </row>
    <row r="56" spans="1:14" x14ac:dyDescent="0.2">
      <c r="A56" s="8" t="s">
        <v>379</v>
      </c>
      <c r="B56" s="28">
        <v>5</v>
      </c>
      <c r="C56" s="27">
        <v>1.0999999999999999E-2</v>
      </c>
      <c r="D56" s="28">
        <v>18</v>
      </c>
      <c r="E56" s="27">
        <v>1.4999999999999999E-2</v>
      </c>
      <c r="F56" s="28">
        <v>27</v>
      </c>
      <c r="G56" s="27">
        <v>4.2999999999999997E-2</v>
      </c>
      <c r="H56" s="28">
        <v>12</v>
      </c>
      <c r="I56" s="27">
        <v>0.10100000000000001</v>
      </c>
      <c r="J56" s="28">
        <v>62</v>
      </c>
      <c r="K56" s="27">
        <v>2.5999999999999999E-2</v>
      </c>
      <c r="L56" s="28"/>
      <c r="M56" s="61" t="s">
        <v>217</v>
      </c>
      <c r="N56" s="55"/>
    </row>
    <row r="57" spans="1:14" x14ac:dyDescent="0.2">
      <c r="A57" s="8" t="s">
        <v>397</v>
      </c>
      <c r="B57" s="28">
        <v>0</v>
      </c>
      <c r="C57" s="27">
        <v>0</v>
      </c>
      <c r="D57" s="28">
        <v>2</v>
      </c>
      <c r="E57" s="27">
        <v>1.4999999999999999E-2</v>
      </c>
      <c r="F57" s="28">
        <v>5</v>
      </c>
      <c r="G57" s="27">
        <v>1.4999999999999999E-2</v>
      </c>
      <c r="H57" s="28">
        <v>1</v>
      </c>
      <c r="I57" s="27">
        <v>6.0000000000000001E-3</v>
      </c>
      <c r="J57" s="28">
        <v>8</v>
      </c>
      <c r="K57" s="27">
        <v>1.2999999999999999E-2</v>
      </c>
      <c r="L57" s="28"/>
      <c r="M57" s="61" t="s">
        <v>217</v>
      </c>
      <c r="N57" s="55"/>
    </row>
    <row r="58" spans="1:14" x14ac:dyDescent="0.2">
      <c r="A58" s="8" t="s">
        <v>355</v>
      </c>
      <c r="B58" s="28">
        <v>0</v>
      </c>
      <c r="C58" s="27">
        <v>0</v>
      </c>
      <c r="D58" s="28">
        <v>0</v>
      </c>
      <c r="E58" s="27">
        <v>0</v>
      </c>
      <c r="F58" s="28">
        <v>1</v>
      </c>
      <c r="G58" s="27">
        <v>4.2000000000000003E-2</v>
      </c>
      <c r="H58" s="28">
        <v>2</v>
      </c>
      <c r="I58" s="27">
        <v>0.222</v>
      </c>
      <c r="J58" s="28">
        <v>3</v>
      </c>
      <c r="K58" s="27">
        <v>5.5E-2</v>
      </c>
      <c r="L58" s="28"/>
      <c r="M58" s="61" t="s">
        <v>308</v>
      </c>
      <c r="N58" s="55"/>
    </row>
    <row r="59" spans="1:14" x14ac:dyDescent="0.2">
      <c r="A59" s="8" t="s">
        <v>333</v>
      </c>
      <c r="B59" s="28">
        <v>0</v>
      </c>
      <c r="C59" s="27">
        <v>0</v>
      </c>
      <c r="D59" s="28">
        <v>1</v>
      </c>
      <c r="E59" s="27">
        <v>0.125</v>
      </c>
      <c r="F59" s="28">
        <v>10</v>
      </c>
      <c r="G59" s="27">
        <v>0.41699999999999998</v>
      </c>
      <c r="H59" s="28">
        <v>1</v>
      </c>
      <c r="I59" s="27">
        <v>0.33300000000000002</v>
      </c>
      <c r="J59" s="28">
        <v>12</v>
      </c>
      <c r="K59" s="27">
        <v>0.33300000000000002</v>
      </c>
      <c r="L59" s="28"/>
      <c r="M59" s="61" t="s">
        <v>308</v>
      </c>
      <c r="N59" s="55"/>
    </row>
    <row r="60" spans="1:14" x14ac:dyDescent="0.2">
      <c r="A60" s="8" t="s">
        <v>363</v>
      </c>
      <c r="B60" s="28">
        <v>0</v>
      </c>
      <c r="C60" s="27">
        <v>0</v>
      </c>
      <c r="D60" s="28">
        <v>3</v>
      </c>
      <c r="E60" s="27">
        <v>0.375</v>
      </c>
      <c r="F60" s="28">
        <v>12</v>
      </c>
      <c r="G60" s="27">
        <v>0.48</v>
      </c>
      <c r="H60" s="28">
        <v>1</v>
      </c>
      <c r="I60" s="27">
        <v>0.5</v>
      </c>
      <c r="J60" s="28">
        <v>16</v>
      </c>
      <c r="K60" s="27">
        <v>0.42099999999999999</v>
      </c>
      <c r="L60" s="28"/>
      <c r="M60" s="61" t="s">
        <v>308</v>
      </c>
      <c r="N60" s="55"/>
    </row>
    <row r="61" spans="1:14" s="8" customFormat="1" x14ac:dyDescent="0.2">
      <c r="A61" s="8" t="s">
        <v>380</v>
      </c>
      <c r="B61" s="28">
        <v>1</v>
      </c>
      <c r="C61" s="27">
        <v>0.1</v>
      </c>
      <c r="D61" s="28">
        <v>0</v>
      </c>
      <c r="E61" s="27">
        <v>0</v>
      </c>
      <c r="F61" s="28">
        <v>7</v>
      </c>
      <c r="G61" s="27">
        <v>0.06</v>
      </c>
      <c r="H61" s="28">
        <v>43</v>
      </c>
      <c r="I61" s="27">
        <v>0.33100000000000002</v>
      </c>
      <c r="J61" s="28">
        <v>51</v>
      </c>
      <c r="K61" s="27">
        <v>0.182</v>
      </c>
      <c r="L61" s="28"/>
      <c r="M61" s="61" t="s">
        <v>217</v>
      </c>
      <c r="N61" s="55"/>
    </row>
    <row r="62" spans="1:14" x14ac:dyDescent="0.2">
      <c r="A62" s="8" t="s">
        <v>343</v>
      </c>
      <c r="B62" s="28">
        <v>1</v>
      </c>
      <c r="C62" s="27">
        <v>0.16700000000000001</v>
      </c>
      <c r="D62" s="28">
        <v>6</v>
      </c>
      <c r="E62" s="27">
        <v>0.75</v>
      </c>
      <c r="F62" s="28">
        <v>16</v>
      </c>
      <c r="G62" s="27">
        <v>0.69599999999999995</v>
      </c>
      <c r="H62" s="28">
        <v>4</v>
      </c>
      <c r="I62" s="27">
        <v>1</v>
      </c>
      <c r="J62" s="28">
        <v>27</v>
      </c>
      <c r="K62" s="27">
        <v>0.65900000000000003</v>
      </c>
      <c r="L62" s="28"/>
      <c r="M62" s="61" t="s">
        <v>308</v>
      </c>
      <c r="N62" s="55"/>
    </row>
    <row r="63" spans="1:14" x14ac:dyDescent="0.2">
      <c r="A63" s="8" t="s">
        <v>398</v>
      </c>
      <c r="B63" s="28">
        <v>1</v>
      </c>
      <c r="C63" s="27">
        <v>1E-3</v>
      </c>
      <c r="D63" s="28">
        <v>8</v>
      </c>
      <c r="E63" s="27">
        <v>8.0000000000000002E-3</v>
      </c>
      <c r="F63" s="28">
        <v>13</v>
      </c>
      <c r="G63" s="27">
        <v>3.9E-2</v>
      </c>
      <c r="H63" s="28">
        <v>2</v>
      </c>
      <c r="I63" s="27">
        <v>4.2999999999999997E-2</v>
      </c>
      <c r="J63" s="28">
        <v>24</v>
      </c>
      <c r="K63" s="27">
        <v>1.0999999999999999E-2</v>
      </c>
      <c r="L63" s="28"/>
      <c r="M63" s="61" t="s">
        <v>217</v>
      </c>
      <c r="N63" s="55"/>
    </row>
    <row r="64" spans="1:14" x14ac:dyDescent="0.2">
      <c r="A64" s="8" t="s">
        <v>344</v>
      </c>
      <c r="B64" s="28">
        <v>0</v>
      </c>
      <c r="C64" s="27">
        <v>0</v>
      </c>
      <c r="D64" s="28">
        <v>0</v>
      </c>
      <c r="E64" s="27">
        <v>0</v>
      </c>
      <c r="F64" s="28">
        <v>2</v>
      </c>
      <c r="G64" s="27">
        <v>0.5</v>
      </c>
      <c r="H64" s="28">
        <v>1</v>
      </c>
      <c r="I64" s="27">
        <v>1</v>
      </c>
      <c r="J64" s="28">
        <v>3</v>
      </c>
      <c r="K64" s="27">
        <v>0.42899999999999999</v>
      </c>
      <c r="L64" s="28"/>
      <c r="M64" s="61" t="s">
        <v>308</v>
      </c>
      <c r="N64" s="55"/>
    </row>
    <row r="65" spans="1:14" x14ac:dyDescent="0.2">
      <c r="A65" s="8" t="s">
        <v>334</v>
      </c>
      <c r="B65" s="28">
        <v>0</v>
      </c>
      <c r="C65" s="27">
        <v>0</v>
      </c>
      <c r="D65" s="28">
        <v>0</v>
      </c>
      <c r="E65" s="27">
        <v>0</v>
      </c>
      <c r="F65" s="28">
        <v>1</v>
      </c>
      <c r="G65" s="27">
        <v>0.5</v>
      </c>
      <c r="H65" s="28">
        <v>0</v>
      </c>
      <c r="I65" s="27">
        <v>0</v>
      </c>
      <c r="J65" s="28">
        <v>1</v>
      </c>
      <c r="K65" s="27">
        <v>0.16700000000000001</v>
      </c>
      <c r="L65" s="28"/>
      <c r="M65" s="61" t="s">
        <v>308</v>
      </c>
      <c r="N65" s="55"/>
    </row>
    <row r="66" spans="1:14" x14ac:dyDescent="0.2">
      <c r="A66" s="8" t="s">
        <v>371</v>
      </c>
      <c r="B66" s="28">
        <v>0</v>
      </c>
      <c r="C66" s="27">
        <v>0</v>
      </c>
      <c r="D66" s="28">
        <v>6</v>
      </c>
      <c r="E66" s="27">
        <v>0.25</v>
      </c>
      <c r="F66" s="28">
        <v>27</v>
      </c>
      <c r="G66" s="27">
        <v>0.55100000000000005</v>
      </c>
      <c r="H66" s="28">
        <v>8</v>
      </c>
      <c r="I66" s="27">
        <v>0.57099999999999995</v>
      </c>
      <c r="J66" s="28">
        <v>41</v>
      </c>
      <c r="K66" s="27">
        <v>0.46100000000000002</v>
      </c>
      <c r="L66" s="28"/>
      <c r="M66" s="61" t="s">
        <v>308</v>
      </c>
      <c r="N66" s="55"/>
    </row>
    <row r="67" spans="1:14" x14ac:dyDescent="0.2">
      <c r="A67" s="8" t="s">
        <v>335</v>
      </c>
      <c r="B67" s="28">
        <v>0</v>
      </c>
      <c r="C67" s="27">
        <v>0</v>
      </c>
      <c r="D67" s="28">
        <v>13</v>
      </c>
      <c r="E67" s="27">
        <v>0.56499999999999995</v>
      </c>
      <c r="F67" s="28">
        <v>22</v>
      </c>
      <c r="G67" s="27">
        <v>0.68799999999999994</v>
      </c>
      <c r="H67" s="28">
        <v>7</v>
      </c>
      <c r="I67" s="27">
        <v>0.77800000000000002</v>
      </c>
      <c r="J67" s="28">
        <v>42</v>
      </c>
      <c r="K67" s="27">
        <v>0.63600000000000001</v>
      </c>
      <c r="L67" s="28"/>
      <c r="M67" s="61" t="s">
        <v>308</v>
      </c>
      <c r="N67" s="55"/>
    </row>
    <row r="68" spans="1:14" x14ac:dyDescent="0.2">
      <c r="A68" s="8" t="s">
        <v>399</v>
      </c>
      <c r="B68" s="28">
        <v>21</v>
      </c>
      <c r="C68" s="27">
        <v>2.4E-2</v>
      </c>
      <c r="D68" s="28">
        <v>9</v>
      </c>
      <c r="E68" s="27">
        <v>8.9999999999999993E-3</v>
      </c>
      <c r="F68" s="28">
        <v>0</v>
      </c>
      <c r="G68" s="27">
        <v>0</v>
      </c>
      <c r="H68" s="28">
        <v>0</v>
      </c>
      <c r="I68" s="27">
        <v>0</v>
      </c>
      <c r="J68" s="28">
        <v>30</v>
      </c>
      <c r="K68" s="27">
        <v>1.2999999999999999E-2</v>
      </c>
      <c r="L68" s="28"/>
      <c r="M68" s="61" t="s">
        <v>217</v>
      </c>
      <c r="N68" s="55"/>
    </row>
    <row r="69" spans="1:14" x14ac:dyDescent="0.2">
      <c r="A69" s="8" t="s">
        <v>364</v>
      </c>
      <c r="B69" s="28">
        <v>1</v>
      </c>
      <c r="C69" s="27">
        <v>0.111</v>
      </c>
      <c r="D69" s="28">
        <v>2</v>
      </c>
      <c r="E69" s="27">
        <v>0.25</v>
      </c>
      <c r="F69" s="28">
        <v>13</v>
      </c>
      <c r="G69" s="27">
        <v>0.41899999999999998</v>
      </c>
      <c r="H69" s="28">
        <v>5</v>
      </c>
      <c r="I69" s="27">
        <v>0.625</v>
      </c>
      <c r="J69" s="28">
        <v>21</v>
      </c>
      <c r="K69" s="27">
        <v>0.375</v>
      </c>
      <c r="L69" s="28"/>
      <c r="M69" s="61" t="s">
        <v>308</v>
      </c>
      <c r="N69" s="55"/>
    </row>
    <row r="70" spans="1:14" x14ac:dyDescent="0.2">
      <c r="A70" s="8" t="s">
        <v>336</v>
      </c>
      <c r="B70" s="28">
        <v>1</v>
      </c>
      <c r="C70" s="27">
        <v>8.3000000000000004E-2</v>
      </c>
      <c r="D70" s="28">
        <v>1</v>
      </c>
      <c r="E70" s="27">
        <v>3.6999999999999998E-2</v>
      </c>
      <c r="F70" s="28">
        <v>3</v>
      </c>
      <c r="G70" s="27">
        <v>4.2000000000000003E-2</v>
      </c>
      <c r="H70" s="28">
        <v>4</v>
      </c>
      <c r="I70" s="27">
        <v>3.1E-2</v>
      </c>
      <c r="J70" s="28">
        <v>9</v>
      </c>
      <c r="K70" s="27">
        <v>3.7999999999999999E-2</v>
      </c>
      <c r="L70" s="28"/>
      <c r="M70" s="61" t="s">
        <v>308</v>
      </c>
      <c r="N70" s="55"/>
    </row>
    <row r="71" spans="1:14" x14ac:dyDescent="0.2">
      <c r="A71" s="8" t="s">
        <v>137</v>
      </c>
      <c r="B71" s="28">
        <v>4</v>
      </c>
      <c r="C71" s="27">
        <v>0.36399999999999999</v>
      </c>
      <c r="D71" s="28">
        <v>8</v>
      </c>
      <c r="E71" s="27">
        <v>0.4</v>
      </c>
      <c r="F71" s="28">
        <v>28</v>
      </c>
      <c r="G71" s="27">
        <v>0.73699999999999999</v>
      </c>
      <c r="H71" s="28">
        <v>7</v>
      </c>
      <c r="I71" s="27">
        <v>0.77800000000000002</v>
      </c>
      <c r="J71" s="28">
        <v>47</v>
      </c>
      <c r="K71" s="27">
        <v>0.60299999999999998</v>
      </c>
      <c r="L71" s="28"/>
      <c r="M71" s="61" t="s">
        <v>308</v>
      </c>
      <c r="N71" s="55"/>
    </row>
    <row r="72" spans="1:14" x14ac:dyDescent="0.2">
      <c r="A72" s="8" t="s">
        <v>365</v>
      </c>
      <c r="B72" s="28">
        <v>0</v>
      </c>
      <c r="C72" s="27">
        <v>0</v>
      </c>
      <c r="D72" s="28">
        <v>2</v>
      </c>
      <c r="E72" s="27">
        <v>0.66700000000000004</v>
      </c>
      <c r="F72" s="28">
        <v>5</v>
      </c>
      <c r="G72" s="27">
        <v>0.71399999999999997</v>
      </c>
      <c r="H72" s="28">
        <v>1</v>
      </c>
      <c r="I72" s="27">
        <v>1</v>
      </c>
      <c r="J72" s="28">
        <v>8</v>
      </c>
      <c r="K72" s="27">
        <v>0.72699999999999998</v>
      </c>
      <c r="L72" s="28"/>
      <c r="M72" s="61" t="s">
        <v>308</v>
      </c>
      <c r="N72" s="55"/>
    </row>
    <row r="73" spans="1:14" x14ac:dyDescent="0.2">
      <c r="A73" s="8" t="s">
        <v>323</v>
      </c>
      <c r="B73" s="28">
        <v>0</v>
      </c>
      <c r="C73" s="27">
        <v>0</v>
      </c>
      <c r="D73" s="28">
        <v>11</v>
      </c>
      <c r="E73" s="27">
        <v>0.28199999999999997</v>
      </c>
      <c r="F73" s="28">
        <v>17</v>
      </c>
      <c r="G73" s="27">
        <v>0.25800000000000001</v>
      </c>
      <c r="H73" s="28">
        <v>8</v>
      </c>
      <c r="I73" s="27">
        <v>0.32</v>
      </c>
      <c r="J73" s="28">
        <v>36</v>
      </c>
      <c r="K73" s="27">
        <v>0.26300000000000001</v>
      </c>
      <c r="L73" s="28"/>
      <c r="M73" s="61" t="s">
        <v>308</v>
      </c>
      <c r="N73" s="55"/>
    </row>
    <row r="74" spans="1:14" x14ac:dyDescent="0.2">
      <c r="A74" s="8" t="s">
        <v>150</v>
      </c>
      <c r="B74" s="28">
        <v>2</v>
      </c>
      <c r="C74" s="27">
        <v>9.5000000000000001E-2</v>
      </c>
      <c r="D74" s="28">
        <v>13</v>
      </c>
      <c r="E74" s="27">
        <v>0.17599999999999999</v>
      </c>
      <c r="F74" s="28">
        <v>10</v>
      </c>
      <c r="G74" s="27">
        <v>0.115</v>
      </c>
      <c r="H74" s="28">
        <v>5</v>
      </c>
      <c r="I74" s="27">
        <v>0.2</v>
      </c>
      <c r="J74" s="28">
        <v>30</v>
      </c>
      <c r="K74" s="27">
        <v>0.14499999999999999</v>
      </c>
      <c r="L74" s="28"/>
      <c r="M74" s="61" t="s">
        <v>308</v>
      </c>
      <c r="N74" s="55"/>
    </row>
    <row r="75" spans="1:14" x14ac:dyDescent="0.2">
      <c r="A75" s="8" t="s">
        <v>372</v>
      </c>
      <c r="B75" s="28">
        <v>1</v>
      </c>
      <c r="C75" s="27">
        <v>0.1</v>
      </c>
      <c r="D75" s="28">
        <v>8</v>
      </c>
      <c r="E75" s="27">
        <v>0.14000000000000001</v>
      </c>
      <c r="F75" s="28">
        <v>38</v>
      </c>
      <c r="G75" s="27">
        <v>0.41799999999999998</v>
      </c>
      <c r="H75" s="28">
        <v>14</v>
      </c>
      <c r="I75" s="27">
        <v>0.36799999999999999</v>
      </c>
      <c r="J75" s="28">
        <v>61</v>
      </c>
      <c r="K75" s="27">
        <v>0.311</v>
      </c>
      <c r="L75" s="28"/>
      <c r="M75" s="61" t="s">
        <v>308</v>
      </c>
      <c r="N75" s="55"/>
    </row>
    <row r="76" spans="1:14" x14ac:dyDescent="0.2">
      <c r="A76" s="8" t="s">
        <v>345</v>
      </c>
      <c r="B76" s="28">
        <v>0</v>
      </c>
      <c r="C76" s="27">
        <v>0</v>
      </c>
      <c r="D76" s="28">
        <v>0</v>
      </c>
      <c r="E76" s="27">
        <v>0</v>
      </c>
      <c r="F76" s="28">
        <v>7</v>
      </c>
      <c r="G76" s="27">
        <v>1</v>
      </c>
      <c r="H76" s="28">
        <v>2</v>
      </c>
      <c r="I76" s="27">
        <v>1</v>
      </c>
      <c r="J76" s="28">
        <v>9</v>
      </c>
      <c r="K76" s="27">
        <v>1</v>
      </c>
      <c r="L76" s="28"/>
      <c r="M76" s="61" t="s">
        <v>308</v>
      </c>
      <c r="N76" s="55"/>
    </row>
    <row r="77" spans="1:14" x14ac:dyDescent="0.2">
      <c r="A77" s="8" t="s">
        <v>389</v>
      </c>
      <c r="B77" s="28">
        <v>9</v>
      </c>
      <c r="C77" s="27">
        <v>3.9E-2</v>
      </c>
      <c r="D77" s="28">
        <v>4</v>
      </c>
      <c r="E77" s="27">
        <v>6.0000000000000001E-3</v>
      </c>
      <c r="F77" s="28">
        <v>16</v>
      </c>
      <c r="G77" s="27">
        <v>2.9000000000000001E-2</v>
      </c>
      <c r="H77" s="28">
        <v>25</v>
      </c>
      <c r="I77" s="27">
        <v>0.09</v>
      </c>
      <c r="J77" s="28">
        <v>54</v>
      </c>
      <c r="K77" s="27">
        <v>3.1E-2</v>
      </c>
      <c r="L77" s="28"/>
      <c r="M77" s="61" t="s">
        <v>217</v>
      </c>
      <c r="N77" s="55"/>
    </row>
    <row r="78" spans="1:14" x14ac:dyDescent="0.2">
      <c r="A78" s="8" t="s">
        <v>123</v>
      </c>
      <c r="B78" s="28">
        <v>0</v>
      </c>
      <c r="C78" s="27">
        <v>0</v>
      </c>
      <c r="D78" s="28">
        <v>5</v>
      </c>
      <c r="E78" s="27">
        <v>2.3E-2</v>
      </c>
      <c r="F78" s="28">
        <v>70</v>
      </c>
      <c r="G78" s="27">
        <v>0.124</v>
      </c>
      <c r="H78" s="28">
        <v>147</v>
      </c>
      <c r="I78" s="27">
        <v>0.45</v>
      </c>
      <c r="J78" s="28">
        <v>222</v>
      </c>
      <c r="K78" s="27">
        <v>0.19900000000000001</v>
      </c>
      <c r="L78" s="28"/>
      <c r="M78" s="61" t="s">
        <v>217</v>
      </c>
      <c r="N78" s="55"/>
    </row>
    <row r="79" spans="1:14" x14ac:dyDescent="0.2">
      <c r="A79" s="8" t="s">
        <v>325</v>
      </c>
      <c r="B79" s="28">
        <v>2</v>
      </c>
      <c r="C79" s="27">
        <v>0.2</v>
      </c>
      <c r="D79" s="28">
        <v>22</v>
      </c>
      <c r="E79" s="27">
        <v>0.25900000000000001</v>
      </c>
      <c r="F79" s="28">
        <v>32</v>
      </c>
      <c r="G79" s="27">
        <v>0.19800000000000001</v>
      </c>
      <c r="H79" s="28">
        <v>22</v>
      </c>
      <c r="I79" s="27">
        <v>0.22</v>
      </c>
      <c r="J79" s="28">
        <v>78</v>
      </c>
      <c r="K79" s="27">
        <v>0.218</v>
      </c>
      <c r="L79" s="28"/>
      <c r="M79" s="61" t="s">
        <v>308</v>
      </c>
      <c r="N79" s="55"/>
    </row>
    <row r="80" spans="1:14" x14ac:dyDescent="0.2">
      <c r="A80" s="8" t="s">
        <v>381</v>
      </c>
      <c r="B80" s="28">
        <v>4</v>
      </c>
      <c r="C80" s="27">
        <v>0.13300000000000001</v>
      </c>
      <c r="D80" s="28">
        <v>11</v>
      </c>
      <c r="E80" s="27">
        <v>4.2000000000000003E-2</v>
      </c>
      <c r="F80" s="28">
        <v>603</v>
      </c>
      <c r="G80" s="27">
        <v>0.56699999999999995</v>
      </c>
      <c r="H80" s="28">
        <v>1005</v>
      </c>
      <c r="I80" s="27">
        <v>0.752</v>
      </c>
      <c r="J80" s="28">
        <v>1623</v>
      </c>
      <c r="K80" s="27">
        <v>0.60399999999999998</v>
      </c>
      <c r="L80" s="28"/>
      <c r="M80" s="61" t="s">
        <v>217</v>
      </c>
      <c r="N80" s="55"/>
    </row>
    <row r="81" spans="1:14" x14ac:dyDescent="0.2">
      <c r="A81" s="8" t="s">
        <v>382</v>
      </c>
      <c r="B81" s="28">
        <v>3</v>
      </c>
      <c r="C81" s="27">
        <v>5.0000000000000001E-3</v>
      </c>
      <c r="D81" s="28">
        <v>4</v>
      </c>
      <c r="E81" s="27">
        <v>4.0000000000000001E-3</v>
      </c>
      <c r="F81" s="28">
        <v>5</v>
      </c>
      <c r="G81" s="27">
        <v>1.7999999999999999E-2</v>
      </c>
      <c r="H81" s="28">
        <v>3</v>
      </c>
      <c r="I81" s="27">
        <v>5.1999999999999998E-2</v>
      </c>
      <c r="J81" s="28">
        <v>15</v>
      </c>
      <c r="K81" s="27">
        <v>8.0000000000000002E-3</v>
      </c>
      <c r="L81" s="28"/>
      <c r="M81" s="61" t="s">
        <v>217</v>
      </c>
      <c r="N81" s="55"/>
    </row>
    <row r="82" spans="1:14" x14ac:dyDescent="0.2">
      <c r="A82" s="8" t="s">
        <v>295</v>
      </c>
      <c r="B82" s="28">
        <v>0</v>
      </c>
      <c r="C82" s="27">
        <v>0</v>
      </c>
      <c r="D82" s="28">
        <v>1</v>
      </c>
      <c r="E82" s="27">
        <v>1.2E-2</v>
      </c>
      <c r="F82" s="28">
        <v>7</v>
      </c>
      <c r="G82" s="27">
        <v>3.3000000000000002E-2</v>
      </c>
      <c r="H82" s="28">
        <v>7</v>
      </c>
      <c r="I82" s="27">
        <v>9.0999999999999998E-2</v>
      </c>
      <c r="J82" s="28">
        <v>15</v>
      </c>
      <c r="K82" s="27">
        <v>3.7999999999999999E-2</v>
      </c>
      <c r="L82" s="28"/>
      <c r="M82" s="61" t="s">
        <v>217</v>
      </c>
      <c r="N82" s="55"/>
    </row>
    <row r="83" spans="1:14" x14ac:dyDescent="0.2">
      <c r="A83" s="138" t="s">
        <v>346</v>
      </c>
      <c r="B83" s="235">
        <v>2</v>
      </c>
      <c r="C83" s="236">
        <v>1</v>
      </c>
      <c r="D83" s="235">
        <v>2</v>
      </c>
      <c r="E83" s="236">
        <v>1</v>
      </c>
      <c r="F83" s="235">
        <v>8</v>
      </c>
      <c r="G83" s="236">
        <v>1</v>
      </c>
      <c r="H83" s="235">
        <v>0</v>
      </c>
      <c r="I83" s="236">
        <v>0</v>
      </c>
      <c r="J83" s="235">
        <v>12</v>
      </c>
      <c r="K83" s="236">
        <v>1</v>
      </c>
      <c r="L83" s="28"/>
      <c r="M83" s="61" t="s">
        <v>308</v>
      </c>
      <c r="N83" s="55"/>
    </row>
    <row r="84" spans="1:14" s="234" customFormat="1" ht="20.100000000000001" customHeight="1" x14ac:dyDescent="0.15">
      <c r="A84" s="229" t="s">
        <v>188</v>
      </c>
      <c r="B84" s="230">
        <v>201</v>
      </c>
      <c r="C84" s="231">
        <v>2.1000000000000001E-2</v>
      </c>
      <c r="D84" s="230">
        <v>868</v>
      </c>
      <c r="E84" s="231">
        <v>4.3999999999999997E-2</v>
      </c>
      <c r="F84" s="230">
        <v>3233</v>
      </c>
      <c r="G84" s="231">
        <v>0.17799999999999999</v>
      </c>
      <c r="H84" s="230">
        <v>3164</v>
      </c>
      <c r="I84" s="231">
        <v>0.33900000000000002</v>
      </c>
      <c r="J84" s="230">
        <v>7466</v>
      </c>
      <c r="K84" s="231">
        <v>0.13200000000000001</v>
      </c>
      <c r="L84" s="230"/>
      <c r="M84" s="232"/>
      <c r="N84" s="233"/>
    </row>
    <row r="85" spans="1:14" x14ac:dyDescent="0.2">
      <c r="M85" s="57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 sqref="A1:XFD1"/>
      <selection pane="bottomLeft" sqref="A1:XFD1"/>
      <selection pane="bottomRight" activeCell="B4" sqref="B4"/>
    </sheetView>
  </sheetViews>
  <sheetFormatPr defaultColWidth="9.140625" defaultRowHeight="11.25" x14ac:dyDescent="0.2"/>
  <cols>
    <col min="1" max="1" width="18.5703125" style="8" customWidth="1"/>
    <col min="2" max="2" width="13.7109375" style="8" customWidth="1"/>
    <col min="3" max="13" width="10.42578125" style="8" bestFit="1" customWidth="1"/>
    <col min="14" max="19" width="9.140625" style="8"/>
    <col min="20" max="20" width="9.140625" style="58"/>
    <col min="21" max="21" width="12.7109375" style="8" customWidth="1"/>
    <col min="22" max="16384" width="9.140625" style="8"/>
  </cols>
  <sheetData>
    <row r="1" spans="1:21" s="161" customFormat="1" ht="30" customHeight="1" x14ac:dyDescent="0.15">
      <c r="A1" s="252" t="s">
        <v>409</v>
      </c>
      <c r="U1" s="117" t="s">
        <v>63</v>
      </c>
    </row>
    <row r="2" spans="1:21" s="59" customFormat="1" ht="12" x14ac:dyDescent="0.2">
      <c r="R2" s="262" t="s">
        <v>410</v>
      </c>
      <c r="S2" s="262"/>
      <c r="T2" s="114"/>
    </row>
    <row r="3" spans="1:21" s="59" customFormat="1" ht="12" x14ac:dyDescent="0.2">
      <c r="B3" s="63" t="s">
        <v>411</v>
      </c>
      <c r="C3" s="63" t="s">
        <v>412</v>
      </c>
      <c r="D3" s="63" t="s">
        <v>413</v>
      </c>
      <c r="E3" s="63" t="s">
        <v>414</v>
      </c>
      <c r="F3" s="63" t="s">
        <v>415</v>
      </c>
      <c r="G3" s="63" t="s">
        <v>416</v>
      </c>
      <c r="H3" s="63" t="s">
        <v>417</v>
      </c>
      <c r="I3" s="63" t="s">
        <v>418</v>
      </c>
      <c r="J3" s="63" t="s">
        <v>419</v>
      </c>
      <c r="K3" s="63" t="s">
        <v>420</v>
      </c>
      <c r="L3" s="63" t="s">
        <v>421</v>
      </c>
      <c r="M3" s="63" t="s">
        <v>422</v>
      </c>
      <c r="N3" s="63" t="s">
        <v>423</v>
      </c>
      <c r="O3" s="63" t="s">
        <v>424</v>
      </c>
      <c r="P3" s="63" t="s">
        <v>425</v>
      </c>
      <c r="Q3" s="63" t="s">
        <v>426</v>
      </c>
      <c r="R3" s="64" t="s">
        <v>427</v>
      </c>
      <c r="S3" s="64" t="s">
        <v>428</v>
      </c>
      <c r="T3" s="60" t="s">
        <v>408</v>
      </c>
    </row>
    <row r="4" spans="1:21" ht="15" customHeight="1" x14ac:dyDescent="0.2">
      <c r="A4" s="8" t="s">
        <v>357</v>
      </c>
      <c r="B4" s="10">
        <v>530</v>
      </c>
      <c r="C4" s="10">
        <v>601</v>
      </c>
      <c r="D4" s="10">
        <v>641</v>
      </c>
      <c r="E4" s="10">
        <v>647</v>
      </c>
      <c r="F4" s="10">
        <v>685</v>
      </c>
      <c r="G4" s="10">
        <v>719</v>
      </c>
      <c r="H4" s="10">
        <v>781</v>
      </c>
      <c r="I4" s="10">
        <v>790</v>
      </c>
      <c r="J4" s="10">
        <v>791</v>
      </c>
      <c r="K4" s="10">
        <v>798</v>
      </c>
      <c r="L4" s="10">
        <v>813</v>
      </c>
      <c r="M4" s="10">
        <v>800</v>
      </c>
      <c r="N4" s="10">
        <v>777</v>
      </c>
      <c r="O4" s="10">
        <v>811</v>
      </c>
      <c r="P4" s="10">
        <v>838</v>
      </c>
      <c r="Q4" s="10">
        <v>839</v>
      </c>
      <c r="R4" s="18">
        <v>1.1933174224343368E-3</v>
      </c>
      <c r="S4" s="18">
        <v>3.1980319803198043E-2</v>
      </c>
      <c r="T4" s="61" t="s">
        <v>308</v>
      </c>
    </row>
    <row r="5" spans="1:21" ht="15" customHeight="1" x14ac:dyDescent="0.2">
      <c r="A5" s="8" t="s">
        <v>338</v>
      </c>
      <c r="B5" s="10">
        <v>432</v>
      </c>
      <c r="C5" s="10">
        <v>459</v>
      </c>
      <c r="D5" s="10">
        <v>461</v>
      </c>
      <c r="E5" s="10">
        <v>502</v>
      </c>
      <c r="F5" s="10">
        <v>555</v>
      </c>
      <c r="G5" s="10">
        <v>626</v>
      </c>
      <c r="H5" s="10">
        <v>647</v>
      </c>
      <c r="I5" s="10">
        <v>711</v>
      </c>
      <c r="J5" s="10">
        <v>693</v>
      </c>
      <c r="K5" s="10">
        <v>713</v>
      </c>
      <c r="L5" s="10">
        <v>735</v>
      </c>
      <c r="M5" s="10">
        <v>747</v>
      </c>
      <c r="N5" s="10">
        <v>766</v>
      </c>
      <c r="O5" s="10">
        <v>745</v>
      </c>
      <c r="P5" s="10">
        <v>761</v>
      </c>
      <c r="Q5" s="10">
        <v>755</v>
      </c>
      <c r="R5" s="18">
        <v>-7.8843626806832656E-3</v>
      </c>
      <c r="S5" s="18">
        <v>2.7210884353741527E-2</v>
      </c>
      <c r="T5" s="61" t="s">
        <v>308</v>
      </c>
    </row>
    <row r="6" spans="1:21" ht="15" customHeight="1" x14ac:dyDescent="0.2">
      <c r="A6" s="8" t="s">
        <v>309</v>
      </c>
      <c r="B6" s="10">
        <v>6507</v>
      </c>
      <c r="C6" s="10">
        <v>6865</v>
      </c>
      <c r="D6" s="10">
        <v>7427</v>
      </c>
      <c r="E6" s="10">
        <v>7670</v>
      </c>
      <c r="F6" s="10">
        <v>8215</v>
      </c>
      <c r="G6" s="10">
        <v>8761</v>
      </c>
      <c r="H6" s="10">
        <v>9360</v>
      </c>
      <c r="I6" s="10">
        <v>9804</v>
      </c>
      <c r="J6" s="10">
        <v>10430</v>
      </c>
      <c r="K6" s="10">
        <v>10809</v>
      </c>
      <c r="L6" s="10">
        <v>11180</v>
      </c>
      <c r="M6" s="10">
        <v>11365</v>
      </c>
      <c r="N6" s="10">
        <v>11626</v>
      </c>
      <c r="O6" s="10">
        <v>11881</v>
      </c>
      <c r="P6" s="10">
        <v>12553</v>
      </c>
      <c r="Q6" s="10">
        <v>12633</v>
      </c>
      <c r="R6" s="62">
        <v>6.3729785708594999E-3</v>
      </c>
      <c r="S6" s="62">
        <v>0.12996422182468703</v>
      </c>
      <c r="T6" s="61" t="s">
        <v>308</v>
      </c>
      <c r="U6" s="10"/>
    </row>
    <row r="7" spans="1:21" ht="15" customHeight="1" x14ac:dyDescent="0.2">
      <c r="A7" s="8" t="s">
        <v>373</v>
      </c>
      <c r="B7" s="10">
        <v>6701</v>
      </c>
      <c r="C7" s="10">
        <v>6950</v>
      </c>
      <c r="D7" s="10">
        <v>7312</v>
      </c>
      <c r="E7" s="10">
        <v>7878</v>
      </c>
      <c r="F7" s="10">
        <v>8513</v>
      </c>
      <c r="G7" s="10">
        <v>9106</v>
      </c>
      <c r="H7" s="10">
        <v>9649</v>
      </c>
      <c r="I7" s="10">
        <v>10000</v>
      </c>
      <c r="J7" s="10">
        <v>10368</v>
      </c>
      <c r="K7" s="10">
        <v>10850</v>
      </c>
      <c r="L7" s="10">
        <v>11415</v>
      </c>
      <c r="M7" s="10">
        <v>12156</v>
      </c>
      <c r="N7" s="10">
        <v>12574</v>
      </c>
      <c r="O7" s="10">
        <v>12985</v>
      </c>
      <c r="P7" s="10">
        <v>12905</v>
      </c>
      <c r="Q7" s="10">
        <v>12426</v>
      </c>
      <c r="R7" s="62">
        <v>-3.711739635800082E-2</v>
      </c>
      <c r="S7" s="62">
        <v>8.8567674113009254E-2</v>
      </c>
      <c r="T7" s="61" t="s">
        <v>217</v>
      </c>
      <c r="U7" s="10"/>
    </row>
    <row r="8" spans="1:21" ht="15" customHeight="1" x14ac:dyDescent="0.2">
      <c r="A8" s="8" t="s">
        <v>367</v>
      </c>
      <c r="B8" s="10">
        <v>1638</v>
      </c>
      <c r="C8" s="10">
        <v>1769</v>
      </c>
      <c r="D8" s="10">
        <v>1947</v>
      </c>
      <c r="E8" s="10">
        <v>2219</v>
      </c>
      <c r="F8" s="10">
        <v>2802</v>
      </c>
      <c r="G8" s="10">
        <v>2999</v>
      </c>
      <c r="H8" s="10">
        <v>2547</v>
      </c>
      <c r="I8" s="10">
        <v>2757</v>
      </c>
      <c r="J8" s="10">
        <v>2861</v>
      </c>
      <c r="K8" s="10">
        <v>2952</v>
      </c>
      <c r="L8" s="10">
        <v>2990</v>
      </c>
      <c r="M8" s="10">
        <v>2968</v>
      </c>
      <c r="N8" s="10">
        <v>2919</v>
      </c>
      <c r="O8" s="10">
        <v>2956</v>
      </c>
      <c r="P8" s="10">
        <v>3120</v>
      </c>
      <c r="Q8" s="10">
        <v>2864</v>
      </c>
      <c r="R8" s="62">
        <v>-8.2051282051282093E-2</v>
      </c>
      <c r="S8" s="62">
        <v>-4.2140468227424788E-2</v>
      </c>
      <c r="T8" s="61" t="s">
        <v>308</v>
      </c>
      <c r="U8" s="10"/>
    </row>
    <row r="9" spans="1:21" ht="15" customHeight="1" x14ac:dyDescent="0.2">
      <c r="A9" s="8" t="s">
        <v>368</v>
      </c>
      <c r="B9" s="10">
        <v>1569</v>
      </c>
      <c r="C9" s="10">
        <v>1687</v>
      </c>
      <c r="D9" s="10">
        <v>1813</v>
      </c>
      <c r="E9" s="10">
        <v>1913</v>
      </c>
      <c r="F9" s="10">
        <v>2026</v>
      </c>
      <c r="G9" s="10">
        <v>2246</v>
      </c>
      <c r="H9" s="10">
        <v>2397</v>
      </c>
      <c r="I9" s="10">
        <v>2581</v>
      </c>
      <c r="J9" s="10">
        <v>2733</v>
      </c>
      <c r="K9" s="10">
        <v>2889</v>
      </c>
      <c r="L9" s="10">
        <v>3031</v>
      </c>
      <c r="M9" s="10">
        <v>3127</v>
      </c>
      <c r="N9" s="10">
        <v>3136</v>
      </c>
      <c r="O9" s="10">
        <v>3234</v>
      </c>
      <c r="P9" s="10">
        <v>3423</v>
      </c>
      <c r="Q9" s="10">
        <v>3352</v>
      </c>
      <c r="R9" s="62">
        <v>-2.0742039146947167E-2</v>
      </c>
      <c r="S9" s="62">
        <v>0.10590564170240846</v>
      </c>
      <c r="T9" s="61" t="s">
        <v>308</v>
      </c>
      <c r="U9" s="10"/>
    </row>
    <row r="10" spans="1:21" ht="15" customHeight="1" x14ac:dyDescent="0.2">
      <c r="A10" s="8" t="s">
        <v>391</v>
      </c>
      <c r="B10" s="10">
        <v>5279</v>
      </c>
      <c r="C10" s="10">
        <v>5312</v>
      </c>
      <c r="D10" s="10">
        <v>5688</v>
      </c>
      <c r="E10" s="10">
        <v>5958</v>
      </c>
      <c r="F10" s="10">
        <v>6165</v>
      </c>
      <c r="G10" s="10">
        <v>6428</v>
      </c>
      <c r="H10" s="10">
        <v>6810</v>
      </c>
      <c r="I10" s="10">
        <v>7091</v>
      </c>
      <c r="J10" s="10">
        <v>7321</v>
      </c>
      <c r="K10" s="10">
        <v>7616</v>
      </c>
      <c r="L10" s="10">
        <v>8004</v>
      </c>
      <c r="M10" s="10">
        <v>8156</v>
      </c>
      <c r="N10" s="10">
        <v>8277</v>
      </c>
      <c r="O10" s="10">
        <v>8532</v>
      </c>
      <c r="P10" s="10">
        <v>8383</v>
      </c>
      <c r="Q10" s="10">
        <v>7935</v>
      </c>
      <c r="R10" s="62">
        <v>-5.3441488727186015E-2</v>
      </c>
      <c r="S10" s="62">
        <v>-8.6206896551723755E-3</v>
      </c>
      <c r="T10" s="61" t="s">
        <v>217</v>
      </c>
      <c r="U10" s="10"/>
    </row>
    <row r="11" spans="1:21" ht="15" customHeight="1" x14ac:dyDescent="0.2">
      <c r="A11" s="8" t="s">
        <v>318</v>
      </c>
      <c r="B11" s="10">
        <v>760</v>
      </c>
      <c r="C11" s="10">
        <v>799</v>
      </c>
      <c r="D11" s="10">
        <v>841</v>
      </c>
      <c r="E11" s="10">
        <v>910</v>
      </c>
      <c r="F11" s="10">
        <v>951</v>
      </c>
      <c r="G11" s="10">
        <v>1010</v>
      </c>
      <c r="H11" s="10">
        <v>1064</v>
      </c>
      <c r="I11" s="10">
        <v>1051</v>
      </c>
      <c r="J11" s="10">
        <v>1092</v>
      </c>
      <c r="K11" s="10">
        <v>1077</v>
      </c>
      <c r="L11" s="10">
        <v>1110</v>
      </c>
      <c r="M11" s="10">
        <v>1087</v>
      </c>
      <c r="N11" s="10">
        <v>1058</v>
      </c>
      <c r="O11" s="10">
        <v>1077</v>
      </c>
      <c r="P11" s="10">
        <v>1129</v>
      </c>
      <c r="Q11" s="10">
        <v>1102</v>
      </c>
      <c r="R11" s="62">
        <v>-2.3914968999114272E-2</v>
      </c>
      <c r="S11" s="62">
        <v>-7.2072072072072446E-3</v>
      </c>
      <c r="T11" s="61" t="s">
        <v>308</v>
      </c>
      <c r="U11" s="10"/>
    </row>
    <row r="12" spans="1:21" ht="15" customHeight="1" x14ac:dyDescent="0.2">
      <c r="A12" s="8" t="s">
        <v>384</v>
      </c>
      <c r="B12" s="10">
        <v>13774</v>
      </c>
      <c r="C12" s="10">
        <v>13980</v>
      </c>
      <c r="D12" s="10">
        <v>14759</v>
      </c>
      <c r="E12" s="10">
        <v>15434</v>
      </c>
      <c r="F12" s="10">
        <v>15841</v>
      </c>
      <c r="G12" s="10">
        <v>16684</v>
      </c>
      <c r="H12" s="10">
        <v>17237</v>
      </c>
      <c r="I12" s="10">
        <v>17775</v>
      </c>
      <c r="J12" s="10">
        <v>18393</v>
      </c>
      <c r="K12" s="10">
        <v>19181</v>
      </c>
      <c r="L12" s="10">
        <v>19919</v>
      </c>
      <c r="M12" s="10">
        <v>20494</v>
      </c>
      <c r="N12" s="10">
        <v>20691</v>
      </c>
      <c r="O12" s="10">
        <v>20989</v>
      </c>
      <c r="P12" s="10">
        <v>19723</v>
      </c>
      <c r="Q12" s="10">
        <v>19016</v>
      </c>
      <c r="R12" s="62">
        <v>-3.5846473660193667E-2</v>
      </c>
      <c r="S12" s="62">
        <v>-4.5333601084391772E-2</v>
      </c>
      <c r="T12" s="61" t="s">
        <v>217</v>
      </c>
      <c r="U12" s="10"/>
    </row>
    <row r="13" spans="1:21" ht="15" customHeight="1" x14ac:dyDescent="0.2">
      <c r="A13" s="8" t="s">
        <v>374</v>
      </c>
      <c r="B13" s="10">
        <v>7957</v>
      </c>
      <c r="C13" s="10">
        <v>8555</v>
      </c>
      <c r="D13" s="10">
        <v>9280</v>
      </c>
      <c r="E13" s="10">
        <v>10149</v>
      </c>
      <c r="F13" s="10">
        <v>11189</v>
      </c>
      <c r="G13" s="10">
        <v>12127</v>
      </c>
      <c r="H13" s="10">
        <v>13021</v>
      </c>
      <c r="I13" s="10">
        <v>13731</v>
      </c>
      <c r="J13" s="10">
        <v>14258</v>
      </c>
      <c r="K13" s="10">
        <v>14659</v>
      </c>
      <c r="L13" s="10">
        <v>15202</v>
      </c>
      <c r="M13" s="10">
        <v>15840</v>
      </c>
      <c r="N13" s="10">
        <v>16243</v>
      </c>
      <c r="O13" s="10">
        <v>16684</v>
      </c>
      <c r="P13" s="10">
        <v>16433</v>
      </c>
      <c r="Q13" s="10">
        <v>15753</v>
      </c>
      <c r="R13" s="62">
        <v>-4.1380149698776902E-2</v>
      </c>
      <c r="S13" s="62">
        <v>3.624523089067222E-2</v>
      </c>
      <c r="T13" s="61" t="s">
        <v>217</v>
      </c>
      <c r="U13" s="10"/>
    </row>
    <row r="14" spans="1:21" ht="15" customHeight="1" x14ac:dyDescent="0.2">
      <c r="A14" s="8" t="s">
        <v>348</v>
      </c>
      <c r="B14" s="10">
        <v>77</v>
      </c>
      <c r="C14" s="10">
        <v>79</v>
      </c>
      <c r="D14" s="10">
        <v>99</v>
      </c>
      <c r="E14" s="10">
        <v>103</v>
      </c>
      <c r="F14" s="10">
        <v>125</v>
      </c>
      <c r="G14" s="10">
        <v>132</v>
      </c>
      <c r="H14" s="10">
        <v>149</v>
      </c>
      <c r="I14" s="10">
        <v>152</v>
      </c>
      <c r="J14" s="10">
        <v>145</v>
      </c>
      <c r="K14" s="10">
        <v>162</v>
      </c>
      <c r="L14" s="10">
        <v>178</v>
      </c>
      <c r="M14" s="10">
        <v>186</v>
      </c>
      <c r="N14" s="10">
        <v>196</v>
      </c>
      <c r="O14" s="10">
        <v>184</v>
      </c>
      <c r="P14" s="10">
        <v>204</v>
      </c>
      <c r="Q14" s="10">
        <v>199</v>
      </c>
      <c r="R14" s="62">
        <v>-2.4509803921568651E-2</v>
      </c>
      <c r="S14" s="62">
        <v>0.1179775280898876</v>
      </c>
      <c r="T14" s="61" t="s">
        <v>308</v>
      </c>
      <c r="U14" s="10"/>
    </row>
    <row r="15" spans="1:21" ht="15" customHeight="1" x14ac:dyDescent="0.2">
      <c r="A15" s="8" t="s">
        <v>349</v>
      </c>
      <c r="B15" s="10">
        <v>1683</v>
      </c>
      <c r="C15" s="10">
        <v>1759</v>
      </c>
      <c r="D15" s="10">
        <v>1980</v>
      </c>
      <c r="E15" s="10">
        <v>2085</v>
      </c>
      <c r="F15" s="10">
        <v>2161</v>
      </c>
      <c r="G15" s="10">
        <v>2178</v>
      </c>
      <c r="H15" s="10">
        <v>2225</v>
      </c>
      <c r="I15" s="10">
        <v>2239</v>
      </c>
      <c r="J15" s="10">
        <v>2234</v>
      </c>
      <c r="K15" s="10">
        <v>2250</v>
      </c>
      <c r="L15" s="10">
        <v>2257</v>
      </c>
      <c r="M15" s="10">
        <v>2287</v>
      </c>
      <c r="N15" s="10">
        <v>2213</v>
      </c>
      <c r="O15" s="10">
        <v>2262</v>
      </c>
      <c r="P15" s="10">
        <v>2315</v>
      </c>
      <c r="Q15" s="10">
        <v>2200</v>
      </c>
      <c r="R15" s="62">
        <v>-4.9676025917926525E-2</v>
      </c>
      <c r="S15" s="62">
        <v>-2.5254762959680987E-2</v>
      </c>
      <c r="T15" s="61" t="s">
        <v>308</v>
      </c>
      <c r="U15" s="10"/>
    </row>
    <row r="16" spans="1:21" ht="15" customHeight="1" x14ac:dyDescent="0.2">
      <c r="A16" s="8" t="s">
        <v>392</v>
      </c>
      <c r="B16" s="10">
        <v>2451</v>
      </c>
      <c r="C16" s="10">
        <v>2730</v>
      </c>
      <c r="D16" s="10">
        <v>3242</v>
      </c>
      <c r="E16" s="10">
        <v>3697</v>
      </c>
      <c r="F16" s="10">
        <v>4164</v>
      </c>
      <c r="G16" s="10">
        <v>4646</v>
      </c>
      <c r="H16" s="10">
        <v>5399</v>
      </c>
      <c r="I16" s="10">
        <v>5850</v>
      </c>
      <c r="J16" s="10">
        <v>6158</v>
      </c>
      <c r="K16" s="10">
        <v>6573</v>
      </c>
      <c r="L16" s="10">
        <v>6851</v>
      </c>
      <c r="M16" s="10">
        <v>7358</v>
      </c>
      <c r="N16" s="10">
        <v>7857</v>
      </c>
      <c r="O16" s="10">
        <v>8400</v>
      </c>
      <c r="P16" s="10">
        <v>8882</v>
      </c>
      <c r="Q16" s="10">
        <v>8774</v>
      </c>
      <c r="R16" s="62">
        <v>-1.2159423553253723E-2</v>
      </c>
      <c r="S16" s="62">
        <v>0.28068895051817244</v>
      </c>
      <c r="T16" s="61" t="s">
        <v>217</v>
      </c>
      <c r="U16" s="10"/>
    </row>
    <row r="17" spans="1:21" ht="15" customHeight="1" x14ac:dyDescent="0.2">
      <c r="A17" s="8" t="s">
        <v>393</v>
      </c>
      <c r="B17" s="10">
        <v>9300</v>
      </c>
      <c r="C17" s="10">
        <v>9883</v>
      </c>
      <c r="D17" s="10">
        <v>10477</v>
      </c>
      <c r="E17" s="10">
        <v>11022</v>
      </c>
      <c r="F17" s="10">
        <v>12032</v>
      </c>
      <c r="G17" s="10">
        <v>12930</v>
      </c>
      <c r="H17" s="10">
        <v>13806</v>
      </c>
      <c r="I17" s="10">
        <v>14685</v>
      </c>
      <c r="J17" s="10">
        <v>15754</v>
      </c>
      <c r="K17" s="10">
        <v>16773</v>
      </c>
      <c r="L17" s="10">
        <v>17930</v>
      </c>
      <c r="M17" s="10">
        <v>19567</v>
      </c>
      <c r="N17" s="10">
        <v>21119</v>
      </c>
      <c r="O17" s="10">
        <v>22530</v>
      </c>
      <c r="P17" s="10">
        <v>23726</v>
      </c>
      <c r="Q17" s="10">
        <v>23549</v>
      </c>
      <c r="R17" s="62">
        <v>-7.4601702773329226E-3</v>
      </c>
      <c r="S17" s="62">
        <v>0.31338538761851642</v>
      </c>
      <c r="T17" s="61" t="s">
        <v>217</v>
      </c>
      <c r="U17" s="10"/>
    </row>
    <row r="18" spans="1:21" ht="15" customHeight="1" x14ac:dyDescent="0.2">
      <c r="A18" s="8" t="s">
        <v>350</v>
      </c>
      <c r="B18" s="10">
        <v>499</v>
      </c>
      <c r="C18" s="10">
        <v>514</v>
      </c>
      <c r="D18" s="10">
        <v>537</v>
      </c>
      <c r="E18" s="10">
        <v>609</v>
      </c>
      <c r="F18" s="10">
        <v>639</v>
      </c>
      <c r="G18" s="10">
        <v>679</v>
      </c>
      <c r="H18" s="10">
        <v>721</v>
      </c>
      <c r="I18" s="10">
        <v>746</v>
      </c>
      <c r="J18" s="10">
        <v>761</v>
      </c>
      <c r="K18" s="10">
        <v>783</v>
      </c>
      <c r="L18" s="10">
        <v>830</v>
      </c>
      <c r="M18" s="10">
        <v>835</v>
      </c>
      <c r="N18" s="10">
        <v>821</v>
      </c>
      <c r="O18" s="10">
        <v>823</v>
      </c>
      <c r="P18" s="10">
        <v>848</v>
      </c>
      <c r="Q18" s="10">
        <v>835</v>
      </c>
      <c r="R18" s="62">
        <v>-1.5330188679245293E-2</v>
      </c>
      <c r="S18" s="62">
        <v>6.0240963855422436E-3</v>
      </c>
      <c r="T18" s="61" t="s">
        <v>308</v>
      </c>
      <c r="U18" s="10"/>
    </row>
    <row r="19" spans="1:21" ht="15" customHeight="1" x14ac:dyDescent="0.2">
      <c r="A19" s="8" t="s">
        <v>329</v>
      </c>
      <c r="B19" s="10">
        <v>851</v>
      </c>
      <c r="C19" s="10">
        <v>895</v>
      </c>
      <c r="D19" s="10">
        <v>966</v>
      </c>
      <c r="E19" s="10">
        <v>1039</v>
      </c>
      <c r="F19" s="10">
        <v>1096</v>
      </c>
      <c r="G19" s="10">
        <v>1119</v>
      </c>
      <c r="H19" s="10">
        <v>1165</v>
      </c>
      <c r="I19" s="10">
        <v>1205</v>
      </c>
      <c r="J19" s="10">
        <v>1221</v>
      </c>
      <c r="K19" s="10">
        <v>1256</v>
      </c>
      <c r="L19" s="10">
        <v>1322</v>
      </c>
      <c r="M19" s="10">
        <v>1333</v>
      </c>
      <c r="N19" s="10">
        <v>1341</v>
      </c>
      <c r="O19" s="10">
        <v>1386</v>
      </c>
      <c r="P19" s="10">
        <v>1426</v>
      </c>
      <c r="Q19" s="10">
        <v>1346</v>
      </c>
      <c r="R19" s="62">
        <v>-5.6100981767180924E-2</v>
      </c>
      <c r="S19" s="62">
        <v>1.8154311649016597E-2</v>
      </c>
      <c r="T19" s="61" t="s">
        <v>308</v>
      </c>
      <c r="U19" s="10"/>
    </row>
    <row r="20" spans="1:21" ht="15" customHeight="1" x14ac:dyDescent="0.2">
      <c r="A20" s="8" t="s">
        <v>330</v>
      </c>
      <c r="B20" s="10">
        <v>509</v>
      </c>
      <c r="C20" s="10">
        <v>492</v>
      </c>
      <c r="D20" s="10">
        <v>537</v>
      </c>
      <c r="E20" s="10">
        <v>618</v>
      </c>
      <c r="F20" s="10">
        <v>630</v>
      </c>
      <c r="G20" s="10">
        <v>644</v>
      </c>
      <c r="H20" s="10">
        <v>670</v>
      </c>
      <c r="I20" s="10">
        <v>652</v>
      </c>
      <c r="J20" s="10">
        <v>651</v>
      </c>
      <c r="K20" s="10">
        <v>671</v>
      </c>
      <c r="L20" s="10">
        <v>700</v>
      </c>
      <c r="M20" s="10">
        <v>726</v>
      </c>
      <c r="N20" s="10">
        <v>691</v>
      </c>
      <c r="O20" s="10">
        <v>715</v>
      </c>
      <c r="P20" s="10">
        <v>731</v>
      </c>
      <c r="Q20" s="10">
        <v>690</v>
      </c>
      <c r="R20" s="62">
        <v>-5.6087551299589644E-2</v>
      </c>
      <c r="S20" s="62">
        <v>-1.4285714285714235E-2</v>
      </c>
      <c r="T20" s="61" t="s">
        <v>308</v>
      </c>
      <c r="U20" s="10"/>
    </row>
    <row r="21" spans="1:21" ht="15" customHeight="1" x14ac:dyDescent="0.2">
      <c r="A21" s="8" t="s">
        <v>375</v>
      </c>
      <c r="B21" s="10">
        <v>13069</v>
      </c>
      <c r="C21" s="10">
        <v>13354</v>
      </c>
      <c r="D21" s="10">
        <v>13989</v>
      </c>
      <c r="E21" s="10">
        <v>14137</v>
      </c>
      <c r="F21" s="10">
        <v>14547</v>
      </c>
      <c r="G21" s="10">
        <v>15161</v>
      </c>
      <c r="H21" s="10">
        <v>16017</v>
      </c>
      <c r="I21" s="10">
        <v>16687</v>
      </c>
      <c r="J21" s="10">
        <v>17145</v>
      </c>
      <c r="K21" s="10">
        <v>17812</v>
      </c>
      <c r="L21" s="10">
        <v>18681</v>
      </c>
      <c r="M21" s="10">
        <v>19419</v>
      </c>
      <c r="N21" s="10">
        <v>19906</v>
      </c>
      <c r="O21" s="10">
        <v>20275</v>
      </c>
      <c r="P21" s="10">
        <v>19997</v>
      </c>
      <c r="Q21" s="10">
        <v>19120</v>
      </c>
      <c r="R21" s="62">
        <v>-4.3856578486773046E-2</v>
      </c>
      <c r="S21" s="62">
        <v>2.3499812643862805E-2</v>
      </c>
      <c r="T21" s="61" t="s">
        <v>217</v>
      </c>
      <c r="U21" s="10"/>
    </row>
    <row r="22" spans="1:21" ht="15" customHeight="1" x14ac:dyDescent="0.2">
      <c r="A22" s="8" t="s">
        <v>369</v>
      </c>
      <c r="B22" s="10">
        <v>2001</v>
      </c>
      <c r="C22" s="10">
        <v>2029</v>
      </c>
      <c r="D22" s="10">
        <v>2234</v>
      </c>
      <c r="E22" s="10">
        <v>2394</v>
      </c>
      <c r="F22" s="10">
        <v>2430</v>
      </c>
      <c r="G22" s="10">
        <v>2552</v>
      </c>
      <c r="H22" s="10">
        <v>2647</v>
      </c>
      <c r="I22" s="10">
        <v>2833</v>
      </c>
      <c r="J22" s="10">
        <v>2964</v>
      </c>
      <c r="K22" s="10">
        <v>2965</v>
      </c>
      <c r="L22" s="10">
        <v>3037</v>
      </c>
      <c r="M22" s="10">
        <v>3073</v>
      </c>
      <c r="N22" s="10">
        <v>3072</v>
      </c>
      <c r="O22" s="10">
        <v>3100</v>
      </c>
      <c r="P22" s="10">
        <v>3115</v>
      </c>
      <c r="Q22" s="10">
        <v>2950</v>
      </c>
      <c r="R22" s="62">
        <v>-5.2969502407704705E-2</v>
      </c>
      <c r="S22" s="62">
        <v>-2.8646690813302622E-2</v>
      </c>
      <c r="T22" s="61" t="s">
        <v>308</v>
      </c>
      <c r="U22" s="10"/>
    </row>
    <row r="23" spans="1:21" ht="15" customHeight="1" x14ac:dyDescent="0.2">
      <c r="A23" s="8" t="s">
        <v>303</v>
      </c>
      <c r="B23" s="10">
        <v>8721</v>
      </c>
      <c r="C23" s="10">
        <v>9418</v>
      </c>
      <c r="D23" s="10">
        <v>10236</v>
      </c>
      <c r="E23" s="10">
        <v>10639</v>
      </c>
      <c r="F23" s="10">
        <v>11145</v>
      </c>
      <c r="G23" s="10">
        <v>11654</v>
      </c>
      <c r="H23" s="10">
        <v>12246</v>
      </c>
      <c r="I23" s="10">
        <v>12754</v>
      </c>
      <c r="J23" s="10">
        <v>13204</v>
      </c>
      <c r="K23" s="10">
        <v>13334</v>
      </c>
      <c r="L23" s="10">
        <v>13660</v>
      </c>
      <c r="M23" s="10">
        <v>14016</v>
      </c>
      <c r="N23" s="10">
        <v>14039</v>
      </c>
      <c r="O23" s="10">
        <v>14242</v>
      </c>
      <c r="P23" s="10">
        <v>14365</v>
      </c>
      <c r="Q23" s="10">
        <v>13734</v>
      </c>
      <c r="R23" s="62">
        <v>-4.3926209537069272E-2</v>
      </c>
      <c r="S23" s="62">
        <v>5.417276720351305E-3</v>
      </c>
      <c r="T23" s="61" t="s">
        <v>217</v>
      </c>
      <c r="U23" s="10"/>
    </row>
    <row r="24" spans="1:21" ht="15" customHeight="1" x14ac:dyDescent="0.2">
      <c r="A24" s="8" t="s">
        <v>351</v>
      </c>
      <c r="B24" s="10">
        <v>364</v>
      </c>
      <c r="C24" s="10">
        <v>396</v>
      </c>
      <c r="D24" s="10">
        <v>425</v>
      </c>
      <c r="E24" s="10">
        <v>442</v>
      </c>
      <c r="F24" s="10">
        <v>474</v>
      </c>
      <c r="G24" s="10">
        <v>523</v>
      </c>
      <c r="H24" s="10">
        <v>530</v>
      </c>
      <c r="I24" s="10">
        <v>533</v>
      </c>
      <c r="J24" s="10">
        <v>521</v>
      </c>
      <c r="K24" s="10">
        <v>533</v>
      </c>
      <c r="L24" s="10">
        <v>527</v>
      </c>
      <c r="M24" s="10">
        <v>526</v>
      </c>
      <c r="N24" s="10">
        <v>528</v>
      </c>
      <c r="O24" s="10">
        <v>504</v>
      </c>
      <c r="P24" s="10">
        <v>494</v>
      </c>
      <c r="Q24" s="10">
        <v>475</v>
      </c>
      <c r="R24" s="62">
        <v>-3.8461538461538436E-2</v>
      </c>
      <c r="S24" s="62">
        <v>-9.8671726755218181E-2</v>
      </c>
      <c r="T24" s="61" t="s">
        <v>308</v>
      </c>
      <c r="U24" s="10"/>
    </row>
    <row r="25" spans="1:21" ht="15" customHeight="1" x14ac:dyDescent="0.2">
      <c r="A25" s="8" t="s">
        <v>394</v>
      </c>
      <c r="B25" s="10">
        <v>13975</v>
      </c>
      <c r="C25" s="10">
        <v>14340</v>
      </c>
      <c r="D25" s="10">
        <v>14953</v>
      </c>
      <c r="E25" s="10">
        <v>15894</v>
      </c>
      <c r="F25" s="10">
        <v>16525</v>
      </c>
      <c r="G25" s="10">
        <v>17257</v>
      </c>
      <c r="H25" s="10">
        <v>18127</v>
      </c>
      <c r="I25" s="10">
        <v>18811</v>
      </c>
      <c r="J25" s="10">
        <v>19404</v>
      </c>
      <c r="K25" s="10">
        <v>19979</v>
      </c>
      <c r="L25" s="10">
        <v>21000</v>
      </c>
      <c r="M25" s="10">
        <v>21792</v>
      </c>
      <c r="N25" s="10">
        <v>22613</v>
      </c>
      <c r="O25" s="10">
        <v>23246</v>
      </c>
      <c r="P25" s="10">
        <v>22440</v>
      </c>
      <c r="Q25" s="10">
        <v>21908</v>
      </c>
      <c r="R25" s="62">
        <v>-2.3707664884135449E-2</v>
      </c>
      <c r="S25" s="62">
        <v>4.3238095238095298E-2</v>
      </c>
      <c r="T25" s="61" t="s">
        <v>217</v>
      </c>
      <c r="U25" s="10"/>
    </row>
    <row r="26" spans="1:21" ht="15" customHeight="1" x14ac:dyDescent="0.2">
      <c r="A26" s="8" t="s">
        <v>331</v>
      </c>
      <c r="B26" s="10">
        <v>863</v>
      </c>
      <c r="C26" s="10">
        <v>887</v>
      </c>
      <c r="D26" s="10">
        <v>929</v>
      </c>
      <c r="E26" s="10">
        <v>947</v>
      </c>
      <c r="F26" s="10">
        <v>1034</v>
      </c>
      <c r="G26" s="10">
        <v>1139</v>
      </c>
      <c r="H26" s="10">
        <v>1133</v>
      </c>
      <c r="I26" s="10">
        <v>1190</v>
      </c>
      <c r="J26" s="10">
        <v>1241</v>
      </c>
      <c r="K26" s="10">
        <v>1239</v>
      </c>
      <c r="L26" s="10">
        <v>1263</v>
      </c>
      <c r="M26" s="10">
        <v>1226</v>
      </c>
      <c r="N26" s="10">
        <v>1152</v>
      </c>
      <c r="O26" s="10">
        <v>1097</v>
      </c>
      <c r="P26" s="10">
        <v>1109</v>
      </c>
      <c r="Q26" s="10">
        <v>1039</v>
      </c>
      <c r="R26" s="62">
        <v>-6.3119927862939629E-2</v>
      </c>
      <c r="S26" s="62">
        <v>-0.17735550277117973</v>
      </c>
      <c r="T26" s="61" t="s">
        <v>308</v>
      </c>
      <c r="U26" s="10"/>
    </row>
    <row r="27" spans="1:21" ht="15" customHeight="1" x14ac:dyDescent="0.2">
      <c r="A27" s="8" t="s">
        <v>339</v>
      </c>
      <c r="B27" s="10">
        <v>218</v>
      </c>
      <c r="C27" s="10">
        <v>248</v>
      </c>
      <c r="D27" s="10">
        <v>283</v>
      </c>
      <c r="E27" s="10">
        <v>288</v>
      </c>
      <c r="F27" s="10">
        <v>294</v>
      </c>
      <c r="G27" s="10">
        <v>314</v>
      </c>
      <c r="H27" s="10">
        <v>326</v>
      </c>
      <c r="I27" s="10">
        <v>362</v>
      </c>
      <c r="J27" s="10">
        <v>383</v>
      </c>
      <c r="K27" s="10">
        <v>411</v>
      </c>
      <c r="L27" s="10">
        <v>414</v>
      </c>
      <c r="M27" s="10">
        <v>414</v>
      </c>
      <c r="N27" s="10">
        <v>400</v>
      </c>
      <c r="O27" s="10">
        <v>430</v>
      </c>
      <c r="P27" s="10">
        <v>489</v>
      </c>
      <c r="Q27" s="10">
        <v>501</v>
      </c>
      <c r="R27" s="62">
        <v>2.4539877300613577E-2</v>
      </c>
      <c r="S27" s="62">
        <v>0.21014492753623193</v>
      </c>
      <c r="T27" s="61" t="s">
        <v>308</v>
      </c>
      <c r="U27" s="10"/>
    </row>
    <row r="28" spans="1:21" ht="15" customHeight="1" x14ac:dyDescent="0.2">
      <c r="A28" s="8" t="s">
        <v>352</v>
      </c>
      <c r="B28" s="10">
        <v>6007</v>
      </c>
      <c r="C28" s="10">
        <v>6391</v>
      </c>
      <c r="D28" s="10">
        <v>6995</v>
      </c>
      <c r="E28" s="10">
        <v>7288</v>
      </c>
      <c r="F28" s="10">
        <v>7608</v>
      </c>
      <c r="G28" s="10">
        <v>8021</v>
      </c>
      <c r="H28" s="10">
        <v>8558</v>
      </c>
      <c r="I28" s="10">
        <v>9106</v>
      </c>
      <c r="J28" s="10">
        <v>9620</v>
      </c>
      <c r="K28" s="10">
        <v>9998</v>
      </c>
      <c r="L28" s="10">
        <v>10266</v>
      </c>
      <c r="M28" s="10">
        <v>10506</v>
      </c>
      <c r="N28" s="10">
        <v>10470</v>
      </c>
      <c r="O28" s="10">
        <v>10489</v>
      </c>
      <c r="P28" s="10">
        <v>10752</v>
      </c>
      <c r="Q28" s="10">
        <v>10445</v>
      </c>
      <c r="R28" s="62">
        <v>-2.8552827380952328E-2</v>
      </c>
      <c r="S28" s="62">
        <v>1.7436197155659361E-2</v>
      </c>
      <c r="T28" s="61" t="s">
        <v>308</v>
      </c>
      <c r="U28" s="10"/>
    </row>
    <row r="29" spans="1:21" ht="15" customHeight="1" x14ac:dyDescent="0.2">
      <c r="A29" s="8" t="s">
        <v>395</v>
      </c>
      <c r="B29" s="10">
        <v>9661</v>
      </c>
      <c r="C29" s="10">
        <v>9899</v>
      </c>
      <c r="D29" s="10">
        <v>10480</v>
      </c>
      <c r="E29" s="10">
        <v>11036</v>
      </c>
      <c r="F29" s="10">
        <v>11720</v>
      </c>
      <c r="G29" s="10">
        <v>12555</v>
      </c>
      <c r="H29" s="10">
        <v>13298</v>
      </c>
      <c r="I29" s="10">
        <v>13737</v>
      </c>
      <c r="J29" s="10">
        <v>14152</v>
      </c>
      <c r="K29" s="10">
        <v>15004</v>
      </c>
      <c r="L29" s="10">
        <v>15633</v>
      </c>
      <c r="M29" s="10">
        <v>16207</v>
      </c>
      <c r="N29" s="10">
        <v>16559</v>
      </c>
      <c r="O29" s="10">
        <v>16776</v>
      </c>
      <c r="P29" s="10">
        <v>16797</v>
      </c>
      <c r="Q29" s="10">
        <v>16216</v>
      </c>
      <c r="R29" s="62">
        <v>-3.4589510031553306E-2</v>
      </c>
      <c r="S29" s="62">
        <v>3.7292906032111661E-2</v>
      </c>
      <c r="T29" s="61" t="s">
        <v>217</v>
      </c>
      <c r="U29" s="10"/>
    </row>
    <row r="30" spans="1:21" ht="15" customHeight="1" x14ac:dyDescent="0.2">
      <c r="A30" s="8" t="s">
        <v>332</v>
      </c>
      <c r="B30" s="10">
        <v>12686</v>
      </c>
      <c r="C30" s="10">
        <v>13294</v>
      </c>
      <c r="D30" s="10">
        <v>14216</v>
      </c>
      <c r="E30" s="10">
        <v>14836</v>
      </c>
      <c r="F30" s="10">
        <v>15684</v>
      </c>
      <c r="G30" s="10">
        <v>16743</v>
      </c>
      <c r="H30" s="10">
        <v>17769</v>
      </c>
      <c r="I30" s="10">
        <v>18774</v>
      </c>
      <c r="J30" s="10">
        <v>19779</v>
      </c>
      <c r="K30" s="10">
        <v>20681</v>
      </c>
      <c r="L30" s="10">
        <v>21488</v>
      </c>
      <c r="M30" s="10">
        <v>22610</v>
      </c>
      <c r="N30" s="10">
        <v>23431</v>
      </c>
      <c r="O30" s="10">
        <v>24038</v>
      </c>
      <c r="P30" s="10">
        <v>25095</v>
      </c>
      <c r="Q30" s="10">
        <v>24853</v>
      </c>
      <c r="R30" s="62">
        <v>-9.6433552500497788E-3</v>
      </c>
      <c r="S30" s="62">
        <v>0.15659903201787051</v>
      </c>
      <c r="T30" s="61" t="s">
        <v>308</v>
      </c>
      <c r="U30" s="10"/>
    </row>
    <row r="31" spans="1:21" ht="15" customHeight="1" x14ac:dyDescent="0.2">
      <c r="A31" s="8" t="s">
        <v>358</v>
      </c>
      <c r="B31" s="10">
        <v>3632</v>
      </c>
      <c r="C31" s="10">
        <v>3784</v>
      </c>
      <c r="D31" s="10">
        <v>4084</v>
      </c>
      <c r="E31" s="10">
        <v>4309</v>
      </c>
      <c r="F31" s="10">
        <v>4422</v>
      </c>
      <c r="G31" s="10">
        <v>4621</v>
      </c>
      <c r="H31" s="10">
        <v>4800</v>
      </c>
      <c r="I31" s="10">
        <v>5045</v>
      </c>
      <c r="J31" s="10">
        <v>5169</v>
      </c>
      <c r="K31" s="10">
        <v>5246</v>
      </c>
      <c r="L31" s="10">
        <v>5345</v>
      </c>
      <c r="M31" s="10">
        <v>5387</v>
      </c>
      <c r="N31" s="10">
        <v>5421</v>
      </c>
      <c r="O31" s="10">
        <v>5396</v>
      </c>
      <c r="P31" s="10">
        <v>5525</v>
      </c>
      <c r="Q31" s="10">
        <v>5487</v>
      </c>
      <c r="R31" s="62">
        <v>-6.8778280542985959E-3</v>
      </c>
      <c r="S31" s="62">
        <v>2.6566884939195567E-2</v>
      </c>
      <c r="T31" s="61" t="s">
        <v>308</v>
      </c>
      <c r="U31" s="10"/>
    </row>
    <row r="32" spans="1:21" ht="15" customHeight="1" x14ac:dyDescent="0.2">
      <c r="A32" s="8" t="s">
        <v>340</v>
      </c>
      <c r="B32" s="10">
        <v>562</v>
      </c>
      <c r="C32" s="10">
        <v>595</v>
      </c>
      <c r="D32" s="10">
        <v>665</v>
      </c>
      <c r="E32" s="10">
        <v>685</v>
      </c>
      <c r="F32" s="10">
        <v>707</v>
      </c>
      <c r="G32" s="10">
        <v>750</v>
      </c>
      <c r="H32" s="10">
        <v>762</v>
      </c>
      <c r="I32" s="10">
        <v>762</v>
      </c>
      <c r="J32" s="10">
        <v>803</v>
      </c>
      <c r="K32" s="10">
        <v>799</v>
      </c>
      <c r="L32" s="10">
        <v>815</v>
      </c>
      <c r="M32" s="10">
        <v>818</v>
      </c>
      <c r="N32" s="10">
        <v>796</v>
      </c>
      <c r="O32" s="10">
        <v>788</v>
      </c>
      <c r="P32" s="10">
        <v>841</v>
      </c>
      <c r="Q32" s="10">
        <v>740</v>
      </c>
      <c r="R32" s="62">
        <v>-0.12009512485136742</v>
      </c>
      <c r="S32" s="62">
        <v>-9.2024539877300637E-2</v>
      </c>
      <c r="T32" s="61" t="s">
        <v>308</v>
      </c>
      <c r="U32" s="10"/>
    </row>
    <row r="33" spans="1:21" ht="15" customHeight="1" x14ac:dyDescent="0.2">
      <c r="A33" s="8" t="s">
        <v>341</v>
      </c>
      <c r="B33" s="10">
        <v>140</v>
      </c>
      <c r="C33" s="10">
        <v>181</v>
      </c>
      <c r="D33" s="10">
        <v>202</v>
      </c>
      <c r="E33" s="10">
        <v>226</v>
      </c>
      <c r="F33" s="10">
        <v>243</v>
      </c>
      <c r="G33" s="10">
        <v>263</v>
      </c>
      <c r="H33" s="10">
        <v>267</v>
      </c>
      <c r="I33" s="10">
        <v>269</v>
      </c>
      <c r="J33" s="10">
        <v>272</v>
      </c>
      <c r="K33" s="10">
        <v>275</v>
      </c>
      <c r="L33" s="10">
        <v>271</v>
      </c>
      <c r="M33" s="10">
        <v>284</v>
      </c>
      <c r="N33" s="10">
        <v>280</v>
      </c>
      <c r="O33" s="10">
        <v>298</v>
      </c>
      <c r="P33" s="10">
        <v>290</v>
      </c>
      <c r="Q33" s="10">
        <v>275</v>
      </c>
      <c r="R33" s="62">
        <v>-5.1724137931034475E-2</v>
      </c>
      <c r="S33" s="62">
        <v>1.4760147601476037E-2</v>
      </c>
      <c r="T33" s="61" t="s">
        <v>308</v>
      </c>
      <c r="U33" s="10"/>
    </row>
    <row r="34" spans="1:21" ht="15" customHeight="1" x14ac:dyDescent="0.2">
      <c r="A34" s="8" t="s">
        <v>376</v>
      </c>
      <c r="B34" s="10">
        <v>6082</v>
      </c>
      <c r="C34" s="10">
        <v>6298</v>
      </c>
      <c r="D34" s="10">
        <v>6605</v>
      </c>
      <c r="E34" s="10">
        <v>6703</v>
      </c>
      <c r="F34" s="10">
        <v>6786</v>
      </c>
      <c r="G34" s="10">
        <v>7119</v>
      </c>
      <c r="H34" s="10">
        <v>7437</v>
      </c>
      <c r="I34" s="10">
        <v>7711</v>
      </c>
      <c r="J34" s="10">
        <v>7869</v>
      </c>
      <c r="K34" s="10">
        <v>8008</v>
      </c>
      <c r="L34" s="10">
        <v>8236</v>
      </c>
      <c r="M34" s="10">
        <v>8486</v>
      </c>
      <c r="N34" s="10">
        <v>8686</v>
      </c>
      <c r="O34" s="10">
        <v>8867</v>
      </c>
      <c r="P34" s="10">
        <v>8712</v>
      </c>
      <c r="Q34" s="10">
        <v>8279</v>
      </c>
      <c r="R34" s="62">
        <v>-4.9701561065197408E-2</v>
      </c>
      <c r="S34" s="62">
        <v>5.2209810587664496E-3</v>
      </c>
      <c r="T34" s="61" t="s">
        <v>217</v>
      </c>
      <c r="U34" s="10"/>
    </row>
    <row r="35" spans="1:21" ht="15" customHeight="1" x14ac:dyDescent="0.2">
      <c r="A35" s="8" t="s">
        <v>149</v>
      </c>
      <c r="B35" s="10">
        <v>1094</v>
      </c>
      <c r="C35" s="10">
        <v>1160</v>
      </c>
      <c r="D35" s="10">
        <v>1315</v>
      </c>
      <c r="E35" s="10">
        <v>1389</v>
      </c>
      <c r="F35" s="10">
        <v>1379</v>
      </c>
      <c r="G35" s="10">
        <v>1508</v>
      </c>
      <c r="H35" s="10">
        <v>1561</v>
      </c>
      <c r="I35" s="10">
        <v>1574</v>
      </c>
      <c r="J35" s="10">
        <v>1583</v>
      </c>
      <c r="K35" s="10">
        <v>1542</v>
      </c>
      <c r="L35" s="10">
        <v>1601</v>
      </c>
      <c r="M35" s="10">
        <v>1678</v>
      </c>
      <c r="N35" s="10">
        <v>1816</v>
      </c>
      <c r="O35" s="10">
        <v>1801</v>
      </c>
      <c r="P35" s="10">
        <v>1790</v>
      </c>
      <c r="Q35" s="10">
        <v>1731</v>
      </c>
      <c r="R35" s="62">
        <v>-3.2960893854748652E-2</v>
      </c>
      <c r="S35" s="62">
        <v>8.1199250468457107E-2</v>
      </c>
      <c r="T35" s="61" t="s">
        <v>308</v>
      </c>
      <c r="U35" s="10"/>
    </row>
    <row r="36" spans="1:21" ht="15" customHeight="1" x14ac:dyDescent="0.2">
      <c r="A36" s="8" t="s">
        <v>366</v>
      </c>
      <c r="B36" s="10">
        <v>5510</v>
      </c>
      <c r="C36" s="10">
        <v>5887</v>
      </c>
      <c r="D36" s="10">
        <v>6246</v>
      </c>
      <c r="E36" s="10">
        <v>6774</v>
      </c>
      <c r="F36" s="10">
        <v>7464</v>
      </c>
      <c r="G36" s="10">
        <v>8302</v>
      </c>
      <c r="H36" s="10">
        <v>9283</v>
      </c>
      <c r="I36" s="10">
        <v>10303</v>
      </c>
      <c r="J36" s="10">
        <v>11108</v>
      </c>
      <c r="K36" s="10">
        <v>11924</v>
      </c>
      <c r="L36" s="10">
        <v>13030</v>
      </c>
      <c r="M36" s="10">
        <v>14154</v>
      </c>
      <c r="N36" s="10">
        <v>14969</v>
      </c>
      <c r="O36" s="10">
        <v>16080</v>
      </c>
      <c r="P36" s="10">
        <v>16845</v>
      </c>
      <c r="Q36" s="10">
        <v>16800</v>
      </c>
      <c r="R36" s="62">
        <v>-2.6714158504007601E-3</v>
      </c>
      <c r="S36" s="62">
        <v>0.28933231005372217</v>
      </c>
      <c r="T36" s="61" t="s">
        <v>217</v>
      </c>
      <c r="U36" s="10"/>
    </row>
    <row r="37" spans="1:21" ht="15" customHeight="1" x14ac:dyDescent="0.2">
      <c r="A37" s="8" t="s">
        <v>359</v>
      </c>
      <c r="B37" s="10">
        <v>563</v>
      </c>
      <c r="C37" s="10">
        <v>605</v>
      </c>
      <c r="D37" s="10">
        <v>602</v>
      </c>
      <c r="E37" s="10">
        <v>667</v>
      </c>
      <c r="F37" s="10">
        <v>694</v>
      </c>
      <c r="G37" s="10">
        <v>707</v>
      </c>
      <c r="H37" s="10">
        <v>727</v>
      </c>
      <c r="I37" s="10">
        <v>731</v>
      </c>
      <c r="J37" s="10">
        <v>746</v>
      </c>
      <c r="K37" s="10">
        <v>749</v>
      </c>
      <c r="L37" s="10">
        <v>767</v>
      </c>
      <c r="M37" s="10">
        <v>775</v>
      </c>
      <c r="N37" s="10">
        <v>759</v>
      </c>
      <c r="O37" s="10">
        <v>761</v>
      </c>
      <c r="P37" s="10">
        <v>793</v>
      </c>
      <c r="Q37" s="10">
        <v>752</v>
      </c>
      <c r="R37" s="62">
        <v>-5.1702395964691061E-2</v>
      </c>
      <c r="S37" s="62">
        <v>-1.9556714471968717E-2</v>
      </c>
      <c r="T37" s="61" t="s">
        <v>308</v>
      </c>
      <c r="U37" s="10"/>
    </row>
    <row r="38" spans="1:21" ht="15" customHeight="1" x14ac:dyDescent="0.2">
      <c r="A38" s="8" t="s">
        <v>396</v>
      </c>
      <c r="B38" s="10">
        <v>9430</v>
      </c>
      <c r="C38" s="10">
        <v>9587</v>
      </c>
      <c r="D38" s="10">
        <v>10018</v>
      </c>
      <c r="E38" s="10">
        <v>10451</v>
      </c>
      <c r="F38" s="10">
        <v>10826</v>
      </c>
      <c r="G38" s="10">
        <v>11459</v>
      </c>
      <c r="H38" s="10">
        <v>12195</v>
      </c>
      <c r="I38" s="10">
        <v>12617</v>
      </c>
      <c r="J38" s="10">
        <v>12895</v>
      </c>
      <c r="K38" s="10">
        <v>13297</v>
      </c>
      <c r="L38" s="10">
        <v>13743</v>
      </c>
      <c r="M38" s="10">
        <v>14237</v>
      </c>
      <c r="N38" s="10">
        <v>14654</v>
      </c>
      <c r="O38" s="10">
        <v>15225</v>
      </c>
      <c r="P38" s="10">
        <v>15106</v>
      </c>
      <c r="Q38" s="10">
        <v>14614</v>
      </c>
      <c r="R38" s="62">
        <v>-3.2569839798755496E-2</v>
      </c>
      <c r="S38" s="62">
        <v>6.3377719566324764E-2</v>
      </c>
      <c r="T38" s="61" t="s">
        <v>217</v>
      </c>
      <c r="U38" s="10"/>
    </row>
    <row r="39" spans="1:21" ht="15" customHeight="1" x14ac:dyDescent="0.2">
      <c r="A39" s="8" t="s">
        <v>385</v>
      </c>
      <c r="B39" s="10">
        <v>6197</v>
      </c>
      <c r="C39" s="10">
        <v>6380</v>
      </c>
      <c r="D39" s="10">
        <v>6613</v>
      </c>
      <c r="E39" s="10">
        <v>6818</v>
      </c>
      <c r="F39" s="10">
        <v>7081</v>
      </c>
      <c r="G39" s="10">
        <v>7501</v>
      </c>
      <c r="H39" s="10">
        <v>7953</v>
      </c>
      <c r="I39" s="10">
        <v>8268</v>
      </c>
      <c r="J39" s="10">
        <v>8571</v>
      </c>
      <c r="K39" s="10">
        <v>9115</v>
      </c>
      <c r="L39" s="10">
        <v>9713</v>
      </c>
      <c r="M39" s="10">
        <v>10414</v>
      </c>
      <c r="N39" s="10">
        <v>10828</v>
      </c>
      <c r="O39" s="10">
        <v>11281</v>
      </c>
      <c r="P39" s="10">
        <v>11356</v>
      </c>
      <c r="Q39" s="10">
        <v>11030</v>
      </c>
      <c r="R39" s="62">
        <v>-2.8707291299753468E-2</v>
      </c>
      <c r="S39" s="62">
        <v>0.13559147534232463</v>
      </c>
      <c r="T39" s="61" t="s">
        <v>217</v>
      </c>
      <c r="U39" s="10"/>
    </row>
    <row r="40" spans="1:21" ht="15" customHeight="1" x14ac:dyDescent="0.2">
      <c r="A40" s="8" t="s">
        <v>370</v>
      </c>
      <c r="B40" s="10">
        <v>4244</v>
      </c>
      <c r="C40" s="10">
        <v>4486</v>
      </c>
      <c r="D40" s="10">
        <v>4789</v>
      </c>
      <c r="E40" s="10">
        <v>5022</v>
      </c>
      <c r="F40" s="10">
        <v>5347</v>
      </c>
      <c r="G40" s="10">
        <v>5532</v>
      </c>
      <c r="H40" s="10">
        <v>5743</v>
      </c>
      <c r="I40" s="10">
        <v>5836</v>
      </c>
      <c r="J40" s="10">
        <v>6023</v>
      </c>
      <c r="K40" s="10">
        <v>6106</v>
      </c>
      <c r="L40" s="10">
        <v>6248</v>
      </c>
      <c r="M40" s="10">
        <v>6431</v>
      </c>
      <c r="N40" s="10">
        <v>6404</v>
      </c>
      <c r="O40" s="10">
        <v>6340</v>
      </c>
      <c r="P40" s="10">
        <v>6458</v>
      </c>
      <c r="Q40" s="10">
        <v>6334</v>
      </c>
      <c r="R40" s="62">
        <v>-1.9200991018891278E-2</v>
      </c>
      <c r="S40" s="62">
        <v>1.3764404609474923E-2</v>
      </c>
      <c r="T40" s="61" t="s">
        <v>308</v>
      </c>
      <c r="U40" s="10"/>
    </row>
    <row r="41" spans="1:21" ht="15" customHeight="1" x14ac:dyDescent="0.2">
      <c r="A41" s="8" t="s">
        <v>353</v>
      </c>
      <c r="B41" s="10">
        <v>120</v>
      </c>
      <c r="C41" s="10">
        <v>120</v>
      </c>
      <c r="D41" s="10">
        <v>137</v>
      </c>
      <c r="E41" s="10">
        <v>154</v>
      </c>
      <c r="F41" s="10">
        <v>153</v>
      </c>
      <c r="G41" s="10">
        <v>159</v>
      </c>
      <c r="H41" s="10">
        <v>172</v>
      </c>
      <c r="I41" s="10">
        <v>176</v>
      </c>
      <c r="J41" s="10">
        <v>175</v>
      </c>
      <c r="K41" s="10">
        <v>181</v>
      </c>
      <c r="L41" s="10">
        <v>187</v>
      </c>
      <c r="M41" s="10">
        <v>196</v>
      </c>
      <c r="N41" s="10">
        <v>203</v>
      </c>
      <c r="O41" s="10">
        <v>196</v>
      </c>
      <c r="P41" s="10">
        <v>205</v>
      </c>
      <c r="Q41" s="10">
        <v>194</v>
      </c>
      <c r="R41" s="62">
        <v>-5.3658536585365901E-2</v>
      </c>
      <c r="S41" s="62">
        <v>3.7433155080213831E-2</v>
      </c>
      <c r="T41" s="61" t="s">
        <v>308</v>
      </c>
      <c r="U41" s="10"/>
    </row>
    <row r="42" spans="1:21" ht="15" customHeight="1" x14ac:dyDescent="0.2">
      <c r="A42" s="8" t="s">
        <v>354</v>
      </c>
      <c r="B42" s="10">
        <v>1287</v>
      </c>
      <c r="C42" s="10">
        <v>1371</v>
      </c>
      <c r="D42" s="10">
        <v>1446</v>
      </c>
      <c r="E42" s="10">
        <v>1528</v>
      </c>
      <c r="F42" s="10">
        <v>1559</v>
      </c>
      <c r="G42" s="10">
        <v>1598</v>
      </c>
      <c r="H42" s="10">
        <v>1707</v>
      </c>
      <c r="I42" s="10">
        <v>1758</v>
      </c>
      <c r="J42" s="10">
        <v>1868</v>
      </c>
      <c r="K42" s="10">
        <v>1889</v>
      </c>
      <c r="L42" s="10">
        <v>1956</v>
      </c>
      <c r="M42" s="10">
        <v>1988</v>
      </c>
      <c r="N42" s="10">
        <v>1933</v>
      </c>
      <c r="O42" s="10">
        <v>1950</v>
      </c>
      <c r="P42" s="10">
        <v>2051</v>
      </c>
      <c r="Q42" s="10">
        <v>1940</v>
      </c>
      <c r="R42" s="62">
        <v>-5.4119941491955093E-2</v>
      </c>
      <c r="S42" s="62">
        <v>-8.1799591002045258E-3</v>
      </c>
      <c r="T42" s="61" t="s">
        <v>308</v>
      </c>
      <c r="U42" s="10"/>
    </row>
    <row r="43" spans="1:21" ht="15" customHeight="1" x14ac:dyDescent="0.2">
      <c r="A43" s="8" t="s">
        <v>386</v>
      </c>
      <c r="B43" s="10">
        <v>4597</v>
      </c>
      <c r="C43" s="10">
        <v>4691</v>
      </c>
      <c r="D43" s="10">
        <v>4978</v>
      </c>
      <c r="E43" s="10">
        <v>5154</v>
      </c>
      <c r="F43" s="10">
        <v>5283</v>
      </c>
      <c r="G43" s="10">
        <v>5593</v>
      </c>
      <c r="H43" s="10">
        <v>6119</v>
      </c>
      <c r="I43" s="10">
        <v>6267</v>
      </c>
      <c r="J43" s="10">
        <v>6400</v>
      </c>
      <c r="K43" s="10">
        <v>6756</v>
      </c>
      <c r="L43" s="10">
        <v>7425</v>
      </c>
      <c r="M43" s="10">
        <v>7969</v>
      </c>
      <c r="N43" s="10">
        <v>8333</v>
      </c>
      <c r="O43" s="10">
        <v>8818</v>
      </c>
      <c r="P43" s="10">
        <v>8899</v>
      </c>
      <c r="Q43" s="10">
        <v>8846</v>
      </c>
      <c r="R43" s="62">
        <v>-5.9557253624002993E-3</v>
      </c>
      <c r="S43" s="62">
        <v>0.19138047138047143</v>
      </c>
      <c r="T43" s="61" t="s">
        <v>217</v>
      </c>
      <c r="U43" s="10"/>
    </row>
    <row r="44" spans="1:21" ht="15" customHeight="1" x14ac:dyDescent="0.2">
      <c r="A44" s="8" t="s">
        <v>360</v>
      </c>
      <c r="B44" s="10">
        <v>277</v>
      </c>
      <c r="C44" s="10">
        <v>291</v>
      </c>
      <c r="D44" s="10">
        <v>294</v>
      </c>
      <c r="E44" s="10">
        <v>310</v>
      </c>
      <c r="F44" s="10">
        <v>304</v>
      </c>
      <c r="G44" s="10">
        <v>317</v>
      </c>
      <c r="H44" s="10">
        <v>330</v>
      </c>
      <c r="I44" s="10">
        <v>328</v>
      </c>
      <c r="J44" s="10">
        <v>352</v>
      </c>
      <c r="K44" s="10">
        <v>365</v>
      </c>
      <c r="L44" s="10">
        <v>395</v>
      </c>
      <c r="M44" s="10">
        <v>395</v>
      </c>
      <c r="N44" s="10">
        <v>407</v>
      </c>
      <c r="O44" s="10">
        <v>433</v>
      </c>
      <c r="P44" s="10">
        <v>466</v>
      </c>
      <c r="Q44" s="10">
        <v>455</v>
      </c>
      <c r="R44" s="62">
        <v>-2.3605150214592308E-2</v>
      </c>
      <c r="S44" s="62">
        <v>0.15189873417721511</v>
      </c>
      <c r="T44" s="61" t="s">
        <v>308</v>
      </c>
      <c r="U44" s="10"/>
    </row>
    <row r="45" spans="1:21" ht="15" customHeight="1" x14ac:dyDescent="0.2">
      <c r="A45" s="8" t="s">
        <v>377</v>
      </c>
      <c r="B45" s="10">
        <v>6933</v>
      </c>
      <c r="C45" s="10">
        <v>7224</v>
      </c>
      <c r="D45" s="10">
        <v>7728</v>
      </c>
      <c r="E45" s="10">
        <v>8171</v>
      </c>
      <c r="F45" s="10">
        <v>8636</v>
      </c>
      <c r="G45" s="10">
        <v>9414</v>
      </c>
      <c r="H45" s="10">
        <v>10013</v>
      </c>
      <c r="I45" s="10">
        <v>10784</v>
      </c>
      <c r="J45" s="10">
        <v>11498</v>
      </c>
      <c r="K45" s="10">
        <v>12042</v>
      </c>
      <c r="L45" s="10">
        <v>12728</v>
      </c>
      <c r="M45" s="10">
        <v>13150</v>
      </c>
      <c r="N45" s="10">
        <v>13492</v>
      </c>
      <c r="O45" s="10">
        <v>13774</v>
      </c>
      <c r="P45" s="10">
        <v>13648</v>
      </c>
      <c r="Q45" s="10">
        <v>13599</v>
      </c>
      <c r="R45" s="62">
        <v>-3.5902696365768261E-3</v>
      </c>
      <c r="S45" s="62">
        <v>6.8431803896920274E-2</v>
      </c>
      <c r="T45" s="61" t="s">
        <v>217</v>
      </c>
      <c r="U45" s="10"/>
    </row>
    <row r="46" spans="1:21" ht="15" customHeight="1" x14ac:dyDescent="0.2">
      <c r="A46" s="8" t="s">
        <v>387</v>
      </c>
      <c r="B46" s="10">
        <v>6012</v>
      </c>
      <c r="C46" s="10">
        <v>6050</v>
      </c>
      <c r="D46" s="10">
        <v>6292</v>
      </c>
      <c r="E46" s="10">
        <v>6412</v>
      </c>
      <c r="F46" s="10">
        <v>6645</v>
      </c>
      <c r="G46" s="10">
        <v>7096</v>
      </c>
      <c r="H46" s="10">
        <v>7389</v>
      </c>
      <c r="I46" s="10">
        <v>7664</v>
      </c>
      <c r="J46" s="10">
        <v>7983</v>
      </c>
      <c r="K46" s="10">
        <v>8347</v>
      </c>
      <c r="L46" s="10">
        <v>8854</v>
      </c>
      <c r="M46" s="10">
        <v>9296</v>
      </c>
      <c r="N46" s="10">
        <v>9382</v>
      </c>
      <c r="O46" s="10">
        <v>9707</v>
      </c>
      <c r="P46" s="10">
        <v>9742</v>
      </c>
      <c r="Q46" s="10">
        <v>9304</v>
      </c>
      <c r="R46" s="62">
        <v>-4.4959967152535363E-2</v>
      </c>
      <c r="S46" s="62">
        <v>5.0824486107973854E-2</v>
      </c>
      <c r="T46" s="61" t="s">
        <v>217</v>
      </c>
      <c r="U46" s="10"/>
    </row>
    <row r="47" spans="1:21" ht="15" customHeight="1" x14ac:dyDescent="0.2">
      <c r="A47" s="8" t="s">
        <v>68</v>
      </c>
      <c r="B47" s="10">
        <v>21963</v>
      </c>
      <c r="C47" s="10">
        <v>22628</v>
      </c>
      <c r="D47" s="10">
        <v>24329</v>
      </c>
      <c r="E47" s="10">
        <v>26105</v>
      </c>
      <c r="F47" s="10">
        <v>27521</v>
      </c>
      <c r="G47" s="10">
        <v>29461</v>
      </c>
      <c r="H47" s="10">
        <v>31902</v>
      </c>
      <c r="I47" s="10">
        <v>34935</v>
      </c>
      <c r="J47" s="10">
        <v>38501</v>
      </c>
      <c r="K47" s="10">
        <v>42426</v>
      </c>
      <c r="L47" s="10">
        <v>46248</v>
      </c>
      <c r="M47" s="10">
        <v>50380</v>
      </c>
      <c r="N47" s="10">
        <v>53120</v>
      </c>
      <c r="O47" s="10">
        <v>56057</v>
      </c>
      <c r="P47" s="10">
        <v>52483</v>
      </c>
      <c r="Q47" s="10">
        <v>58948</v>
      </c>
      <c r="R47" s="62">
        <v>0.12318274488882119</v>
      </c>
      <c r="S47" s="62">
        <v>0.27460646946895007</v>
      </c>
      <c r="T47" s="61" t="s">
        <v>217</v>
      </c>
      <c r="U47" s="10"/>
    </row>
    <row r="48" spans="1:21" ht="15" customHeight="1" x14ac:dyDescent="0.2">
      <c r="A48" s="8" t="s">
        <v>111</v>
      </c>
      <c r="B48" s="10">
        <v>3141</v>
      </c>
      <c r="C48" s="10">
        <v>3673</v>
      </c>
      <c r="D48" s="10">
        <v>4339</v>
      </c>
      <c r="E48" s="10">
        <v>5332</v>
      </c>
      <c r="F48" s="10">
        <v>6311</v>
      </c>
      <c r="G48" s="10">
        <v>7558</v>
      </c>
      <c r="H48" s="10">
        <v>8241</v>
      </c>
      <c r="I48" s="10">
        <v>8971</v>
      </c>
      <c r="J48" s="10">
        <v>9631</v>
      </c>
      <c r="K48" s="10">
        <v>10193</v>
      </c>
      <c r="L48" s="10">
        <v>10926</v>
      </c>
      <c r="M48" s="10">
        <v>11934</v>
      </c>
      <c r="N48" s="10">
        <v>12946</v>
      </c>
      <c r="O48" s="10">
        <v>14163</v>
      </c>
      <c r="P48" s="10">
        <v>15655</v>
      </c>
      <c r="Q48" s="10">
        <v>16565</v>
      </c>
      <c r="R48" s="62">
        <v>5.8128393484509822E-2</v>
      </c>
      <c r="S48" s="62">
        <v>0.51610836536701443</v>
      </c>
      <c r="T48" s="61" t="s">
        <v>217</v>
      </c>
      <c r="U48" s="10"/>
    </row>
    <row r="49" spans="1:21" ht="15" customHeight="1" x14ac:dyDescent="0.2">
      <c r="A49" s="8" t="s">
        <v>129</v>
      </c>
      <c r="B49" s="10">
        <v>3267</v>
      </c>
      <c r="C49" s="10">
        <v>3395</v>
      </c>
      <c r="D49" s="10">
        <v>3784</v>
      </c>
      <c r="E49" s="10">
        <v>3964</v>
      </c>
      <c r="F49" s="10">
        <v>4195</v>
      </c>
      <c r="G49" s="10">
        <v>4380</v>
      </c>
      <c r="H49" s="10">
        <v>4700</v>
      </c>
      <c r="I49" s="10">
        <v>4641</v>
      </c>
      <c r="J49" s="10">
        <v>4784</v>
      </c>
      <c r="K49" s="10">
        <v>4779</v>
      </c>
      <c r="L49" s="10">
        <v>4902</v>
      </c>
      <c r="M49" s="10">
        <v>5021</v>
      </c>
      <c r="N49" s="10">
        <v>4985</v>
      </c>
      <c r="O49" s="10">
        <v>5054</v>
      </c>
      <c r="P49" s="10">
        <v>5090</v>
      </c>
      <c r="Q49" s="10">
        <v>4998</v>
      </c>
      <c r="R49" s="62">
        <v>-1.8074656188605154E-2</v>
      </c>
      <c r="S49" s="62">
        <v>1.9583843329253448E-2</v>
      </c>
      <c r="T49" s="61" t="s">
        <v>308</v>
      </c>
      <c r="U49" s="10"/>
    </row>
    <row r="50" spans="1:21" ht="15" customHeight="1" x14ac:dyDescent="0.2">
      <c r="A50" s="8" t="s">
        <v>361</v>
      </c>
      <c r="B50" s="10">
        <v>1322</v>
      </c>
      <c r="C50" s="10">
        <v>1387</v>
      </c>
      <c r="D50" s="10">
        <v>1514</v>
      </c>
      <c r="E50" s="10">
        <v>1558</v>
      </c>
      <c r="F50" s="10">
        <v>1605</v>
      </c>
      <c r="G50" s="10">
        <v>1705</v>
      </c>
      <c r="H50" s="10">
        <v>1903</v>
      </c>
      <c r="I50" s="10">
        <v>2017</v>
      </c>
      <c r="J50" s="10">
        <v>2217</v>
      </c>
      <c r="K50" s="10">
        <v>2387</v>
      </c>
      <c r="L50" s="10">
        <v>2498</v>
      </c>
      <c r="M50" s="10">
        <v>2584</v>
      </c>
      <c r="N50" s="10">
        <v>2644</v>
      </c>
      <c r="O50" s="10">
        <v>2743</v>
      </c>
      <c r="P50" s="10">
        <v>2931</v>
      </c>
      <c r="Q50" s="10">
        <v>2898</v>
      </c>
      <c r="R50" s="62">
        <v>-1.1258955987717534E-2</v>
      </c>
      <c r="S50" s="62">
        <v>0.16012810248198561</v>
      </c>
      <c r="T50" s="61" t="s">
        <v>308</v>
      </c>
      <c r="U50" s="10"/>
    </row>
    <row r="51" spans="1:21" ht="15" customHeight="1" x14ac:dyDescent="0.2">
      <c r="A51" s="8" t="s">
        <v>362</v>
      </c>
      <c r="B51" s="10">
        <v>1139</v>
      </c>
      <c r="C51" s="10">
        <v>1252</v>
      </c>
      <c r="D51" s="10">
        <v>1417</v>
      </c>
      <c r="E51" s="10">
        <v>1555</v>
      </c>
      <c r="F51" s="10">
        <v>1610</v>
      </c>
      <c r="G51" s="10">
        <v>1642</v>
      </c>
      <c r="H51" s="10">
        <v>1711</v>
      </c>
      <c r="I51" s="10">
        <v>1749</v>
      </c>
      <c r="J51" s="10">
        <v>1846</v>
      </c>
      <c r="K51" s="10">
        <v>1867</v>
      </c>
      <c r="L51" s="10">
        <v>1935</v>
      </c>
      <c r="M51" s="10">
        <v>1997</v>
      </c>
      <c r="N51" s="10">
        <v>1957</v>
      </c>
      <c r="O51" s="10">
        <v>1949</v>
      </c>
      <c r="P51" s="10">
        <v>1965</v>
      </c>
      <c r="Q51" s="10">
        <v>1890</v>
      </c>
      <c r="R51" s="62">
        <v>-3.8167938931297662E-2</v>
      </c>
      <c r="S51" s="62">
        <v>-2.3255813953488413E-2</v>
      </c>
      <c r="T51" s="61" t="s">
        <v>308</v>
      </c>
      <c r="U51" s="10"/>
    </row>
    <row r="52" spans="1:21" ht="15" customHeight="1" x14ac:dyDescent="0.2">
      <c r="A52" s="8" t="s">
        <v>388</v>
      </c>
      <c r="B52" s="10">
        <v>11161</v>
      </c>
      <c r="C52" s="10">
        <v>11397</v>
      </c>
      <c r="D52" s="10">
        <v>12124</v>
      </c>
      <c r="E52" s="10">
        <v>12427</v>
      </c>
      <c r="F52" s="10">
        <v>13043</v>
      </c>
      <c r="G52" s="10">
        <v>13688</v>
      </c>
      <c r="H52" s="10">
        <v>14216</v>
      </c>
      <c r="I52" s="10">
        <v>14726</v>
      </c>
      <c r="J52" s="10">
        <v>15123</v>
      </c>
      <c r="K52" s="10">
        <v>15720</v>
      </c>
      <c r="L52" s="10">
        <v>16506</v>
      </c>
      <c r="M52" s="10">
        <v>17136</v>
      </c>
      <c r="N52" s="10">
        <v>17619</v>
      </c>
      <c r="O52" s="10">
        <v>18084</v>
      </c>
      <c r="P52" s="10">
        <v>18367</v>
      </c>
      <c r="Q52" s="10">
        <v>18517</v>
      </c>
      <c r="R52" s="62">
        <v>8.1668209288396909E-3</v>
      </c>
      <c r="S52" s="62">
        <v>0.12183448442990419</v>
      </c>
      <c r="T52" s="61" t="s">
        <v>217</v>
      </c>
      <c r="U52" s="10"/>
    </row>
    <row r="53" spans="1:21" ht="15" customHeight="1" x14ac:dyDescent="0.2">
      <c r="A53" s="8" t="s">
        <v>378</v>
      </c>
      <c r="B53" s="10">
        <v>8722</v>
      </c>
      <c r="C53" s="10">
        <v>8840</v>
      </c>
      <c r="D53" s="10">
        <v>9290</v>
      </c>
      <c r="E53" s="10">
        <v>9260</v>
      </c>
      <c r="F53" s="10">
        <v>9494</v>
      </c>
      <c r="G53" s="10">
        <v>9798</v>
      </c>
      <c r="H53" s="10">
        <v>10611</v>
      </c>
      <c r="I53" s="10">
        <v>10940</v>
      </c>
      <c r="J53" s="10">
        <v>11242</v>
      </c>
      <c r="K53" s="10">
        <v>11927</v>
      </c>
      <c r="L53" s="10">
        <v>12352</v>
      </c>
      <c r="M53" s="10">
        <v>12949</v>
      </c>
      <c r="N53" s="10">
        <v>13288</v>
      </c>
      <c r="O53" s="10">
        <v>14006</v>
      </c>
      <c r="P53" s="10">
        <v>13818</v>
      </c>
      <c r="Q53" s="10">
        <v>13276</v>
      </c>
      <c r="R53" s="62">
        <v>-3.9224200318425217E-2</v>
      </c>
      <c r="S53" s="62">
        <v>7.4805699481865329E-2</v>
      </c>
      <c r="T53" s="61" t="s">
        <v>217</v>
      </c>
      <c r="U53" s="10"/>
    </row>
    <row r="54" spans="1:21" ht="15" customHeight="1" x14ac:dyDescent="0.2">
      <c r="A54" s="8" t="s">
        <v>342</v>
      </c>
      <c r="B54" s="10">
        <v>833</v>
      </c>
      <c r="C54" s="10">
        <v>877</v>
      </c>
      <c r="D54" s="10">
        <v>944</v>
      </c>
      <c r="E54" s="10">
        <v>993</v>
      </c>
      <c r="F54" s="10">
        <v>1072</v>
      </c>
      <c r="G54" s="10">
        <v>1223</v>
      </c>
      <c r="H54" s="10">
        <v>1359</v>
      </c>
      <c r="I54" s="10">
        <v>1507</v>
      </c>
      <c r="J54" s="10">
        <v>1528</v>
      </c>
      <c r="K54" s="10">
        <v>1574</v>
      </c>
      <c r="L54" s="10">
        <v>1605</v>
      </c>
      <c r="M54" s="10">
        <v>1653</v>
      </c>
      <c r="N54" s="10">
        <v>1697</v>
      </c>
      <c r="O54" s="10">
        <v>1759</v>
      </c>
      <c r="P54" s="10">
        <v>1854</v>
      </c>
      <c r="Q54" s="10">
        <v>1834</v>
      </c>
      <c r="R54" s="62">
        <v>-1.0787486515641875E-2</v>
      </c>
      <c r="S54" s="62">
        <v>0.14267912772585678</v>
      </c>
      <c r="T54" s="61" t="s">
        <v>308</v>
      </c>
      <c r="U54" s="10"/>
    </row>
    <row r="55" spans="1:21" ht="15" customHeight="1" x14ac:dyDescent="0.2">
      <c r="A55" s="8" t="s">
        <v>379</v>
      </c>
      <c r="B55" s="10">
        <v>13994</v>
      </c>
      <c r="C55" s="10">
        <v>14245</v>
      </c>
      <c r="D55" s="10">
        <v>14980</v>
      </c>
      <c r="E55" s="10">
        <v>15767</v>
      </c>
      <c r="F55" s="10">
        <v>16500</v>
      </c>
      <c r="G55" s="10">
        <v>17800</v>
      </c>
      <c r="H55" s="10">
        <v>18982</v>
      </c>
      <c r="I55" s="10">
        <v>19968</v>
      </c>
      <c r="J55" s="10">
        <v>21211</v>
      </c>
      <c r="K55" s="10">
        <v>22041</v>
      </c>
      <c r="L55" s="10">
        <v>23459</v>
      </c>
      <c r="M55" s="10">
        <v>24840</v>
      </c>
      <c r="N55" s="10">
        <v>25888</v>
      </c>
      <c r="O55" s="10">
        <v>26654</v>
      </c>
      <c r="P55" s="10">
        <v>26211</v>
      </c>
      <c r="Q55" s="10">
        <v>25380</v>
      </c>
      <c r="R55" s="62">
        <v>-3.1704246308801642E-2</v>
      </c>
      <c r="S55" s="62">
        <v>8.1887548488852824E-2</v>
      </c>
      <c r="T55" s="61" t="s">
        <v>217</v>
      </c>
      <c r="U55" s="10"/>
    </row>
    <row r="56" spans="1:21" ht="15" customHeight="1" x14ac:dyDescent="0.2">
      <c r="A56" s="8" t="s">
        <v>397</v>
      </c>
      <c r="B56" s="10">
        <v>7424</v>
      </c>
      <c r="C56" s="10">
        <v>7696</v>
      </c>
      <c r="D56" s="10">
        <v>8330</v>
      </c>
      <c r="E56" s="10">
        <v>8826</v>
      </c>
      <c r="F56" s="10">
        <v>9083</v>
      </c>
      <c r="G56" s="10">
        <v>9480</v>
      </c>
      <c r="H56" s="10">
        <v>10098</v>
      </c>
      <c r="I56" s="10">
        <v>10572</v>
      </c>
      <c r="J56" s="10">
        <v>10852</v>
      </c>
      <c r="K56" s="10">
        <v>10957</v>
      </c>
      <c r="L56" s="10">
        <v>11159</v>
      </c>
      <c r="M56" s="10">
        <v>11261</v>
      </c>
      <c r="N56" s="10">
        <v>11142</v>
      </c>
      <c r="O56" s="10">
        <v>11290</v>
      </c>
      <c r="P56" s="10">
        <v>11534</v>
      </c>
      <c r="Q56" s="10">
        <v>10555</v>
      </c>
      <c r="R56" s="62">
        <v>-8.4879486734870779E-2</v>
      </c>
      <c r="S56" s="62">
        <v>-5.4126713863249409E-2</v>
      </c>
      <c r="T56" s="61" t="s">
        <v>217</v>
      </c>
      <c r="U56" s="10"/>
    </row>
    <row r="57" spans="1:21" ht="15" customHeight="1" x14ac:dyDescent="0.2">
      <c r="A57" s="8" t="s">
        <v>355</v>
      </c>
      <c r="B57" s="10">
        <v>784</v>
      </c>
      <c r="C57" s="10">
        <v>842</v>
      </c>
      <c r="D57" s="10">
        <v>885</v>
      </c>
      <c r="E57" s="10">
        <v>890</v>
      </c>
      <c r="F57" s="10">
        <v>861</v>
      </c>
      <c r="G57" s="10">
        <v>849</v>
      </c>
      <c r="H57" s="10">
        <v>887</v>
      </c>
      <c r="I57" s="10">
        <v>897</v>
      </c>
      <c r="J57" s="10">
        <v>936</v>
      </c>
      <c r="K57" s="10">
        <v>960</v>
      </c>
      <c r="L57" s="10">
        <v>967</v>
      </c>
      <c r="M57" s="10">
        <v>958</v>
      </c>
      <c r="N57" s="10">
        <v>927</v>
      </c>
      <c r="O57" s="10">
        <v>921</v>
      </c>
      <c r="P57" s="10">
        <v>951</v>
      </c>
      <c r="Q57" s="10">
        <v>887</v>
      </c>
      <c r="R57" s="62">
        <v>-6.7297581493165115E-2</v>
      </c>
      <c r="S57" s="62">
        <v>-8.2730093071354704E-2</v>
      </c>
      <c r="T57" s="61" t="s">
        <v>308</v>
      </c>
      <c r="U57" s="10"/>
    </row>
    <row r="58" spans="1:21" ht="15" customHeight="1" x14ac:dyDescent="0.2">
      <c r="A58" s="8" t="s">
        <v>333</v>
      </c>
      <c r="B58" s="10">
        <v>483</v>
      </c>
      <c r="C58" s="10">
        <v>487</v>
      </c>
      <c r="D58" s="10">
        <v>510</v>
      </c>
      <c r="E58" s="10">
        <v>531</v>
      </c>
      <c r="F58" s="10">
        <v>540</v>
      </c>
      <c r="G58" s="10">
        <v>565</v>
      </c>
      <c r="H58" s="10">
        <v>622</v>
      </c>
      <c r="I58" s="10">
        <v>647</v>
      </c>
      <c r="J58" s="10">
        <v>647</v>
      </c>
      <c r="K58" s="10">
        <v>653</v>
      </c>
      <c r="L58" s="10">
        <v>664</v>
      </c>
      <c r="M58" s="10">
        <v>675</v>
      </c>
      <c r="N58" s="10">
        <v>666</v>
      </c>
      <c r="O58" s="10">
        <v>688</v>
      </c>
      <c r="P58" s="10">
        <v>668</v>
      </c>
      <c r="Q58" s="10">
        <v>622</v>
      </c>
      <c r="R58" s="62">
        <v>-6.886227544910184E-2</v>
      </c>
      <c r="S58" s="62">
        <v>-6.325301204819278E-2</v>
      </c>
      <c r="T58" s="61" t="s">
        <v>308</v>
      </c>
      <c r="U58" s="10"/>
    </row>
    <row r="59" spans="1:21" ht="15" customHeight="1" x14ac:dyDescent="0.2">
      <c r="A59" s="8" t="s">
        <v>363</v>
      </c>
      <c r="B59" s="10">
        <v>483</v>
      </c>
      <c r="C59" s="10">
        <v>511</v>
      </c>
      <c r="D59" s="10">
        <v>571</v>
      </c>
      <c r="E59" s="10">
        <v>523</v>
      </c>
      <c r="F59" s="10">
        <v>544</v>
      </c>
      <c r="G59" s="10">
        <v>579</v>
      </c>
      <c r="H59" s="10">
        <v>603</v>
      </c>
      <c r="I59" s="10">
        <v>634</v>
      </c>
      <c r="J59" s="10">
        <v>647</v>
      </c>
      <c r="K59" s="10">
        <v>659</v>
      </c>
      <c r="L59" s="10">
        <v>648</v>
      </c>
      <c r="M59" s="10">
        <v>672</v>
      </c>
      <c r="N59" s="10">
        <v>663</v>
      </c>
      <c r="O59" s="10">
        <v>658</v>
      </c>
      <c r="P59" s="10">
        <v>673</v>
      </c>
      <c r="Q59" s="10">
        <v>658</v>
      </c>
      <c r="R59" s="62">
        <v>-2.2288261515601815E-2</v>
      </c>
      <c r="S59" s="62">
        <v>1.5432098765432167E-2</v>
      </c>
      <c r="T59" s="61" t="s">
        <v>308</v>
      </c>
      <c r="U59" s="10"/>
    </row>
    <row r="60" spans="1:21" ht="15" customHeight="1" x14ac:dyDescent="0.2">
      <c r="A60" s="8" t="s">
        <v>380</v>
      </c>
      <c r="B60" s="10">
        <v>1180</v>
      </c>
      <c r="C60" s="10">
        <v>1238</v>
      </c>
      <c r="D60" s="10">
        <v>1320</v>
      </c>
      <c r="E60" s="10">
        <v>1488</v>
      </c>
      <c r="F60" s="10">
        <v>1646</v>
      </c>
      <c r="G60" s="10">
        <v>1912</v>
      </c>
      <c r="H60" s="10">
        <v>2294</v>
      </c>
      <c r="I60" s="10">
        <v>2563</v>
      </c>
      <c r="J60" s="10">
        <v>2749</v>
      </c>
      <c r="K60" s="10">
        <v>2933</v>
      </c>
      <c r="L60" s="10">
        <v>3164</v>
      </c>
      <c r="M60" s="10">
        <v>3238</v>
      </c>
      <c r="N60" s="10">
        <v>3375</v>
      </c>
      <c r="O60" s="10">
        <v>3476</v>
      </c>
      <c r="P60" s="10">
        <v>3560</v>
      </c>
      <c r="Q60" s="10">
        <v>3407</v>
      </c>
      <c r="R60" s="62">
        <v>-4.297752808988764E-2</v>
      </c>
      <c r="S60" s="62">
        <v>7.6801517067003777E-2</v>
      </c>
      <c r="T60" s="61" t="s">
        <v>217</v>
      </c>
      <c r="U60" s="10"/>
    </row>
    <row r="61" spans="1:21" ht="15" customHeight="1" x14ac:dyDescent="0.2">
      <c r="A61" s="8" t="s">
        <v>343</v>
      </c>
      <c r="B61" s="10">
        <v>496</v>
      </c>
      <c r="C61" s="10">
        <v>537</v>
      </c>
      <c r="D61" s="10">
        <v>586</v>
      </c>
      <c r="E61" s="10">
        <v>636</v>
      </c>
      <c r="F61" s="10">
        <v>650</v>
      </c>
      <c r="G61" s="10">
        <v>664</v>
      </c>
      <c r="H61" s="10">
        <v>678</v>
      </c>
      <c r="I61" s="10">
        <v>670</v>
      </c>
      <c r="J61" s="10">
        <v>691</v>
      </c>
      <c r="K61" s="10">
        <v>668</v>
      </c>
      <c r="L61" s="10">
        <v>694</v>
      </c>
      <c r="M61" s="10">
        <v>696</v>
      </c>
      <c r="N61" s="10">
        <v>733</v>
      </c>
      <c r="O61" s="10">
        <v>745</v>
      </c>
      <c r="P61" s="10">
        <v>735</v>
      </c>
      <c r="Q61" s="10">
        <v>707</v>
      </c>
      <c r="R61" s="62">
        <v>-3.8095238095238071E-2</v>
      </c>
      <c r="S61" s="62">
        <v>1.8731988472622474E-2</v>
      </c>
      <c r="T61" s="61" t="s">
        <v>308</v>
      </c>
      <c r="U61" s="10"/>
    </row>
    <row r="62" spans="1:21" ht="15" customHeight="1" x14ac:dyDescent="0.2">
      <c r="A62" s="8" t="s">
        <v>398</v>
      </c>
      <c r="B62" s="10">
        <v>20249</v>
      </c>
      <c r="C62" s="10">
        <v>20192</v>
      </c>
      <c r="D62" s="10">
        <v>20919</v>
      </c>
      <c r="E62" s="10">
        <v>20347</v>
      </c>
      <c r="F62" s="10">
        <v>20168</v>
      </c>
      <c r="G62" s="10">
        <v>20171</v>
      </c>
      <c r="H62" s="10">
        <v>20655</v>
      </c>
      <c r="I62" s="10">
        <v>21383</v>
      </c>
      <c r="J62" s="10">
        <v>21583</v>
      </c>
      <c r="K62" s="10">
        <v>21788</v>
      </c>
      <c r="L62" s="10">
        <v>22120</v>
      </c>
      <c r="M62" s="10">
        <v>22307</v>
      </c>
      <c r="N62" s="10">
        <v>22263</v>
      </c>
      <c r="O62" s="10">
        <v>22201</v>
      </c>
      <c r="P62" s="10">
        <v>21020</v>
      </c>
      <c r="Q62" s="10">
        <v>20355</v>
      </c>
      <c r="R62" s="62">
        <v>-3.1636536631779233E-2</v>
      </c>
      <c r="S62" s="62">
        <v>-7.9792043399638302E-2</v>
      </c>
      <c r="T62" s="61" t="s">
        <v>217</v>
      </c>
      <c r="U62" s="10"/>
    </row>
    <row r="63" spans="1:21" ht="15" customHeight="1" x14ac:dyDescent="0.2">
      <c r="A63" s="8" t="s">
        <v>344</v>
      </c>
      <c r="B63" s="10">
        <v>128</v>
      </c>
      <c r="C63" s="10">
        <v>131</v>
      </c>
      <c r="D63" s="10">
        <v>125</v>
      </c>
      <c r="E63" s="10">
        <v>139</v>
      </c>
      <c r="F63" s="10">
        <v>152</v>
      </c>
      <c r="G63" s="10">
        <v>171</v>
      </c>
      <c r="H63" s="10">
        <v>190</v>
      </c>
      <c r="I63" s="10">
        <v>198</v>
      </c>
      <c r="J63" s="10">
        <v>213</v>
      </c>
      <c r="K63" s="10">
        <v>208</v>
      </c>
      <c r="L63" s="10">
        <v>212</v>
      </c>
      <c r="M63" s="10">
        <v>206</v>
      </c>
      <c r="N63" s="10">
        <v>213</v>
      </c>
      <c r="O63" s="10">
        <v>225</v>
      </c>
      <c r="P63" s="10">
        <v>229</v>
      </c>
      <c r="Q63" s="10">
        <v>231</v>
      </c>
      <c r="R63" s="62">
        <v>8.733624454148492E-3</v>
      </c>
      <c r="S63" s="62">
        <v>8.9622641509433887E-2</v>
      </c>
      <c r="T63" s="61" t="s">
        <v>308</v>
      </c>
      <c r="U63" s="10"/>
    </row>
    <row r="64" spans="1:21" ht="15" customHeight="1" x14ac:dyDescent="0.2">
      <c r="A64" s="8" t="s">
        <v>334</v>
      </c>
      <c r="B64" s="10">
        <v>184</v>
      </c>
      <c r="C64" s="10">
        <v>184</v>
      </c>
      <c r="D64" s="10">
        <v>156</v>
      </c>
      <c r="E64" s="10">
        <v>132</v>
      </c>
      <c r="F64" s="10">
        <v>119</v>
      </c>
      <c r="G64" s="10">
        <v>122</v>
      </c>
      <c r="H64" s="10">
        <v>124</v>
      </c>
      <c r="I64" s="10">
        <v>129</v>
      </c>
      <c r="J64" s="10">
        <v>116</v>
      </c>
      <c r="K64" s="10">
        <v>112</v>
      </c>
      <c r="L64" s="10">
        <v>116</v>
      </c>
      <c r="M64" s="10">
        <v>121</v>
      </c>
      <c r="N64" s="10">
        <v>116</v>
      </c>
      <c r="O64" s="10">
        <v>117</v>
      </c>
      <c r="P64" s="10">
        <v>122</v>
      </c>
      <c r="Q64" s="10">
        <v>99</v>
      </c>
      <c r="R64" s="62">
        <v>-0.18852459016393441</v>
      </c>
      <c r="S64" s="62">
        <v>-0.14655172413793105</v>
      </c>
      <c r="T64" s="61" t="s">
        <v>308</v>
      </c>
      <c r="U64" s="10"/>
    </row>
    <row r="65" spans="1:21" ht="15" customHeight="1" x14ac:dyDescent="0.2">
      <c r="A65" s="8" t="s">
        <v>371</v>
      </c>
      <c r="B65" s="10">
        <v>839</v>
      </c>
      <c r="C65" s="10">
        <v>928</v>
      </c>
      <c r="D65" s="10">
        <v>993</v>
      </c>
      <c r="E65" s="10">
        <v>1071</v>
      </c>
      <c r="F65" s="10">
        <v>1145</v>
      </c>
      <c r="G65" s="10">
        <v>1185</v>
      </c>
      <c r="H65" s="10">
        <v>1233</v>
      </c>
      <c r="I65" s="10">
        <v>1274</v>
      </c>
      <c r="J65" s="10">
        <v>1383</v>
      </c>
      <c r="K65" s="10">
        <v>1404</v>
      </c>
      <c r="L65" s="10">
        <v>1422</v>
      </c>
      <c r="M65" s="10">
        <v>1396</v>
      </c>
      <c r="N65" s="10">
        <v>1353</v>
      </c>
      <c r="O65" s="10">
        <v>1339</v>
      </c>
      <c r="P65" s="10">
        <v>1371</v>
      </c>
      <c r="Q65" s="10">
        <v>1293</v>
      </c>
      <c r="R65" s="62">
        <v>-5.6892778993435478E-2</v>
      </c>
      <c r="S65" s="62">
        <v>-9.0717299578059074E-2</v>
      </c>
      <c r="T65" s="61" t="s">
        <v>308</v>
      </c>
      <c r="U65" s="10"/>
    </row>
    <row r="66" spans="1:21" ht="15" customHeight="1" x14ac:dyDescent="0.2">
      <c r="A66" s="8" t="s">
        <v>335</v>
      </c>
      <c r="B66" s="10">
        <v>683</v>
      </c>
      <c r="C66" s="10">
        <v>685</v>
      </c>
      <c r="D66" s="10">
        <v>758</v>
      </c>
      <c r="E66" s="10">
        <v>778</v>
      </c>
      <c r="F66" s="10">
        <v>820</v>
      </c>
      <c r="G66" s="10">
        <v>861</v>
      </c>
      <c r="H66" s="10">
        <v>921</v>
      </c>
      <c r="I66" s="10">
        <v>938</v>
      </c>
      <c r="J66" s="10">
        <v>961</v>
      </c>
      <c r="K66" s="10">
        <v>988</v>
      </c>
      <c r="L66" s="10">
        <v>997</v>
      </c>
      <c r="M66" s="10">
        <v>1015</v>
      </c>
      <c r="N66" s="10">
        <v>995</v>
      </c>
      <c r="O66" s="10">
        <v>915</v>
      </c>
      <c r="P66" s="10">
        <v>870</v>
      </c>
      <c r="Q66" s="10">
        <v>835</v>
      </c>
      <c r="R66" s="62">
        <v>-4.0229885057471271E-2</v>
      </c>
      <c r="S66" s="62">
        <v>-0.1624874623871615</v>
      </c>
      <c r="T66" s="61" t="s">
        <v>308</v>
      </c>
      <c r="U66" s="10"/>
    </row>
    <row r="67" spans="1:21" ht="15" customHeight="1" x14ac:dyDescent="0.2">
      <c r="A67" s="8" t="s">
        <v>399</v>
      </c>
      <c r="B67" s="10">
        <v>14192</v>
      </c>
      <c r="C67" s="10">
        <v>14546</v>
      </c>
      <c r="D67" s="10">
        <v>15691</v>
      </c>
      <c r="E67" s="10">
        <v>16348</v>
      </c>
      <c r="F67" s="10">
        <v>16895</v>
      </c>
      <c r="G67" s="10">
        <v>17701</v>
      </c>
      <c r="H67" s="10">
        <v>19006</v>
      </c>
      <c r="I67" s="10">
        <v>20112</v>
      </c>
      <c r="J67" s="10">
        <v>20894</v>
      </c>
      <c r="K67" s="10">
        <v>21930</v>
      </c>
      <c r="L67" s="10">
        <v>22745</v>
      </c>
      <c r="M67" s="10">
        <v>23458</v>
      </c>
      <c r="N67" s="10">
        <v>23576</v>
      </c>
      <c r="O67" s="10">
        <v>23958</v>
      </c>
      <c r="P67" s="10">
        <v>22104</v>
      </c>
      <c r="Q67" s="10">
        <v>21801</v>
      </c>
      <c r="R67" s="62">
        <v>-1.3707926167209505E-2</v>
      </c>
      <c r="S67" s="62">
        <v>-4.1503627170806801E-2</v>
      </c>
      <c r="T67" s="61" t="s">
        <v>217</v>
      </c>
      <c r="U67" s="10"/>
    </row>
    <row r="68" spans="1:21" ht="15" customHeight="1" x14ac:dyDescent="0.2">
      <c r="A68" s="8" t="s">
        <v>364</v>
      </c>
      <c r="B68" s="10">
        <v>326</v>
      </c>
      <c r="C68" s="10">
        <v>358</v>
      </c>
      <c r="D68" s="10">
        <v>389</v>
      </c>
      <c r="E68" s="10">
        <v>390</v>
      </c>
      <c r="F68" s="10">
        <v>424</v>
      </c>
      <c r="G68" s="10">
        <v>451</v>
      </c>
      <c r="H68" s="10">
        <v>483</v>
      </c>
      <c r="I68" s="10">
        <v>510</v>
      </c>
      <c r="J68" s="10">
        <v>533</v>
      </c>
      <c r="K68" s="10">
        <v>508</v>
      </c>
      <c r="L68" s="10">
        <v>534</v>
      </c>
      <c r="M68" s="10">
        <v>550</v>
      </c>
      <c r="N68" s="10">
        <v>568</v>
      </c>
      <c r="O68" s="10">
        <v>601</v>
      </c>
      <c r="P68" s="10">
        <v>628</v>
      </c>
      <c r="Q68" s="10">
        <v>611</v>
      </c>
      <c r="R68" s="62">
        <v>-2.7070063694267565E-2</v>
      </c>
      <c r="S68" s="62">
        <v>0.14419475655430714</v>
      </c>
      <c r="T68" s="61" t="s">
        <v>308</v>
      </c>
      <c r="U68" s="10"/>
    </row>
    <row r="69" spans="1:21" ht="15" customHeight="1" x14ac:dyDescent="0.2">
      <c r="A69" s="8" t="s">
        <v>336</v>
      </c>
      <c r="B69" s="10">
        <v>1240</v>
      </c>
      <c r="C69" s="10">
        <v>1300</v>
      </c>
      <c r="D69" s="10">
        <v>1425</v>
      </c>
      <c r="E69" s="10">
        <v>1564</v>
      </c>
      <c r="F69" s="10">
        <v>1638</v>
      </c>
      <c r="G69" s="10">
        <v>1754</v>
      </c>
      <c r="H69" s="10">
        <v>1920</v>
      </c>
      <c r="I69" s="10">
        <v>1961</v>
      </c>
      <c r="J69" s="10">
        <v>2012</v>
      </c>
      <c r="K69" s="10">
        <v>2097</v>
      </c>
      <c r="L69" s="10">
        <v>2135</v>
      </c>
      <c r="M69" s="10">
        <v>2263</v>
      </c>
      <c r="N69" s="10">
        <v>2348</v>
      </c>
      <c r="O69" s="10">
        <v>2544</v>
      </c>
      <c r="P69" s="10">
        <v>2967</v>
      </c>
      <c r="Q69" s="10">
        <v>2927</v>
      </c>
      <c r="R69" s="62">
        <v>-1.3481631277384554E-2</v>
      </c>
      <c r="S69" s="62">
        <v>0.3709601873536299</v>
      </c>
      <c r="T69" s="61" t="s">
        <v>308</v>
      </c>
      <c r="U69" s="10"/>
    </row>
    <row r="70" spans="1:21" ht="15" customHeight="1" x14ac:dyDescent="0.2">
      <c r="A70" s="8" t="s">
        <v>137</v>
      </c>
      <c r="B70" s="10">
        <v>1058</v>
      </c>
      <c r="C70" s="10">
        <v>1115</v>
      </c>
      <c r="D70" s="10">
        <v>1188</v>
      </c>
      <c r="E70" s="10">
        <v>1222</v>
      </c>
      <c r="F70" s="10">
        <v>1237</v>
      </c>
      <c r="G70" s="10">
        <v>1292</v>
      </c>
      <c r="H70" s="10">
        <v>1373</v>
      </c>
      <c r="I70" s="10">
        <v>1350</v>
      </c>
      <c r="J70" s="10">
        <v>1341</v>
      </c>
      <c r="K70" s="10">
        <v>1349</v>
      </c>
      <c r="L70" s="10">
        <v>1338</v>
      </c>
      <c r="M70" s="10">
        <v>1341</v>
      </c>
      <c r="N70" s="10">
        <v>1321</v>
      </c>
      <c r="O70" s="10">
        <v>1338</v>
      </c>
      <c r="P70" s="10">
        <v>1352</v>
      </c>
      <c r="Q70" s="10">
        <v>1269</v>
      </c>
      <c r="R70" s="62">
        <v>-6.1390532544378651E-2</v>
      </c>
      <c r="S70" s="62">
        <v>-5.1569506726457437E-2</v>
      </c>
      <c r="T70" s="61" t="s">
        <v>308</v>
      </c>
      <c r="U70" s="10"/>
    </row>
    <row r="71" spans="1:21" ht="15" customHeight="1" x14ac:dyDescent="0.2">
      <c r="A71" s="8" t="s">
        <v>365</v>
      </c>
      <c r="B71" s="10">
        <v>142</v>
      </c>
      <c r="C71" s="10">
        <v>146</v>
      </c>
      <c r="D71" s="10">
        <v>179</v>
      </c>
      <c r="E71" s="10">
        <v>205</v>
      </c>
      <c r="F71" s="10">
        <v>220</v>
      </c>
      <c r="G71" s="10">
        <v>248</v>
      </c>
      <c r="H71" s="10">
        <v>255</v>
      </c>
      <c r="I71" s="10">
        <v>273</v>
      </c>
      <c r="J71" s="10">
        <v>277</v>
      </c>
      <c r="K71" s="10">
        <v>272</v>
      </c>
      <c r="L71" s="10">
        <v>272</v>
      </c>
      <c r="M71" s="10">
        <v>269</v>
      </c>
      <c r="N71" s="10">
        <v>256</v>
      </c>
      <c r="O71" s="10">
        <v>277</v>
      </c>
      <c r="P71" s="10">
        <v>266</v>
      </c>
      <c r="Q71" s="10">
        <v>249</v>
      </c>
      <c r="R71" s="62">
        <v>-6.390977443609025E-2</v>
      </c>
      <c r="S71" s="62">
        <v>-8.4558823529411797E-2</v>
      </c>
      <c r="T71" s="61" t="s">
        <v>308</v>
      </c>
      <c r="U71" s="10"/>
    </row>
    <row r="72" spans="1:21" ht="15" customHeight="1" x14ac:dyDescent="0.2">
      <c r="A72" s="8" t="s">
        <v>323</v>
      </c>
      <c r="B72" s="10">
        <v>1337</v>
      </c>
      <c r="C72" s="10">
        <v>1349</v>
      </c>
      <c r="D72" s="10">
        <v>1434</v>
      </c>
      <c r="E72" s="10">
        <v>1481</v>
      </c>
      <c r="F72" s="10">
        <v>1556</v>
      </c>
      <c r="G72" s="10">
        <v>1618</v>
      </c>
      <c r="H72" s="10">
        <v>1727</v>
      </c>
      <c r="I72" s="10">
        <v>1774</v>
      </c>
      <c r="J72" s="10">
        <v>1862</v>
      </c>
      <c r="K72" s="10">
        <v>1943</v>
      </c>
      <c r="L72" s="10">
        <v>1993</v>
      </c>
      <c r="M72" s="10">
        <v>2032</v>
      </c>
      <c r="N72" s="10">
        <v>2009</v>
      </c>
      <c r="O72" s="10">
        <v>2076</v>
      </c>
      <c r="P72" s="10">
        <v>2118</v>
      </c>
      <c r="Q72" s="10">
        <v>2073</v>
      </c>
      <c r="R72" s="62">
        <v>-2.1246458923512734E-2</v>
      </c>
      <c r="S72" s="62">
        <v>4.0140491721023519E-2</v>
      </c>
      <c r="T72" s="61" t="s">
        <v>308</v>
      </c>
      <c r="U72" s="10"/>
    </row>
    <row r="73" spans="1:21" ht="15" customHeight="1" x14ac:dyDescent="0.2">
      <c r="A73" s="8" t="s">
        <v>150</v>
      </c>
      <c r="B73" s="10">
        <v>2378</v>
      </c>
      <c r="C73" s="10">
        <v>2388</v>
      </c>
      <c r="D73" s="10">
        <v>2565</v>
      </c>
      <c r="E73" s="10">
        <v>2661</v>
      </c>
      <c r="F73" s="10">
        <v>2735</v>
      </c>
      <c r="G73" s="10">
        <v>2872</v>
      </c>
      <c r="H73" s="10">
        <v>3021</v>
      </c>
      <c r="I73" s="10">
        <v>3117</v>
      </c>
      <c r="J73" s="10">
        <v>3286</v>
      </c>
      <c r="K73" s="10">
        <v>3276</v>
      </c>
      <c r="L73" s="10">
        <v>3404</v>
      </c>
      <c r="M73" s="10">
        <v>3375</v>
      </c>
      <c r="N73" s="10">
        <v>3339</v>
      </c>
      <c r="O73" s="10">
        <v>3300</v>
      </c>
      <c r="P73" s="10">
        <v>3240</v>
      </c>
      <c r="Q73" s="10">
        <v>3064</v>
      </c>
      <c r="R73" s="62">
        <v>-5.4320987654321029E-2</v>
      </c>
      <c r="S73" s="62">
        <v>-9.9882491186839006E-2</v>
      </c>
      <c r="T73" s="61" t="s">
        <v>308</v>
      </c>
      <c r="U73" s="10"/>
    </row>
    <row r="74" spans="1:21" ht="15" customHeight="1" x14ac:dyDescent="0.2">
      <c r="A74" s="8" t="s">
        <v>372</v>
      </c>
      <c r="B74" s="10">
        <v>1884</v>
      </c>
      <c r="C74" s="10">
        <v>1966</v>
      </c>
      <c r="D74" s="10">
        <v>2104</v>
      </c>
      <c r="E74" s="10">
        <v>2173</v>
      </c>
      <c r="F74" s="10">
        <v>2306</v>
      </c>
      <c r="G74" s="10">
        <v>2447</v>
      </c>
      <c r="H74" s="10">
        <v>2540</v>
      </c>
      <c r="I74" s="10">
        <v>2627</v>
      </c>
      <c r="J74" s="10">
        <v>2777</v>
      </c>
      <c r="K74" s="10">
        <v>2842</v>
      </c>
      <c r="L74" s="10">
        <v>2776</v>
      </c>
      <c r="M74" s="10">
        <v>2874</v>
      </c>
      <c r="N74" s="10">
        <v>2957</v>
      </c>
      <c r="O74" s="10">
        <v>2969</v>
      </c>
      <c r="P74" s="10">
        <v>2941</v>
      </c>
      <c r="Q74" s="10">
        <v>2777</v>
      </c>
      <c r="R74" s="62">
        <v>-5.5763345800748043E-2</v>
      </c>
      <c r="S74" s="62">
        <v>3.6023054755052186E-4</v>
      </c>
      <c r="T74" s="61" t="s">
        <v>308</v>
      </c>
      <c r="U74" s="10"/>
    </row>
    <row r="75" spans="1:21" ht="15" customHeight="1" x14ac:dyDescent="0.2">
      <c r="A75" s="8" t="s">
        <v>345</v>
      </c>
      <c r="B75" s="10">
        <v>61</v>
      </c>
      <c r="C75" s="10">
        <v>71</v>
      </c>
      <c r="D75" s="10">
        <v>76</v>
      </c>
      <c r="E75" s="10">
        <v>72</v>
      </c>
      <c r="F75" s="10">
        <v>76</v>
      </c>
      <c r="G75" s="10">
        <v>75</v>
      </c>
      <c r="H75" s="10">
        <v>74</v>
      </c>
      <c r="I75" s="10">
        <v>75</v>
      </c>
      <c r="J75" s="10">
        <v>81</v>
      </c>
      <c r="K75" s="10">
        <v>76</v>
      </c>
      <c r="L75" s="10">
        <v>80</v>
      </c>
      <c r="M75" s="10">
        <v>93</v>
      </c>
      <c r="N75" s="10">
        <v>90</v>
      </c>
      <c r="O75" s="10">
        <v>88</v>
      </c>
      <c r="P75" s="10">
        <v>95</v>
      </c>
      <c r="Q75" s="10">
        <v>96</v>
      </c>
      <c r="R75" s="62">
        <v>1.0526315789473717E-2</v>
      </c>
      <c r="S75" s="62">
        <v>0.19999999999999996</v>
      </c>
      <c r="T75" s="61" t="s">
        <v>308</v>
      </c>
      <c r="U75" s="10"/>
    </row>
    <row r="76" spans="1:21" ht="15" customHeight="1" x14ac:dyDescent="0.2">
      <c r="A76" s="8" t="s">
        <v>389</v>
      </c>
      <c r="B76" s="10">
        <v>9123</v>
      </c>
      <c r="C76" s="10">
        <v>9322</v>
      </c>
      <c r="D76" s="10">
        <v>9929</v>
      </c>
      <c r="E76" s="10">
        <v>10644</v>
      </c>
      <c r="F76" s="10">
        <v>11208</v>
      </c>
      <c r="G76" s="10">
        <v>12080</v>
      </c>
      <c r="H76" s="10">
        <v>12676</v>
      </c>
      <c r="I76" s="10">
        <v>13214</v>
      </c>
      <c r="J76" s="10">
        <v>13876</v>
      </c>
      <c r="K76" s="10">
        <v>14430</v>
      </c>
      <c r="L76" s="10">
        <v>15512</v>
      </c>
      <c r="M76" s="10">
        <v>16565</v>
      </c>
      <c r="N76" s="10">
        <v>17483</v>
      </c>
      <c r="O76" s="10">
        <v>18081</v>
      </c>
      <c r="P76" s="10">
        <v>17903</v>
      </c>
      <c r="Q76" s="10">
        <v>17737</v>
      </c>
      <c r="R76" s="62">
        <v>-9.2721890186002742E-3</v>
      </c>
      <c r="S76" s="62">
        <v>0.14343733883445076</v>
      </c>
      <c r="T76" s="61" t="s">
        <v>217</v>
      </c>
      <c r="U76" s="10"/>
    </row>
    <row r="77" spans="1:21" ht="15" customHeight="1" x14ac:dyDescent="0.2">
      <c r="A77" s="8" t="s">
        <v>123</v>
      </c>
      <c r="B77" s="10">
        <v>5417</v>
      </c>
      <c r="C77" s="10">
        <v>5783</v>
      </c>
      <c r="D77" s="10">
        <v>6185</v>
      </c>
      <c r="E77" s="10">
        <v>6549</v>
      </c>
      <c r="F77" s="10">
        <v>7119</v>
      </c>
      <c r="G77" s="10">
        <v>7859</v>
      </c>
      <c r="H77" s="10">
        <v>8878</v>
      </c>
      <c r="I77" s="10">
        <v>9757</v>
      </c>
      <c r="J77" s="10">
        <v>10524</v>
      </c>
      <c r="K77" s="10">
        <v>11351</v>
      </c>
      <c r="L77" s="10">
        <v>12345</v>
      </c>
      <c r="M77" s="10">
        <v>13167</v>
      </c>
      <c r="N77" s="10">
        <v>13660</v>
      </c>
      <c r="O77" s="10">
        <v>14271</v>
      </c>
      <c r="P77" s="10">
        <v>14904</v>
      </c>
      <c r="Q77" s="10">
        <v>14863</v>
      </c>
      <c r="R77" s="62">
        <v>-2.7509393451422559E-3</v>
      </c>
      <c r="S77" s="62">
        <v>0.20396921830700698</v>
      </c>
      <c r="T77" s="61" t="s">
        <v>217</v>
      </c>
      <c r="U77" s="10"/>
    </row>
    <row r="78" spans="1:21" ht="15" customHeight="1" x14ac:dyDescent="0.2">
      <c r="A78" s="8" t="s">
        <v>325</v>
      </c>
      <c r="B78" s="10">
        <v>2516</v>
      </c>
      <c r="C78" s="10">
        <v>2603</v>
      </c>
      <c r="D78" s="10">
        <v>2847</v>
      </c>
      <c r="E78" s="10">
        <v>2929</v>
      </c>
      <c r="F78" s="10">
        <v>3093</v>
      </c>
      <c r="G78" s="10">
        <v>3326</v>
      </c>
      <c r="H78" s="10">
        <v>3566</v>
      </c>
      <c r="I78" s="10">
        <v>3729</v>
      </c>
      <c r="J78" s="10">
        <v>3904</v>
      </c>
      <c r="K78" s="10">
        <v>3922</v>
      </c>
      <c r="L78" s="10">
        <v>4056</v>
      </c>
      <c r="M78" s="10">
        <v>4137</v>
      </c>
      <c r="N78" s="10">
        <v>4121</v>
      </c>
      <c r="O78" s="10">
        <v>4172</v>
      </c>
      <c r="P78" s="10">
        <v>4275</v>
      </c>
      <c r="Q78" s="10">
        <v>4229</v>
      </c>
      <c r="R78" s="62">
        <v>-1.0760233918128637E-2</v>
      </c>
      <c r="S78" s="62">
        <v>4.2652859960552236E-2</v>
      </c>
      <c r="T78" s="61" t="s">
        <v>308</v>
      </c>
      <c r="U78" s="10"/>
    </row>
    <row r="79" spans="1:21" ht="15" customHeight="1" x14ac:dyDescent="0.2">
      <c r="A79" s="8" t="s">
        <v>381</v>
      </c>
      <c r="B79" s="10">
        <v>6100</v>
      </c>
      <c r="C79" s="10">
        <v>7017</v>
      </c>
      <c r="D79" s="10">
        <v>8241</v>
      </c>
      <c r="E79" s="10">
        <v>9629</v>
      </c>
      <c r="F79" s="10">
        <v>11161</v>
      </c>
      <c r="G79" s="10">
        <v>13031</v>
      </c>
      <c r="H79" s="10">
        <v>15048</v>
      </c>
      <c r="I79" s="10">
        <v>15944</v>
      </c>
      <c r="J79" s="10">
        <v>16809</v>
      </c>
      <c r="K79" s="10">
        <v>17726</v>
      </c>
      <c r="L79" s="10">
        <v>19059</v>
      </c>
      <c r="M79" s="10">
        <v>20825</v>
      </c>
      <c r="N79" s="10">
        <v>22634</v>
      </c>
      <c r="O79" s="10">
        <v>24852</v>
      </c>
      <c r="P79" s="10">
        <v>26519</v>
      </c>
      <c r="Q79" s="10">
        <v>27078</v>
      </c>
      <c r="R79" s="62">
        <v>2.1079226215166447E-2</v>
      </c>
      <c r="S79" s="62">
        <v>0.42074610420273895</v>
      </c>
      <c r="T79" s="61" t="s">
        <v>217</v>
      </c>
      <c r="U79" s="10"/>
    </row>
    <row r="80" spans="1:21" ht="15" customHeight="1" x14ac:dyDescent="0.2">
      <c r="A80" s="8" t="s">
        <v>382</v>
      </c>
      <c r="B80" s="10">
        <v>11404</v>
      </c>
      <c r="C80" s="10">
        <v>11442</v>
      </c>
      <c r="D80" s="10">
        <v>11990</v>
      </c>
      <c r="E80" s="10">
        <v>12079</v>
      </c>
      <c r="F80" s="10">
        <v>12364</v>
      </c>
      <c r="G80" s="10">
        <v>12731</v>
      </c>
      <c r="H80" s="10">
        <v>13626</v>
      </c>
      <c r="I80" s="10">
        <v>14371</v>
      </c>
      <c r="J80" s="10">
        <v>15659</v>
      </c>
      <c r="K80" s="10">
        <v>16663</v>
      </c>
      <c r="L80" s="10">
        <v>17730</v>
      </c>
      <c r="M80" s="10">
        <v>18053</v>
      </c>
      <c r="N80" s="10">
        <v>18406</v>
      </c>
      <c r="O80" s="10">
        <v>19061</v>
      </c>
      <c r="P80" s="10">
        <v>18174</v>
      </c>
      <c r="Q80" s="10">
        <v>18284</v>
      </c>
      <c r="R80" s="62">
        <v>6.0526026191263238E-3</v>
      </c>
      <c r="S80" s="62">
        <v>3.1246474901297283E-2</v>
      </c>
      <c r="T80" s="61" t="s">
        <v>217</v>
      </c>
      <c r="U80" s="10"/>
    </row>
    <row r="81" spans="1:21" ht="15" customHeight="1" x14ac:dyDescent="0.2">
      <c r="A81" s="8" t="s">
        <v>295</v>
      </c>
      <c r="B81" s="10">
        <v>4874</v>
      </c>
      <c r="C81" s="10">
        <v>5094</v>
      </c>
      <c r="D81" s="10">
        <v>5262</v>
      </c>
      <c r="E81" s="10">
        <v>5479</v>
      </c>
      <c r="F81" s="10">
        <v>5689</v>
      </c>
      <c r="G81" s="10">
        <v>5896</v>
      </c>
      <c r="H81" s="10">
        <v>6158</v>
      </c>
      <c r="I81" s="10">
        <v>6283</v>
      </c>
      <c r="J81" s="10">
        <v>6371</v>
      </c>
      <c r="K81" s="10">
        <v>6543</v>
      </c>
      <c r="L81" s="10">
        <v>6729</v>
      </c>
      <c r="M81" s="10">
        <v>6896</v>
      </c>
      <c r="N81" s="10">
        <v>6884</v>
      </c>
      <c r="O81" s="10">
        <v>7098</v>
      </c>
      <c r="P81" s="10">
        <v>7091</v>
      </c>
      <c r="Q81" s="10">
        <v>6727</v>
      </c>
      <c r="R81" s="62">
        <v>-5.1332675222112489E-2</v>
      </c>
      <c r="S81" s="62">
        <v>-2.9722098380147166E-4</v>
      </c>
      <c r="T81" s="61" t="s">
        <v>217</v>
      </c>
      <c r="U81" s="10"/>
    </row>
    <row r="82" spans="1:21" ht="15" customHeight="1" x14ac:dyDescent="0.2">
      <c r="A82" s="138" t="s">
        <v>346</v>
      </c>
      <c r="B82" s="237">
        <v>148</v>
      </c>
      <c r="C82" s="237">
        <v>171</v>
      </c>
      <c r="D82" s="237">
        <v>206</v>
      </c>
      <c r="E82" s="237">
        <v>208</v>
      </c>
      <c r="F82" s="237">
        <v>223</v>
      </c>
      <c r="G82" s="237">
        <v>236</v>
      </c>
      <c r="H82" s="237">
        <v>242</v>
      </c>
      <c r="I82" s="237">
        <v>239</v>
      </c>
      <c r="J82" s="237">
        <v>235</v>
      </c>
      <c r="K82" s="237">
        <v>237</v>
      </c>
      <c r="L82" s="237">
        <v>239</v>
      </c>
      <c r="M82" s="237">
        <v>243</v>
      </c>
      <c r="N82" s="237">
        <v>251</v>
      </c>
      <c r="O82" s="237">
        <v>261</v>
      </c>
      <c r="P82" s="237">
        <v>263</v>
      </c>
      <c r="Q82" s="237">
        <v>250</v>
      </c>
      <c r="R82" s="238">
        <v>-4.9429657794676785E-2</v>
      </c>
      <c r="S82" s="238">
        <v>4.6025104602510414E-2</v>
      </c>
      <c r="T82" s="61" t="s">
        <v>308</v>
      </c>
      <c r="U82" s="10"/>
    </row>
    <row r="83" spans="1:21" s="242" customFormat="1" ht="20.100000000000001" customHeight="1" x14ac:dyDescent="0.15">
      <c r="A83" s="229" t="s">
        <v>188</v>
      </c>
      <c r="B83" s="239">
        <v>345437</v>
      </c>
      <c r="C83" s="239">
        <v>358091</v>
      </c>
      <c r="D83" s="239">
        <v>382346</v>
      </c>
      <c r="E83" s="239">
        <v>401082</v>
      </c>
      <c r="F83" s="239">
        <v>421802</v>
      </c>
      <c r="G83" s="239">
        <v>448323</v>
      </c>
      <c r="H83" s="239">
        <v>477280</v>
      </c>
      <c r="I83" s="239">
        <v>501395</v>
      </c>
      <c r="J83" s="239">
        <v>524894</v>
      </c>
      <c r="K83" s="239">
        <v>548018</v>
      </c>
      <c r="L83" s="239">
        <v>575291</v>
      </c>
      <c r="M83" s="239">
        <v>601659</v>
      </c>
      <c r="N83" s="239">
        <v>619331</v>
      </c>
      <c r="O83" s="239">
        <v>640097</v>
      </c>
      <c r="P83" s="239">
        <v>639727</v>
      </c>
      <c r="Q83" s="239">
        <v>633879</v>
      </c>
      <c r="R83" s="240">
        <v>-9.1413993781722658E-3</v>
      </c>
      <c r="S83" s="240">
        <v>0.10184063369668572</v>
      </c>
      <c r="T83" s="241"/>
      <c r="U83" s="239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H150"/>
  <sheetViews>
    <sheetView zoomScale="110" zoomScaleNormal="110" workbookViewId="0">
      <pane xSplit="1" ySplit="2" topLeftCell="B123" activePane="bottomRight" state="frozen"/>
      <selection pane="topRight" activeCell="B5" sqref="B5"/>
      <selection pane="bottomLeft" activeCell="B5" sqref="B5"/>
      <selection pane="bottomRight"/>
    </sheetView>
  </sheetViews>
  <sheetFormatPr defaultColWidth="9" defaultRowHeight="11.25" x14ac:dyDescent="0.2"/>
  <cols>
    <col min="1" max="1" width="9" style="8"/>
    <col min="2" max="4" width="10.85546875" style="8" customWidth="1"/>
    <col min="5" max="6" width="14.85546875" style="8" customWidth="1"/>
    <col min="7" max="7" width="9" style="8"/>
    <col min="8" max="8" width="13" style="8" customWidth="1"/>
    <col min="9" max="16384" width="9" style="8"/>
  </cols>
  <sheetData>
    <row r="1" spans="1:8" ht="18.75" customHeight="1" x14ac:dyDescent="0.25">
      <c r="B1" s="30" t="s">
        <v>429</v>
      </c>
      <c r="E1" s="132"/>
      <c r="H1" s="117" t="s">
        <v>63</v>
      </c>
    </row>
    <row r="2" spans="1:8" ht="41.25" customHeight="1" x14ac:dyDescent="0.2">
      <c r="B2" s="37" t="s">
        <v>430</v>
      </c>
      <c r="C2" s="37" t="s">
        <v>431</v>
      </c>
      <c r="D2" s="37" t="s">
        <v>432</v>
      </c>
      <c r="E2" s="37" t="s">
        <v>433</v>
      </c>
      <c r="F2" s="37" t="s">
        <v>434</v>
      </c>
      <c r="G2" s="133"/>
    </row>
    <row r="3" spans="1:8" x14ac:dyDescent="0.2">
      <c r="A3" s="5">
        <v>31107</v>
      </c>
      <c r="C3" s="133"/>
      <c r="D3" s="133"/>
      <c r="E3" s="133"/>
      <c r="G3" s="133"/>
    </row>
    <row r="4" spans="1:8" x14ac:dyDescent="0.2">
      <c r="A4" s="5">
        <v>31199</v>
      </c>
      <c r="C4" s="133"/>
      <c r="D4" s="133"/>
      <c r="E4" s="133"/>
      <c r="G4" s="133"/>
    </row>
    <row r="5" spans="1:8" x14ac:dyDescent="0.2">
      <c r="A5" s="5">
        <v>31291</v>
      </c>
      <c r="C5" s="133"/>
      <c r="D5" s="133"/>
      <c r="E5" s="133"/>
      <c r="G5" s="133"/>
    </row>
    <row r="6" spans="1:8" x14ac:dyDescent="0.2">
      <c r="A6" s="5">
        <v>31382</v>
      </c>
      <c r="C6" s="133"/>
      <c r="D6" s="133"/>
      <c r="E6" s="133"/>
      <c r="G6" s="133"/>
    </row>
    <row r="7" spans="1:8" x14ac:dyDescent="0.2">
      <c r="A7" s="5">
        <v>31472</v>
      </c>
      <c r="C7" s="133"/>
      <c r="D7" s="133"/>
      <c r="E7" s="133"/>
      <c r="G7" s="133"/>
    </row>
    <row r="8" spans="1:8" x14ac:dyDescent="0.2">
      <c r="A8" s="5">
        <v>31564</v>
      </c>
      <c r="C8" s="133"/>
      <c r="D8" s="133"/>
      <c r="E8" s="133"/>
      <c r="G8" s="133"/>
    </row>
    <row r="9" spans="1:8" x14ac:dyDescent="0.2">
      <c r="A9" s="5">
        <v>31656</v>
      </c>
      <c r="C9" s="133"/>
      <c r="D9" s="133"/>
      <c r="E9" s="133"/>
      <c r="G9" s="133"/>
    </row>
    <row r="10" spans="1:8" x14ac:dyDescent="0.2">
      <c r="A10" s="5">
        <v>31747</v>
      </c>
      <c r="C10" s="133"/>
      <c r="D10" s="133"/>
      <c r="E10" s="133"/>
      <c r="G10" s="133"/>
    </row>
    <row r="11" spans="1:8" x14ac:dyDescent="0.2">
      <c r="A11" s="5">
        <v>31837</v>
      </c>
      <c r="C11" s="133"/>
      <c r="D11" s="133"/>
      <c r="E11" s="133"/>
      <c r="G11" s="133"/>
    </row>
    <row r="12" spans="1:8" x14ac:dyDescent="0.2">
      <c r="A12" s="5">
        <v>31929</v>
      </c>
      <c r="C12" s="133"/>
      <c r="D12" s="133"/>
      <c r="E12" s="133"/>
      <c r="G12" s="133"/>
    </row>
    <row r="13" spans="1:8" x14ac:dyDescent="0.2">
      <c r="A13" s="5">
        <v>32021</v>
      </c>
      <c r="C13" s="133"/>
      <c r="D13" s="133"/>
      <c r="E13" s="133"/>
      <c r="G13" s="133"/>
    </row>
    <row r="14" spans="1:8" x14ac:dyDescent="0.2">
      <c r="A14" s="5">
        <v>32112</v>
      </c>
      <c r="C14" s="133"/>
      <c r="D14" s="133"/>
      <c r="E14" s="133"/>
      <c r="G14" s="133"/>
    </row>
    <row r="15" spans="1:8" x14ac:dyDescent="0.2">
      <c r="A15" s="5">
        <v>32203</v>
      </c>
      <c r="C15" s="133"/>
      <c r="D15" s="133"/>
      <c r="E15" s="133"/>
      <c r="G15" s="133"/>
    </row>
    <row r="16" spans="1:8" x14ac:dyDescent="0.2">
      <c r="A16" s="5">
        <v>32295</v>
      </c>
      <c r="C16" s="133"/>
      <c r="D16" s="133"/>
      <c r="E16" s="133"/>
      <c r="G16" s="133"/>
    </row>
    <row r="17" spans="1:7" x14ac:dyDescent="0.2">
      <c r="A17" s="5">
        <v>32387</v>
      </c>
      <c r="C17" s="133"/>
      <c r="D17" s="133"/>
      <c r="E17" s="133"/>
      <c r="G17" s="133"/>
    </row>
    <row r="18" spans="1:7" x14ac:dyDescent="0.2">
      <c r="A18" s="5">
        <v>32478</v>
      </c>
      <c r="C18" s="133"/>
      <c r="D18" s="133"/>
      <c r="E18" s="133"/>
      <c r="G18" s="133"/>
    </row>
    <row r="19" spans="1:7" x14ac:dyDescent="0.2">
      <c r="A19" s="5">
        <v>32568</v>
      </c>
      <c r="C19" s="133"/>
      <c r="D19" s="133"/>
      <c r="E19" s="133"/>
      <c r="G19" s="133"/>
    </row>
    <row r="20" spans="1:7" x14ac:dyDescent="0.2">
      <c r="A20" s="5">
        <v>32660</v>
      </c>
      <c r="C20" s="133"/>
      <c r="D20" s="133"/>
      <c r="E20" s="133"/>
      <c r="G20" s="133"/>
    </row>
    <row r="21" spans="1:7" x14ac:dyDescent="0.2">
      <c r="A21" s="5">
        <v>32752</v>
      </c>
      <c r="C21" s="133"/>
      <c r="D21" s="133"/>
      <c r="E21" s="133"/>
      <c r="G21" s="133"/>
    </row>
    <row r="22" spans="1:7" x14ac:dyDescent="0.2">
      <c r="A22" s="5">
        <v>32843</v>
      </c>
      <c r="C22" s="133"/>
      <c r="D22" s="133"/>
      <c r="E22" s="133"/>
      <c r="G22" s="133"/>
    </row>
    <row r="23" spans="1:7" x14ac:dyDescent="0.2">
      <c r="A23" s="5">
        <v>32933</v>
      </c>
      <c r="C23" s="133"/>
      <c r="D23" s="133"/>
      <c r="E23" s="133"/>
      <c r="G23" s="133"/>
    </row>
    <row r="24" spans="1:7" x14ac:dyDescent="0.2">
      <c r="A24" s="5">
        <v>33025</v>
      </c>
      <c r="C24" s="133"/>
      <c r="D24" s="133"/>
      <c r="E24" s="133"/>
      <c r="G24" s="133"/>
    </row>
    <row r="25" spans="1:7" x14ac:dyDescent="0.2">
      <c r="A25" s="5">
        <v>33117</v>
      </c>
      <c r="C25" s="133"/>
      <c r="D25" s="133"/>
      <c r="E25" s="133"/>
      <c r="G25" s="133"/>
    </row>
    <row r="26" spans="1:7" x14ac:dyDescent="0.2">
      <c r="A26" s="5">
        <v>33208</v>
      </c>
      <c r="C26" s="133"/>
      <c r="D26" s="133"/>
      <c r="E26" s="133"/>
      <c r="G26" s="133"/>
    </row>
    <row r="27" spans="1:7" x14ac:dyDescent="0.2">
      <c r="A27" s="5">
        <v>33298</v>
      </c>
      <c r="C27" s="133"/>
      <c r="D27" s="133"/>
      <c r="E27" s="133"/>
      <c r="G27" s="133"/>
    </row>
    <row r="28" spans="1:7" x14ac:dyDescent="0.2">
      <c r="A28" s="5">
        <v>33390</v>
      </c>
      <c r="C28" s="133"/>
      <c r="D28" s="133"/>
      <c r="E28" s="133"/>
      <c r="G28" s="133"/>
    </row>
    <row r="29" spans="1:7" x14ac:dyDescent="0.2">
      <c r="A29" s="5">
        <v>33482</v>
      </c>
      <c r="C29" s="133"/>
      <c r="D29" s="133"/>
      <c r="E29" s="133"/>
      <c r="G29" s="133"/>
    </row>
    <row r="30" spans="1:7" x14ac:dyDescent="0.2">
      <c r="A30" s="5">
        <v>33573</v>
      </c>
      <c r="C30" s="133"/>
      <c r="D30" s="133"/>
      <c r="E30" s="133"/>
      <c r="G30" s="133"/>
    </row>
    <row r="31" spans="1:7" x14ac:dyDescent="0.2">
      <c r="A31" s="5">
        <v>33664</v>
      </c>
      <c r="C31" s="133"/>
      <c r="D31" s="133"/>
      <c r="E31" s="133"/>
      <c r="G31" s="133"/>
    </row>
    <row r="32" spans="1:7" x14ac:dyDescent="0.2">
      <c r="A32" s="5">
        <v>33756</v>
      </c>
      <c r="C32" s="133"/>
      <c r="D32" s="133"/>
      <c r="E32" s="133"/>
      <c r="G32" s="133"/>
    </row>
    <row r="33" spans="1:7" x14ac:dyDescent="0.2">
      <c r="A33" s="5">
        <v>33848</v>
      </c>
      <c r="C33" s="133"/>
      <c r="D33" s="133"/>
      <c r="E33" s="133"/>
      <c r="G33" s="133"/>
    </row>
    <row r="34" spans="1:7" x14ac:dyDescent="0.2">
      <c r="A34" s="5">
        <v>33939</v>
      </c>
      <c r="C34" s="133"/>
      <c r="D34" s="133"/>
      <c r="E34" s="133"/>
      <c r="G34" s="133"/>
    </row>
    <row r="35" spans="1:7" x14ac:dyDescent="0.2">
      <c r="A35" s="5">
        <v>34029</v>
      </c>
      <c r="C35" s="133"/>
      <c r="D35" s="133"/>
      <c r="E35" s="133"/>
      <c r="G35" s="133"/>
    </row>
    <row r="36" spans="1:7" x14ac:dyDescent="0.2">
      <c r="A36" s="5">
        <v>34121</v>
      </c>
      <c r="C36" s="133"/>
      <c r="D36" s="133"/>
      <c r="E36" s="133"/>
      <c r="G36" s="133"/>
    </row>
    <row r="37" spans="1:7" x14ac:dyDescent="0.2">
      <c r="A37" s="5">
        <v>34213</v>
      </c>
      <c r="C37" s="133"/>
      <c r="D37" s="133"/>
      <c r="E37" s="133"/>
      <c r="G37" s="133"/>
    </row>
    <row r="38" spans="1:7" x14ac:dyDescent="0.2">
      <c r="A38" s="5">
        <v>34304</v>
      </c>
      <c r="C38" s="133"/>
      <c r="D38" s="133"/>
      <c r="E38" s="133"/>
      <c r="G38" s="133"/>
    </row>
    <row r="39" spans="1:7" x14ac:dyDescent="0.2">
      <c r="A39" s="5">
        <v>34394</v>
      </c>
      <c r="C39" s="133"/>
      <c r="D39" s="133"/>
      <c r="E39" s="133"/>
      <c r="G39" s="133"/>
    </row>
    <row r="40" spans="1:7" x14ac:dyDescent="0.2">
      <c r="A40" s="5">
        <v>34486</v>
      </c>
      <c r="C40" s="133"/>
      <c r="D40" s="133"/>
      <c r="E40" s="133"/>
      <c r="G40" s="133"/>
    </row>
    <row r="41" spans="1:7" x14ac:dyDescent="0.2">
      <c r="A41" s="5">
        <v>34578</v>
      </c>
      <c r="C41" s="133"/>
      <c r="D41" s="133"/>
      <c r="E41" s="133"/>
      <c r="G41" s="133"/>
    </row>
    <row r="42" spans="1:7" x14ac:dyDescent="0.2">
      <c r="A42" s="5">
        <v>34669</v>
      </c>
      <c r="C42" s="133"/>
      <c r="D42" s="133"/>
      <c r="E42" s="133"/>
      <c r="G42" s="133"/>
    </row>
    <row r="43" spans="1:7" x14ac:dyDescent="0.2">
      <c r="A43" s="5">
        <v>34759</v>
      </c>
      <c r="C43" s="133"/>
      <c r="D43" s="133"/>
      <c r="E43" s="133"/>
      <c r="G43" s="133"/>
    </row>
    <row r="44" spans="1:7" x14ac:dyDescent="0.2">
      <c r="A44" s="5">
        <v>34851</v>
      </c>
      <c r="C44" s="133"/>
      <c r="D44" s="133"/>
      <c r="E44" s="133"/>
      <c r="G44" s="133"/>
    </row>
    <row r="45" spans="1:7" x14ac:dyDescent="0.2">
      <c r="A45" s="5">
        <v>34943</v>
      </c>
      <c r="C45" s="133"/>
      <c r="D45" s="133"/>
      <c r="E45" s="133"/>
      <c r="G45" s="133"/>
    </row>
    <row r="46" spans="1:7" x14ac:dyDescent="0.2">
      <c r="A46" s="5">
        <v>35034</v>
      </c>
      <c r="C46" s="133"/>
      <c r="D46" s="133"/>
      <c r="E46" s="133"/>
      <c r="G46" s="133"/>
    </row>
    <row r="47" spans="1:7" x14ac:dyDescent="0.2">
      <c r="A47" s="5">
        <v>35125</v>
      </c>
      <c r="C47" s="133"/>
      <c r="D47" s="133"/>
      <c r="E47" s="133"/>
      <c r="G47" s="133"/>
    </row>
    <row r="48" spans="1:7" x14ac:dyDescent="0.2">
      <c r="A48" s="5">
        <v>35217</v>
      </c>
      <c r="C48" s="133"/>
      <c r="D48" s="133"/>
      <c r="E48" s="133"/>
      <c r="G48" s="133"/>
    </row>
    <row r="49" spans="1:7" x14ac:dyDescent="0.2">
      <c r="A49" s="5">
        <v>35309</v>
      </c>
      <c r="C49" s="133"/>
      <c r="D49" s="133"/>
      <c r="E49" s="133"/>
      <c r="G49" s="133"/>
    </row>
    <row r="50" spans="1:7" x14ac:dyDescent="0.2">
      <c r="A50" s="5">
        <v>35400</v>
      </c>
      <c r="C50" s="133"/>
      <c r="D50" s="133"/>
      <c r="E50" s="133"/>
      <c r="G50" s="133"/>
    </row>
    <row r="51" spans="1:7" x14ac:dyDescent="0.2">
      <c r="A51" s="5">
        <v>35490</v>
      </c>
      <c r="C51" s="133"/>
      <c r="D51" s="133"/>
      <c r="E51" s="133"/>
      <c r="G51" s="133"/>
    </row>
    <row r="52" spans="1:7" x14ac:dyDescent="0.2">
      <c r="A52" s="5">
        <v>35582</v>
      </c>
      <c r="C52" s="133"/>
      <c r="D52" s="133"/>
      <c r="E52" s="133"/>
      <c r="G52" s="133"/>
    </row>
    <row r="53" spans="1:7" x14ac:dyDescent="0.2">
      <c r="A53" s="5">
        <v>35674</v>
      </c>
      <c r="C53" s="133"/>
      <c r="D53" s="133"/>
      <c r="E53" s="133"/>
      <c r="G53" s="133"/>
    </row>
    <row r="54" spans="1:7" x14ac:dyDescent="0.2">
      <c r="A54" s="5">
        <v>35765</v>
      </c>
      <c r="C54" s="133"/>
      <c r="D54" s="133"/>
      <c r="E54" s="133"/>
      <c r="G54" s="133"/>
    </row>
    <row r="55" spans="1:7" x14ac:dyDescent="0.2">
      <c r="A55" s="5">
        <v>35855</v>
      </c>
    </row>
    <row r="56" spans="1:7" x14ac:dyDescent="0.2">
      <c r="A56" s="5">
        <v>35947</v>
      </c>
    </row>
    <row r="57" spans="1:7" x14ac:dyDescent="0.2">
      <c r="A57" s="5">
        <v>36039</v>
      </c>
    </row>
    <row r="58" spans="1:7" x14ac:dyDescent="0.2">
      <c r="A58" s="5">
        <v>36130</v>
      </c>
    </row>
    <row r="59" spans="1:7" x14ac:dyDescent="0.2">
      <c r="A59" s="5">
        <v>36220</v>
      </c>
    </row>
    <row r="60" spans="1:7" x14ac:dyDescent="0.2">
      <c r="A60" s="5">
        <v>36312</v>
      </c>
      <c r="B60" s="94"/>
      <c r="F60" s="94"/>
    </row>
    <row r="61" spans="1:7" x14ac:dyDescent="0.2">
      <c r="A61" s="5">
        <v>36404</v>
      </c>
      <c r="B61" s="94"/>
      <c r="C61" s="62"/>
      <c r="D61" s="62"/>
      <c r="F61" s="94"/>
      <c r="G61" s="18"/>
    </row>
    <row r="62" spans="1:7" x14ac:dyDescent="0.2">
      <c r="A62" s="5">
        <v>36495</v>
      </c>
      <c r="B62" s="94"/>
      <c r="C62" s="62"/>
      <c r="D62" s="62"/>
      <c r="F62" s="94"/>
      <c r="G62" s="18"/>
    </row>
    <row r="63" spans="1:7" x14ac:dyDescent="0.2">
      <c r="A63" s="5">
        <v>36586</v>
      </c>
      <c r="B63" s="94"/>
      <c r="C63" s="62"/>
      <c r="D63" s="62"/>
      <c r="F63" s="94"/>
      <c r="G63" s="18"/>
    </row>
    <row r="64" spans="1:7" ht="12.75" x14ac:dyDescent="0.2">
      <c r="A64" s="5">
        <v>36678</v>
      </c>
      <c r="B64" s="123">
        <v>6.9881605728000729E-2</v>
      </c>
      <c r="C64" s="62">
        <v>4.4848822411045708E-2</v>
      </c>
      <c r="D64" s="62">
        <v>6.5670797307788353E-2</v>
      </c>
      <c r="E64" s="134"/>
      <c r="F64" s="94"/>
      <c r="G64" s="18"/>
    </row>
    <row r="65" spans="1:7" ht="12.75" x14ac:dyDescent="0.2">
      <c r="A65" s="5">
        <v>36770</v>
      </c>
      <c r="B65" s="123">
        <v>5.6550711700970036E-2</v>
      </c>
      <c r="C65" s="62">
        <v>4.6113443981681268E-2</v>
      </c>
      <c r="D65" s="62">
        <v>5.4815974735928918E-2</v>
      </c>
      <c r="E65" s="134"/>
      <c r="F65" s="94"/>
      <c r="G65" s="18"/>
    </row>
    <row r="66" spans="1:7" ht="12.75" x14ac:dyDescent="0.2">
      <c r="A66" s="5">
        <v>36861</v>
      </c>
      <c r="B66" s="123">
        <v>4.8371757163195195E-2</v>
      </c>
      <c r="C66" s="62">
        <v>5.5539366582326277E-2</v>
      </c>
      <c r="D66" s="62">
        <v>4.9561189149501361E-2</v>
      </c>
      <c r="E66" s="134"/>
      <c r="F66" s="134"/>
      <c r="G66" s="18"/>
    </row>
    <row r="67" spans="1:7" ht="12.75" x14ac:dyDescent="0.2">
      <c r="A67" s="5">
        <v>36951</v>
      </c>
      <c r="B67" s="123">
        <v>5.6612434618705798E-2</v>
      </c>
      <c r="C67" s="62">
        <v>4.1397353919898849E-2</v>
      </c>
      <c r="D67" s="62">
        <v>5.4093307096829468E-2</v>
      </c>
      <c r="E67" s="134"/>
      <c r="F67" s="134"/>
      <c r="G67" s="18"/>
    </row>
    <row r="68" spans="1:7" ht="12.75" x14ac:dyDescent="0.2">
      <c r="A68" s="5">
        <v>37043</v>
      </c>
      <c r="B68" s="123">
        <v>5.9913078669762143E-2</v>
      </c>
      <c r="C68" s="62">
        <v>3.3783157336136016E-2</v>
      </c>
      <c r="D68" s="62">
        <v>5.5603598987718605E-2</v>
      </c>
      <c r="E68" s="134"/>
      <c r="F68" s="134"/>
      <c r="G68" s="18"/>
    </row>
    <row r="69" spans="1:7" ht="12.75" x14ac:dyDescent="0.2">
      <c r="A69" s="5">
        <v>37135</v>
      </c>
      <c r="B69" s="123">
        <v>4.8617421379911097E-2</v>
      </c>
      <c r="C69" s="62">
        <v>5.9163313121722405E-2</v>
      </c>
      <c r="D69" s="62">
        <v>5.0355751291893736E-2</v>
      </c>
      <c r="E69" s="134"/>
      <c r="F69" s="134"/>
      <c r="G69" s="18"/>
    </row>
    <row r="70" spans="1:7" ht="12.75" x14ac:dyDescent="0.2">
      <c r="A70" s="5">
        <v>37226</v>
      </c>
      <c r="B70" s="123">
        <v>5.3434976595616135E-2</v>
      </c>
      <c r="C70" s="62">
        <v>4.1033318201503022E-2</v>
      </c>
      <c r="D70" s="62">
        <v>5.1365256013451432E-2</v>
      </c>
      <c r="E70" s="134"/>
      <c r="F70" s="134"/>
      <c r="G70" s="18"/>
    </row>
    <row r="71" spans="1:7" ht="12.75" x14ac:dyDescent="0.2">
      <c r="A71" s="5">
        <v>37316</v>
      </c>
      <c r="B71" s="123">
        <v>4.9615476152040872E-2</v>
      </c>
      <c r="C71" s="62">
        <v>6.5492066873022781E-2</v>
      </c>
      <c r="D71" s="62">
        <v>5.2212467817857711E-2</v>
      </c>
      <c r="E71" s="134">
        <f>E72</f>
        <v>1.3577085643689127E-2</v>
      </c>
      <c r="F71" s="134">
        <f>$F$124</f>
        <v>3.5017338701257519E-2</v>
      </c>
      <c r="G71" s="18"/>
    </row>
    <row r="72" spans="1:7" ht="12.75" x14ac:dyDescent="0.2">
      <c r="A72" s="5">
        <v>37408</v>
      </c>
      <c r="B72" s="123">
        <v>3.4330216973516459E-2</v>
      </c>
      <c r="C72" s="62">
        <v>7.8430056145836646E-2</v>
      </c>
      <c r="D72" s="62">
        <v>4.145304290095253E-2</v>
      </c>
      <c r="E72" s="134">
        <f t="shared" ref="E72:E135" si="0">E73</f>
        <v>1.3577085643689127E-2</v>
      </c>
      <c r="F72" s="134">
        <f t="shared" ref="F72:F117" si="1">$F$124</f>
        <v>3.5017338701257519E-2</v>
      </c>
      <c r="G72" s="18"/>
    </row>
    <row r="73" spans="1:7" ht="12.75" x14ac:dyDescent="0.2">
      <c r="A73" s="5">
        <v>37500</v>
      </c>
      <c r="B73" s="123">
        <v>3.561938706836254E-2</v>
      </c>
      <c r="C73" s="62">
        <v>6.7470443716323825E-2</v>
      </c>
      <c r="D73" s="62">
        <v>4.09135737431785E-2</v>
      </c>
      <c r="E73" s="134">
        <f t="shared" si="0"/>
        <v>1.3577085643689127E-2</v>
      </c>
      <c r="F73" s="134">
        <f t="shared" si="1"/>
        <v>3.5017338701257519E-2</v>
      </c>
      <c r="G73" s="18"/>
    </row>
    <row r="74" spans="1:7" ht="12.75" x14ac:dyDescent="0.2">
      <c r="A74" s="5">
        <v>37591</v>
      </c>
      <c r="B74" s="123">
        <v>2.7066996698996704E-2</v>
      </c>
      <c r="C74" s="62">
        <v>7.701758147636717E-2</v>
      </c>
      <c r="D74" s="62">
        <v>3.532135923251456E-2</v>
      </c>
      <c r="E74" s="134">
        <f t="shared" si="0"/>
        <v>1.3577085643689127E-2</v>
      </c>
      <c r="F74" s="134">
        <f t="shared" si="1"/>
        <v>3.5017338701257519E-2</v>
      </c>
      <c r="G74" s="18"/>
    </row>
    <row r="75" spans="1:7" ht="12.75" x14ac:dyDescent="0.2">
      <c r="A75" s="5">
        <v>37681</v>
      </c>
      <c r="B75" s="123">
        <v>2.0086275932033049E-2</v>
      </c>
      <c r="C75" s="62">
        <v>6.9879333216343653E-2</v>
      </c>
      <c r="D75" s="62">
        <v>2.8333900360046238E-2</v>
      </c>
      <c r="E75" s="134">
        <f t="shared" si="0"/>
        <v>1.3577085643689127E-2</v>
      </c>
      <c r="F75" s="134">
        <f t="shared" si="1"/>
        <v>3.5017338701257519E-2</v>
      </c>
      <c r="G75" s="18"/>
    </row>
    <row r="76" spans="1:7" ht="12.75" x14ac:dyDescent="0.2">
      <c r="A76" s="5">
        <v>37773</v>
      </c>
      <c r="B76" s="123">
        <v>2.375878778440077E-2</v>
      </c>
      <c r="C76" s="62">
        <v>6.6297655591047722E-2</v>
      </c>
      <c r="D76" s="62">
        <v>3.0873437815346572E-2</v>
      </c>
      <c r="E76" s="134">
        <f t="shared" si="0"/>
        <v>1.3577085643689127E-2</v>
      </c>
      <c r="F76" s="134">
        <f t="shared" si="1"/>
        <v>3.5017338701257519E-2</v>
      </c>
      <c r="G76" s="18"/>
    </row>
    <row r="77" spans="1:7" ht="12.75" x14ac:dyDescent="0.2">
      <c r="A77" s="5">
        <v>37865</v>
      </c>
      <c r="B77" s="123">
        <v>3.0285450677562276E-2</v>
      </c>
      <c r="C77" s="62">
        <v>5.5837907872440473E-2</v>
      </c>
      <c r="D77" s="62">
        <v>3.464106345077278E-2</v>
      </c>
      <c r="E77" s="134">
        <f t="shared" si="0"/>
        <v>1.3577085643689127E-2</v>
      </c>
      <c r="F77" s="134">
        <f t="shared" si="1"/>
        <v>3.5017338701257519E-2</v>
      </c>
      <c r="G77" s="18"/>
    </row>
    <row r="78" spans="1:7" ht="12.75" x14ac:dyDescent="0.2">
      <c r="A78" s="5">
        <v>37956</v>
      </c>
      <c r="B78" s="123">
        <v>2.6091383690589831E-2</v>
      </c>
      <c r="C78" s="62">
        <v>6.2411344645898481E-2</v>
      </c>
      <c r="D78" s="62">
        <v>3.2334996376676362E-2</v>
      </c>
      <c r="E78" s="134">
        <f t="shared" si="0"/>
        <v>1.3577085643689127E-2</v>
      </c>
      <c r="F78" s="134">
        <f t="shared" si="1"/>
        <v>3.5017338701257519E-2</v>
      </c>
      <c r="G78" s="18"/>
    </row>
    <row r="79" spans="1:7" ht="12.75" x14ac:dyDescent="0.2">
      <c r="A79" s="5">
        <v>38047</v>
      </c>
      <c r="B79" s="123">
        <v>3.2067511380602154E-2</v>
      </c>
      <c r="C79" s="62">
        <v>6.2801410707366223E-2</v>
      </c>
      <c r="D79" s="62">
        <v>3.7363882310077257E-2</v>
      </c>
      <c r="E79" s="134">
        <f t="shared" si="0"/>
        <v>1.3577085643689127E-2</v>
      </c>
      <c r="F79" s="134">
        <f t="shared" si="1"/>
        <v>3.5017338701257519E-2</v>
      </c>
      <c r="G79" s="18"/>
    </row>
    <row r="80" spans="1:7" ht="12.75" x14ac:dyDescent="0.2">
      <c r="A80" s="5">
        <v>38139</v>
      </c>
      <c r="B80" s="123">
        <v>2.6440565667402049E-2</v>
      </c>
      <c r="C80" s="62">
        <v>5.9751852368335356E-2</v>
      </c>
      <c r="D80" s="62">
        <v>3.2203346838398428E-2</v>
      </c>
      <c r="E80" s="134">
        <f t="shared" si="0"/>
        <v>1.3577085643689127E-2</v>
      </c>
      <c r="F80" s="134">
        <f t="shared" si="1"/>
        <v>3.5017338701257519E-2</v>
      </c>
      <c r="G80" s="18"/>
    </row>
    <row r="81" spans="1:7" ht="12.75" x14ac:dyDescent="0.2">
      <c r="A81" s="5">
        <v>38231</v>
      </c>
      <c r="B81" s="123">
        <v>2.4024776703365669E-2</v>
      </c>
      <c r="C81" s="62">
        <v>5.1622827585338982E-2</v>
      </c>
      <c r="D81" s="62">
        <v>2.8825454335225764E-2</v>
      </c>
      <c r="E81" s="134">
        <f t="shared" si="0"/>
        <v>1.3577085643689127E-2</v>
      </c>
      <c r="F81" s="134">
        <f t="shared" si="1"/>
        <v>3.5017338701257519E-2</v>
      </c>
      <c r="G81" s="18"/>
    </row>
    <row r="82" spans="1:7" ht="12.75" x14ac:dyDescent="0.2">
      <c r="A82" s="5">
        <v>38322</v>
      </c>
      <c r="B82" s="123">
        <v>3.1529861566266471E-2</v>
      </c>
      <c r="C82" s="62">
        <v>4.9141510276708988E-2</v>
      </c>
      <c r="D82" s="62">
        <v>3.4645611861955805E-2</v>
      </c>
      <c r="E82" s="134">
        <f t="shared" si="0"/>
        <v>1.3577085643689127E-2</v>
      </c>
      <c r="F82" s="134">
        <f t="shared" si="1"/>
        <v>3.5017338701257519E-2</v>
      </c>
      <c r="G82" s="18"/>
    </row>
    <row r="83" spans="1:7" ht="12.75" x14ac:dyDescent="0.2">
      <c r="A83" s="5">
        <v>38412</v>
      </c>
      <c r="B83" s="123">
        <v>2.9804612582625234E-2</v>
      </c>
      <c r="C83" s="62">
        <v>4.8305386131469952E-2</v>
      </c>
      <c r="D83" s="62">
        <v>3.3071029492452109E-2</v>
      </c>
      <c r="E83" s="134">
        <f t="shared" si="0"/>
        <v>1.3577085643689127E-2</v>
      </c>
      <c r="F83" s="134">
        <f t="shared" si="1"/>
        <v>3.5017338701257519E-2</v>
      </c>
      <c r="G83" s="18"/>
    </row>
    <row r="84" spans="1:7" ht="12.75" x14ac:dyDescent="0.2">
      <c r="A84" s="5">
        <v>38504</v>
      </c>
      <c r="B84" s="123">
        <v>3.4836252894292707E-2</v>
      </c>
      <c r="C84" s="62">
        <v>2.9911899141136233E-2</v>
      </c>
      <c r="D84" s="62">
        <v>3.396161379946383E-2</v>
      </c>
      <c r="E84" s="134">
        <f t="shared" si="0"/>
        <v>1.3577085643689127E-2</v>
      </c>
      <c r="F84" s="134">
        <f t="shared" si="1"/>
        <v>3.5017338701257519E-2</v>
      </c>
      <c r="G84" s="18"/>
    </row>
    <row r="85" spans="1:7" ht="12.75" x14ac:dyDescent="0.2">
      <c r="A85" s="5">
        <v>38596</v>
      </c>
      <c r="B85" s="123">
        <v>3.9990165684015366E-2</v>
      </c>
      <c r="C85" s="62">
        <v>3.364511814829152E-2</v>
      </c>
      <c r="D85" s="134">
        <v>3.8861988488038124E-2</v>
      </c>
      <c r="E85" s="134">
        <f t="shared" si="0"/>
        <v>1.3577085643689127E-2</v>
      </c>
      <c r="F85" s="134">
        <f t="shared" si="1"/>
        <v>3.5017338701257519E-2</v>
      </c>
      <c r="G85" s="135"/>
    </row>
    <row r="86" spans="1:7" ht="12.75" x14ac:dyDescent="0.2">
      <c r="A86" s="5">
        <v>38687</v>
      </c>
      <c r="B86" s="123">
        <v>4.5272347684011338E-2</v>
      </c>
      <c r="C86" s="62">
        <v>3.8643490735786434E-2</v>
      </c>
      <c r="D86" s="134">
        <v>4.4083178276313806E-2</v>
      </c>
      <c r="E86" s="134">
        <f t="shared" si="0"/>
        <v>1.3577085643689127E-2</v>
      </c>
      <c r="F86" s="134">
        <f t="shared" si="1"/>
        <v>3.5017338701257519E-2</v>
      </c>
      <c r="G86" s="135"/>
    </row>
    <row r="87" spans="1:7" ht="12.75" x14ac:dyDescent="0.2">
      <c r="A87" s="5">
        <v>38777</v>
      </c>
      <c r="B87" s="123">
        <v>3.9058275239960638E-2</v>
      </c>
      <c r="C87" s="62">
        <v>3.9251495669028857E-2</v>
      </c>
      <c r="D87" s="134">
        <v>3.9092892477203378E-2</v>
      </c>
      <c r="E87" s="134">
        <f t="shared" si="0"/>
        <v>1.3577085643689127E-2</v>
      </c>
      <c r="F87" s="134">
        <f t="shared" si="1"/>
        <v>3.5017338701257519E-2</v>
      </c>
      <c r="G87" s="135"/>
    </row>
    <row r="88" spans="1:7" ht="12.75" x14ac:dyDescent="0.2">
      <c r="A88" s="5">
        <v>38869</v>
      </c>
      <c r="B88" s="123">
        <v>5.4231466031968711E-2</v>
      </c>
      <c r="C88" s="62">
        <v>4.0366748894566928E-2</v>
      </c>
      <c r="D88" s="134">
        <v>5.1778529476523616E-2</v>
      </c>
      <c r="E88" s="134">
        <f t="shared" si="0"/>
        <v>1.3577085643689127E-2</v>
      </c>
      <c r="F88" s="134">
        <f t="shared" si="1"/>
        <v>3.5017338701257519E-2</v>
      </c>
      <c r="G88" s="135"/>
    </row>
    <row r="89" spans="1:7" ht="12.75" x14ac:dyDescent="0.2">
      <c r="A89" s="5">
        <v>38961</v>
      </c>
      <c r="B89" s="123">
        <v>5.5617584158937694E-2</v>
      </c>
      <c r="C89" s="62">
        <v>4.7287346391358343E-2</v>
      </c>
      <c r="D89" s="134">
        <v>5.4143869388245669E-2</v>
      </c>
      <c r="E89" s="134">
        <f t="shared" si="0"/>
        <v>1.3577085643689127E-2</v>
      </c>
      <c r="F89" s="134">
        <f t="shared" si="1"/>
        <v>3.5017338701257519E-2</v>
      </c>
      <c r="G89" s="135"/>
    </row>
    <row r="90" spans="1:7" ht="12.75" x14ac:dyDescent="0.2">
      <c r="A90" s="5">
        <v>39052</v>
      </c>
      <c r="B90" s="123">
        <v>7.3453186974942852E-2</v>
      </c>
      <c r="C90" s="62">
        <v>4.1673565601055396E-2</v>
      </c>
      <c r="D90" s="134">
        <v>6.7781853236039025E-2</v>
      </c>
      <c r="E90" s="134">
        <f t="shared" si="0"/>
        <v>1.3577085643689127E-2</v>
      </c>
      <c r="F90" s="134">
        <f t="shared" si="1"/>
        <v>3.5017338701257519E-2</v>
      </c>
      <c r="G90" s="135"/>
    </row>
    <row r="91" spans="1:7" ht="12.75" x14ac:dyDescent="0.2">
      <c r="A91" s="5">
        <v>39142</v>
      </c>
      <c r="B91" s="123">
        <v>9.886710479955596E-2</v>
      </c>
      <c r="C91" s="62">
        <v>4.5790693950926276E-2</v>
      </c>
      <c r="D91" s="134">
        <v>8.9356520630737846E-2</v>
      </c>
      <c r="E91" s="134">
        <f t="shared" si="0"/>
        <v>1.3577085643689127E-2</v>
      </c>
      <c r="F91" s="134">
        <f t="shared" si="1"/>
        <v>3.5017338701257519E-2</v>
      </c>
      <c r="G91" s="135"/>
    </row>
    <row r="92" spans="1:7" ht="12.75" x14ac:dyDescent="0.2">
      <c r="A92" s="5">
        <v>39234</v>
      </c>
      <c r="B92" s="123">
        <v>0.10796059158934246</v>
      </c>
      <c r="C92" s="62">
        <v>6.1633067694349508E-2</v>
      </c>
      <c r="D92" s="134">
        <v>9.9853285823505278E-2</v>
      </c>
      <c r="E92" s="134">
        <f t="shared" si="0"/>
        <v>1.3577085643689127E-2</v>
      </c>
      <c r="F92" s="134">
        <f t="shared" si="1"/>
        <v>3.5017338701257519E-2</v>
      </c>
      <c r="G92" s="135"/>
    </row>
    <row r="93" spans="1:7" ht="12.75" x14ac:dyDescent="0.2">
      <c r="A93" s="5">
        <v>39326</v>
      </c>
      <c r="B93" s="123">
        <v>0.1262494795039919</v>
      </c>
      <c r="C93" s="62">
        <v>6.080002619128555E-2</v>
      </c>
      <c r="D93" s="134">
        <v>0.11474603157149188</v>
      </c>
      <c r="E93" s="134">
        <f t="shared" si="0"/>
        <v>1.3577085643689127E-2</v>
      </c>
      <c r="F93" s="134">
        <f t="shared" si="1"/>
        <v>3.5017338701257519E-2</v>
      </c>
      <c r="G93" s="135"/>
    </row>
    <row r="94" spans="1:7" ht="12.75" x14ac:dyDescent="0.2">
      <c r="A94" s="5">
        <v>39417</v>
      </c>
      <c r="B94" s="123">
        <v>0.12405450115081851</v>
      </c>
      <c r="C94" s="62">
        <v>4.3874075349293884E-2</v>
      </c>
      <c r="D94" s="134">
        <v>0.110095512574228</v>
      </c>
      <c r="E94" s="134">
        <f t="shared" si="0"/>
        <v>1.3577085643689127E-2</v>
      </c>
      <c r="F94" s="134">
        <f t="shared" si="1"/>
        <v>3.5017338701257519E-2</v>
      </c>
      <c r="G94" s="135"/>
    </row>
    <row r="95" spans="1:7" ht="12.75" x14ac:dyDescent="0.2">
      <c r="A95" s="5">
        <v>39508</v>
      </c>
      <c r="B95" s="123">
        <v>0.12661124119477463</v>
      </c>
      <c r="C95" s="123">
        <v>4.6588078285266343E-2</v>
      </c>
      <c r="D95" s="134">
        <v>0.11284561111551206</v>
      </c>
      <c r="E95" s="134">
        <f t="shared" si="0"/>
        <v>1.3577085643689127E-2</v>
      </c>
      <c r="F95" s="134">
        <f t="shared" si="1"/>
        <v>3.5017338701257519E-2</v>
      </c>
      <c r="G95" s="135"/>
    </row>
    <row r="96" spans="1:7" ht="12.75" x14ac:dyDescent="0.2">
      <c r="A96" s="5">
        <v>39600</v>
      </c>
      <c r="B96" s="123">
        <v>0.13000620375091398</v>
      </c>
      <c r="C96" s="123">
        <v>5.2349780808929269E-2</v>
      </c>
      <c r="D96" s="134">
        <v>0.11688859942984364</v>
      </c>
      <c r="E96" s="134">
        <f t="shared" si="0"/>
        <v>1.3577085643689127E-2</v>
      </c>
      <c r="F96" s="134">
        <f t="shared" si="1"/>
        <v>3.5017338701257519E-2</v>
      </c>
      <c r="G96" s="135"/>
    </row>
    <row r="97" spans="1:7" ht="12.75" x14ac:dyDescent="0.2">
      <c r="A97" s="5">
        <v>39692</v>
      </c>
      <c r="B97" s="123">
        <v>0.12539256842337276</v>
      </c>
      <c r="C97" s="123">
        <v>5.6375619570549818E-2</v>
      </c>
      <c r="D97" s="134">
        <v>0.11384912575270056</v>
      </c>
      <c r="E97" s="134">
        <f t="shared" si="0"/>
        <v>1.3577085643689127E-2</v>
      </c>
      <c r="F97" s="134">
        <f t="shared" si="1"/>
        <v>3.5017338701257519E-2</v>
      </c>
      <c r="G97" s="135"/>
    </row>
    <row r="98" spans="1:7" ht="12.75" x14ac:dyDescent="0.2">
      <c r="A98" s="5">
        <v>39783</v>
      </c>
      <c r="B98" s="123">
        <v>0.10888170959552945</v>
      </c>
      <c r="C98" s="123">
        <v>7.3913117941470041E-2</v>
      </c>
      <c r="D98" s="134">
        <v>0.1031570258416814</v>
      </c>
      <c r="E98" s="134">
        <f t="shared" si="0"/>
        <v>1.3577085643689127E-2</v>
      </c>
      <c r="F98" s="134">
        <f t="shared" si="1"/>
        <v>3.5017338701257519E-2</v>
      </c>
      <c r="G98" s="135"/>
    </row>
    <row r="99" spans="1:7" ht="12.75" x14ac:dyDescent="0.2">
      <c r="A99" s="5">
        <v>39873</v>
      </c>
      <c r="B99" s="134">
        <v>8.9836682071028129E-2</v>
      </c>
      <c r="C99" s="134">
        <v>7.3580368946106534E-2</v>
      </c>
      <c r="D99" s="134">
        <v>7.591717039940904E-2</v>
      </c>
      <c r="E99" s="134">
        <f t="shared" si="0"/>
        <v>1.3577085643689127E-2</v>
      </c>
      <c r="F99" s="134">
        <f t="shared" si="1"/>
        <v>3.5017338701257519E-2</v>
      </c>
      <c r="G99" s="135"/>
    </row>
    <row r="100" spans="1:7" ht="12.75" x14ac:dyDescent="0.2">
      <c r="A100" s="5">
        <v>39965</v>
      </c>
      <c r="B100" s="134">
        <v>5.6573641291394416E-2</v>
      </c>
      <c r="C100" s="134">
        <v>5.7179220124213836E-2</v>
      </c>
      <c r="D100" s="134">
        <v>4.5699108483320705E-2</v>
      </c>
      <c r="E100" s="134">
        <f t="shared" si="0"/>
        <v>1.3577085643689127E-2</v>
      </c>
      <c r="F100" s="134">
        <f t="shared" si="1"/>
        <v>3.5017338701257519E-2</v>
      </c>
      <c r="G100" s="135"/>
    </row>
    <row r="101" spans="1:7" ht="12.75" x14ac:dyDescent="0.2">
      <c r="A101" s="5">
        <v>40057</v>
      </c>
      <c r="B101" s="134">
        <v>3.5837098143820745E-2</v>
      </c>
      <c r="C101" s="134">
        <v>4.6059047984755574E-2</v>
      </c>
      <c r="D101" s="134">
        <v>2.6684988238983465E-2</v>
      </c>
      <c r="E101" s="134">
        <f t="shared" si="0"/>
        <v>1.3577085643689127E-2</v>
      </c>
      <c r="F101" s="134">
        <f t="shared" si="1"/>
        <v>3.5017338701257519E-2</v>
      </c>
      <c r="G101" s="135"/>
    </row>
    <row r="102" spans="1:7" ht="12.75" x14ac:dyDescent="0.2">
      <c r="A102" s="5">
        <v>40148</v>
      </c>
      <c r="B102" s="134">
        <v>4.4512615752242413E-2</v>
      </c>
      <c r="C102" s="134">
        <v>5.604384880302038E-2</v>
      </c>
      <c r="D102" s="134">
        <v>3.5481699954253543E-2</v>
      </c>
      <c r="E102" s="134">
        <f t="shared" si="0"/>
        <v>1.3577085643689127E-2</v>
      </c>
      <c r="F102" s="134">
        <f t="shared" si="1"/>
        <v>3.5017338701257519E-2</v>
      </c>
      <c r="G102" s="135"/>
    </row>
    <row r="103" spans="1:7" ht="12.75" x14ac:dyDescent="0.2">
      <c r="A103" s="5">
        <v>40238</v>
      </c>
      <c r="B103" s="134">
        <v>4.3865069182502214E-2</v>
      </c>
      <c r="C103" s="134">
        <v>6.4929798916110837E-2</v>
      </c>
      <c r="D103" s="134">
        <v>4.7221927081614989E-2</v>
      </c>
      <c r="E103" s="134">
        <f t="shared" si="0"/>
        <v>1.3577085643689127E-2</v>
      </c>
      <c r="F103" s="134">
        <f t="shared" si="1"/>
        <v>3.5017338701257519E-2</v>
      </c>
      <c r="G103" s="135"/>
    </row>
    <row r="104" spans="1:7" ht="12.75" x14ac:dyDescent="0.2">
      <c r="A104" s="5">
        <v>40330</v>
      </c>
      <c r="B104" s="134">
        <v>5.1586283246486397E-2</v>
      </c>
      <c r="C104" s="134">
        <v>8.1467400923623368E-2</v>
      </c>
      <c r="D104" s="134">
        <v>5.6332703787978611E-2</v>
      </c>
      <c r="E104" s="134">
        <f t="shared" si="0"/>
        <v>1.3577085643689127E-2</v>
      </c>
      <c r="F104" s="134">
        <f t="shared" si="1"/>
        <v>3.5017338701257519E-2</v>
      </c>
      <c r="G104" s="135"/>
    </row>
    <row r="105" spans="1:7" ht="12.75" x14ac:dyDescent="0.2">
      <c r="A105" s="5">
        <v>40422</v>
      </c>
      <c r="B105" s="134">
        <v>5.631535938587251E-2</v>
      </c>
      <c r="C105" s="134">
        <v>7.0691123577423687E-2</v>
      </c>
      <c r="D105" s="134">
        <v>5.8608980190389737E-2</v>
      </c>
      <c r="E105" s="134">
        <f t="shared" si="0"/>
        <v>1.3577085643689127E-2</v>
      </c>
      <c r="F105" s="134">
        <f t="shared" si="1"/>
        <v>3.5017338701257519E-2</v>
      </c>
      <c r="G105" s="135"/>
    </row>
    <row r="106" spans="1:7" ht="12.75" x14ac:dyDescent="0.2">
      <c r="A106" s="5">
        <v>40513</v>
      </c>
      <c r="B106" s="134">
        <v>5.0490841374471129E-2</v>
      </c>
      <c r="C106" s="134">
        <v>6.744777302662186E-2</v>
      </c>
      <c r="D106" s="134">
        <v>5.3211612803375496E-2</v>
      </c>
      <c r="E106" s="134">
        <f t="shared" si="0"/>
        <v>1.3577085643689127E-2</v>
      </c>
      <c r="F106" s="134">
        <f t="shared" si="1"/>
        <v>3.5017338701257519E-2</v>
      </c>
      <c r="G106" s="135"/>
    </row>
    <row r="107" spans="1:7" ht="12.75" x14ac:dyDescent="0.2">
      <c r="A107" s="5">
        <v>40603</v>
      </c>
      <c r="B107" s="134">
        <v>3.9413101674235396E-2</v>
      </c>
      <c r="C107" s="134">
        <v>6.638279895471455E-2</v>
      </c>
      <c r="D107" s="134">
        <v>4.3783644602374938E-2</v>
      </c>
      <c r="E107" s="134">
        <f t="shared" si="0"/>
        <v>1.3577085643689127E-2</v>
      </c>
      <c r="F107" s="134">
        <f t="shared" si="1"/>
        <v>3.5017338701257519E-2</v>
      </c>
      <c r="G107" s="123"/>
    </row>
    <row r="108" spans="1:7" ht="12.75" x14ac:dyDescent="0.2">
      <c r="A108" s="5">
        <v>40695</v>
      </c>
      <c r="B108" s="134">
        <v>4.4114612319538393E-2</v>
      </c>
      <c r="C108" s="134">
        <v>4.6889910245269339E-2</v>
      </c>
      <c r="D108" s="134">
        <v>4.4364579517532921E-2</v>
      </c>
      <c r="E108" s="134">
        <f t="shared" si="0"/>
        <v>1.3577085643689127E-2</v>
      </c>
      <c r="F108" s="134">
        <f t="shared" si="1"/>
        <v>3.5017338701257519E-2</v>
      </c>
    </row>
    <row r="109" spans="1:7" ht="12.75" x14ac:dyDescent="0.2">
      <c r="A109" s="5">
        <v>40787</v>
      </c>
      <c r="B109" s="134">
        <v>4.1548719615180252E-2</v>
      </c>
      <c r="C109" s="134">
        <v>5.9933139339645169E-2</v>
      </c>
      <c r="D109" s="134">
        <v>4.4207097372252147E-2</v>
      </c>
      <c r="E109" s="134">
        <f t="shared" si="0"/>
        <v>1.3577085643689127E-2</v>
      </c>
      <c r="F109" s="134">
        <f t="shared" si="1"/>
        <v>3.5017338701257519E-2</v>
      </c>
    </row>
    <row r="110" spans="1:7" ht="12.75" x14ac:dyDescent="0.2">
      <c r="A110" s="5">
        <v>40878</v>
      </c>
      <c r="B110" s="134">
        <v>2.9313352821923155E-2</v>
      </c>
      <c r="C110" s="134">
        <v>5.0330347907008077E-2</v>
      </c>
      <c r="D110" s="134">
        <v>2.9356958282641843E-2</v>
      </c>
      <c r="E110" s="134">
        <f t="shared" si="0"/>
        <v>1.3577085643689127E-2</v>
      </c>
      <c r="F110" s="134">
        <f t="shared" si="1"/>
        <v>3.5017338701257519E-2</v>
      </c>
    </row>
    <row r="111" spans="1:7" ht="12.75" x14ac:dyDescent="0.2">
      <c r="A111" s="5">
        <v>40969</v>
      </c>
      <c r="B111" s="134">
        <v>3.0069544045423502E-2</v>
      </c>
      <c r="C111" s="134">
        <v>4.6268728796090564E-2</v>
      </c>
      <c r="D111" s="134">
        <v>3.0350277706469253E-2</v>
      </c>
      <c r="E111" s="134">
        <f t="shared" si="0"/>
        <v>1.3577085643689127E-2</v>
      </c>
      <c r="F111" s="134">
        <f t="shared" si="1"/>
        <v>3.5017338701257519E-2</v>
      </c>
    </row>
    <row r="112" spans="1:7" ht="12.75" x14ac:dyDescent="0.2">
      <c r="A112" s="5">
        <v>41061</v>
      </c>
      <c r="B112" s="134">
        <v>1.5949524769531154E-2</v>
      </c>
      <c r="C112" s="134">
        <v>2.8893088331897632E-2</v>
      </c>
      <c r="D112" s="134">
        <v>1.7748800759533889E-2</v>
      </c>
      <c r="E112" s="134">
        <f t="shared" si="0"/>
        <v>1.3577085643689127E-2</v>
      </c>
      <c r="F112" s="134">
        <f t="shared" si="1"/>
        <v>3.5017338701257519E-2</v>
      </c>
    </row>
    <row r="113" spans="1:6" ht="12.75" x14ac:dyDescent="0.2">
      <c r="A113" s="5">
        <v>41153</v>
      </c>
      <c r="B113" s="134">
        <v>1.9072776083735032E-3</v>
      </c>
      <c r="C113" s="134">
        <v>1.8800161777906332E-2</v>
      </c>
      <c r="D113" s="134">
        <v>4.4145122909091672E-3</v>
      </c>
      <c r="E113" s="134">
        <f t="shared" si="0"/>
        <v>1.3577085643689127E-2</v>
      </c>
      <c r="F113" s="134">
        <f t="shared" si="1"/>
        <v>3.5017338701257519E-2</v>
      </c>
    </row>
    <row r="114" spans="1:6" ht="12.75" x14ac:dyDescent="0.2">
      <c r="A114" s="5">
        <v>41244</v>
      </c>
      <c r="B114" s="134">
        <v>4.8856814076889687E-3</v>
      </c>
      <c r="C114" s="134">
        <v>1.5221918124087797E-2</v>
      </c>
      <c r="D114" s="134">
        <v>9.169994770299672E-3</v>
      </c>
      <c r="E114" s="134">
        <f t="shared" si="0"/>
        <v>1.3577085643689127E-2</v>
      </c>
      <c r="F114" s="134">
        <f t="shared" si="1"/>
        <v>3.5017338701257519E-2</v>
      </c>
    </row>
    <row r="115" spans="1:6" ht="12.75" x14ac:dyDescent="0.2">
      <c r="A115" s="5">
        <v>41334</v>
      </c>
      <c r="B115" s="134">
        <v>1.2798042301535473E-2</v>
      </c>
      <c r="C115" s="134">
        <v>8.4154324113878687E-3</v>
      </c>
      <c r="D115" s="134">
        <v>1.3626757391315136E-2</v>
      </c>
      <c r="E115" s="134">
        <f t="shared" si="0"/>
        <v>1.3577085643689127E-2</v>
      </c>
      <c r="F115" s="134">
        <f t="shared" si="1"/>
        <v>3.5017338701257519E-2</v>
      </c>
    </row>
    <row r="116" spans="1:6" ht="12.75" x14ac:dyDescent="0.2">
      <c r="A116" s="5">
        <v>41426</v>
      </c>
      <c r="B116" s="134">
        <v>1.6052509843240026E-2</v>
      </c>
      <c r="C116" s="134">
        <v>1.2114263284390692E-2</v>
      </c>
      <c r="D116" s="134">
        <v>1.5714104973137522E-2</v>
      </c>
      <c r="E116" s="134">
        <f t="shared" si="0"/>
        <v>1.3577085643689127E-2</v>
      </c>
      <c r="F116" s="134">
        <f t="shared" si="1"/>
        <v>3.5017338701257519E-2</v>
      </c>
    </row>
    <row r="117" spans="1:6" ht="12.75" x14ac:dyDescent="0.2">
      <c r="A117" s="5">
        <v>41518</v>
      </c>
      <c r="B117" s="134">
        <v>2.1030837845765316E-2</v>
      </c>
      <c r="C117" s="134">
        <v>1.7959396833292285E-2</v>
      </c>
      <c r="D117" s="134">
        <v>2.0616651475725778E-2</v>
      </c>
      <c r="E117" s="134">
        <f t="shared" si="0"/>
        <v>1.3577085643689127E-2</v>
      </c>
      <c r="F117" s="134">
        <f t="shared" si="1"/>
        <v>3.5017338701257519E-2</v>
      </c>
    </row>
    <row r="118" spans="1:6" ht="12.75" x14ac:dyDescent="0.2">
      <c r="A118" s="5">
        <v>41609</v>
      </c>
      <c r="B118" s="134">
        <v>2.4040974618218414E-2</v>
      </c>
      <c r="C118" s="134">
        <v>1.9636778937900168E-2</v>
      </c>
      <c r="D118" s="134">
        <v>2.3609689801504352E-2</v>
      </c>
      <c r="E118" s="134">
        <f t="shared" si="0"/>
        <v>1.3577085643689127E-2</v>
      </c>
      <c r="F118" s="134">
        <f>F119</f>
        <v>3.5017338701257519E-2</v>
      </c>
    </row>
    <row r="119" spans="1:6" ht="12.75" x14ac:dyDescent="0.2">
      <c r="A119" s="5">
        <v>41699</v>
      </c>
      <c r="B119" s="134">
        <v>1.7591603258249489E-2</v>
      </c>
      <c r="C119" s="134">
        <v>1.6952369838091563E-2</v>
      </c>
      <c r="D119" s="134">
        <v>1.8007188826397291E-2</v>
      </c>
      <c r="E119" s="134">
        <f t="shared" si="0"/>
        <v>1.3577085643689127E-2</v>
      </c>
      <c r="F119" s="134">
        <f t="shared" ref="F119:F149" si="2">F120</f>
        <v>3.5017338701257519E-2</v>
      </c>
    </row>
    <row r="120" spans="1:6" ht="12.75" x14ac:dyDescent="0.2">
      <c r="A120" s="5">
        <v>41791</v>
      </c>
      <c r="B120" s="134">
        <v>1.6437637949576533E-2</v>
      </c>
      <c r="C120" s="134">
        <v>3.6931732208554502E-2</v>
      </c>
      <c r="D120" s="134">
        <v>1.9849699250550579E-2</v>
      </c>
      <c r="E120" s="134">
        <f t="shared" si="0"/>
        <v>1.3577085643689127E-2</v>
      </c>
      <c r="F120" s="134">
        <f t="shared" si="2"/>
        <v>3.5017338701257519E-2</v>
      </c>
    </row>
    <row r="121" spans="1:6" ht="12.75" x14ac:dyDescent="0.2">
      <c r="A121" s="5">
        <v>41883</v>
      </c>
      <c r="B121" s="134">
        <v>2.4027510200816504E-2</v>
      </c>
      <c r="C121" s="134">
        <v>2.428982448625927E-2</v>
      </c>
      <c r="D121" s="134">
        <v>2.4582043501052864E-2</v>
      </c>
      <c r="E121" s="134">
        <f t="shared" si="0"/>
        <v>1.3577085643689127E-2</v>
      </c>
      <c r="F121" s="134">
        <f t="shared" si="2"/>
        <v>3.5017338701257519E-2</v>
      </c>
    </row>
    <row r="122" spans="1:6" ht="12.75" x14ac:dyDescent="0.2">
      <c r="A122" s="5">
        <v>41974</v>
      </c>
      <c r="B122" s="134">
        <v>1.8967654544773893E-2</v>
      </c>
      <c r="C122" s="134">
        <v>1.2414317216290938E-2</v>
      </c>
      <c r="D122" s="134">
        <v>1.8458973102744691E-2</v>
      </c>
      <c r="E122" s="134">
        <f t="shared" si="0"/>
        <v>1.3577085643689127E-2</v>
      </c>
      <c r="F122" s="134">
        <f t="shared" si="2"/>
        <v>3.5017338701257519E-2</v>
      </c>
    </row>
    <row r="123" spans="1:6" ht="12.75" x14ac:dyDescent="0.2">
      <c r="A123" s="5">
        <v>42064</v>
      </c>
      <c r="B123" s="134">
        <v>2.1316143685569555E-2</v>
      </c>
      <c r="C123" s="134">
        <v>2.2420242892676079E-2</v>
      </c>
      <c r="D123" s="134">
        <v>2.206802592592827E-2</v>
      </c>
      <c r="E123" s="134">
        <f t="shared" si="0"/>
        <v>1.3577085643689127E-2</v>
      </c>
      <c r="F123" s="134">
        <f t="shared" si="2"/>
        <v>3.5017338701257519E-2</v>
      </c>
    </row>
    <row r="124" spans="1:6" ht="12.75" x14ac:dyDescent="0.2">
      <c r="A124" s="5">
        <v>42156</v>
      </c>
      <c r="B124" s="134">
        <v>2.2868989562266018E-2</v>
      </c>
      <c r="C124" s="134">
        <v>8.5763746693461318E-3</v>
      </c>
      <c r="D124" s="134">
        <v>2.1017466924087902E-2</v>
      </c>
      <c r="E124" s="134">
        <f t="shared" si="0"/>
        <v>1.3577085643689127E-2</v>
      </c>
      <c r="F124" s="134">
        <f t="shared" si="2"/>
        <v>3.5017338701257519E-2</v>
      </c>
    </row>
    <row r="125" spans="1:6" ht="12.75" x14ac:dyDescent="0.2">
      <c r="A125" s="5">
        <v>42248</v>
      </c>
      <c r="B125" s="134">
        <v>2.7758039306768678E-2</v>
      </c>
      <c r="C125" s="134">
        <v>2.8073302164667524E-2</v>
      </c>
      <c r="D125" s="134">
        <v>2.8441802262367588E-2</v>
      </c>
      <c r="E125" s="134">
        <f t="shared" si="0"/>
        <v>1.3577085643689127E-2</v>
      </c>
      <c r="F125" s="134">
        <f t="shared" si="2"/>
        <v>3.5017338701257519E-2</v>
      </c>
    </row>
    <row r="126" spans="1:6" ht="12.75" x14ac:dyDescent="0.2">
      <c r="A126" s="5">
        <v>42339</v>
      </c>
      <c r="B126" s="134">
        <v>3.0081764557774004E-2</v>
      </c>
      <c r="C126" s="134">
        <v>2.8721501363603297E-2</v>
      </c>
      <c r="D126" s="134">
        <v>3.0493890097189835E-2</v>
      </c>
      <c r="E126" s="134">
        <f t="shared" si="0"/>
        <v>1.3577085643689127E-2</v>
      </c>
      <c r="F126" s="134">
        <f t="shared" si="2"/>
        <v>3.5017338701257519E-2</v>
      </c>
    </row>
    <row r="127" spans="1:6" ht="12.75" x14ac:dyDescent="0.2">
      <c r="A127" s="5">
        <v>42430</v>
      </c>
      <c r="B127" s="134">
        <v>3.2562592054377726E-2</v>
      </c>
      <c r="C127" s="134">
        <v>2.3153558391871387E-2</v>
      </c>
      <c r="D127" s="134">
        <v>3.1674013089870501E-2</v>
      </c>
      <c r="E127" s="134">
        <f t="shared" si="0"/>
        <v>1.3577085643689127E-2</v>
      </c>
      <c r="F127" s="134">
        <f t="shared" si="2"/>
        <v>3.5017338701257519E-2</v>
      </c>
    </row>
    <row r="128" spans="1:6" ht="12.75" x14ac:dyDescent="0.2">
      <c r="A128" s="5">
        <v>42522</v>
      </c>
      <c r="B128" s="134">
        <v>3.5955962155404864E-2</v>
      </c>
      <c r="C128" s="134">
        <v>2.4342745861733128E-2</v>
      </c>
      <c r="D128" s="134">
        <v>3.4934181986345125E-2</v>
      </c>
      <c r="E128" s="134">
        <f t="shared" si="0"/>
        <v>1.3577085643689127E-2</v>
      </c>
      <c r="F128" s="134">
        <f t="shared" si="2"/>
        <v>3.5017338701257519E-2</v>
      </c>
    </row>
    <row r="129" spans="1:6" ht="12.75" x14ac:dyDescent="0.2">
      <c r="A129" s="5">
        <v>42614</v>
      </c>
      <c r="B129" s="134">
        <v>3.5884950385544512E-2</v>
      </c>
      <c r="C129" s="134">
        <v>1.7365447352761132E-2</v>
      </c>
      <c r="D129" s="134">
        <v>3.3682717277173646E-2</v>
      </c>
      <c r="E129" s="134">
        <f t="shared" si="0"/>
        <v>1.3577085643689127E-2</v>
      </c>
      <c r="F129" s="134">
        <f t="shared" si="2"/>
        <v>3.5017338701257519E-2</v>
      </c>
    </row>
    <row r="130" spans="1:6" ht="12.75" x14ac:dyDescent="0.2">
      <c r="A130" s="5">
        <v>42705</v>
      </c>
      <c r="B130" s="134">
        <v>3.8348305442216013E-2</v>
      </c>
      <c r="C130" s="134">
        <v>2.8174678040737033E-2</v>
      </c>
      <c r="D130" s="134">
        <v>3.7495385269938897E-2</v>
      </c>
      <c r="E130" s="134">
        <f t="shared" si="0"/>
        <v>1.3577085643689127E-2</v>
      </c>
      <c r="F130" s="134">
        <f t="shared" si="2"/>
        <v>3.5017338701257519E-2</v>
      </c>
    </row>
    <row r="131" spans="1:6" ht="12.75" x14ac:dyDescent="0.2">
      <c r="A131" s="5">
        <v>42795</v>
      </c>
      <c r="B131" s="134">
        <v>3.8072142018090283E-2</v>
      </c>
      <c r="C131" s="134">
        <v>2.0690354530474409E-2</v>
      </c>
      <c r="D131" s="134">
        <v>3.6037011512653594E-2</v>
      </c>
      <c r="E131" s="134">
        <f t="shared" si="0"/>
        <v>1.3577085643689127E-2</v>
      </c>
      <c r="F131" s="134">
        <f t="shared" si="2"/>
        <v>3.5017338701257519E-2</v>
      </c>
    </row>
    <row r="132" spans="1:6" ht="12.75" x14ac:dyDescent="0.2">
      <c r="A132" s="5">
        <v>42887</v>
      </c>
      <c r="B132" s="134">
        <v>4.2417738851050935E-2</v>
      </c>
      <c r="C132" s="134">
        <v>3.0464708987204547E-2</v>
      </c>
      <c r="D132" s="134">
        <v>4.1262727806866017E-2</v>
      </c>
      <c r="E132" s="134">
        <f t="shared" si="0"/>
        <v>1.3577085643689127E-2</v>
      </c>
      <c r="F132" s="134">
        <f t="shared" si="2"/>
        <v>3.5017338701257519E-2</v>
      </c>
    </row>
    <row r="133" spans="1:6" ht="12.75" x14ac:dyDescent="0.2">
      <c r="A133" s="5">
        <v>42979</v>
      </c>
      <c r="B133" s="134">
        <v>3.481997185290564E-2</v>
      </c>
      <c r="C133" s="134">
        <v>3.0213520095140334E-2</v>
      </c>
      <c r="D133" s="134">
        <v>3.4400740237092498E-2</v>
      </c>
      <c r="E133" s="134">
        <f t="shared" si="0"/>
        <v>1.3577085643689127E-2</v>
      </c>
      <c r="F133" s="134">
        <f t="shared" si="2"/>
        <v>3.5017338701257519E-2</v>
      </c>
    </row>
    <row r="134" spans="1:6" ht="12.75" x14ac:dyDescent="0.2">
      <c r="A134" s="5">
        <v>43070</v>
      </c>
      <c r="B134" s="123">
        <v>4.4589890434098889E-2</v>
      </c>
      <c r="C134" s="123">
        <v>2.6483647050447257E-2</v>
      </c>
      <c r="D134" s="123">
        <v>4.2024765314510271E-2</v>
      </c>
      <c r="E134" s="134">
        <f>E135</f>
        <v>1.3577085643689127E-2</v>
      </c>
      <c r="F134" s="134">
        <f t="shared" si="2"/>
        <v>3.5017338701257519E-2</v>
      </c>
    </row>
    <row r="135" spans="1:6" ht="12.75" x14ac:dyDescent="0.2">
      <c r="A135" s="5">
        <v>43160</v>
      </c>
      <c r="B135" s="123">
        <v>4.1806809926355548E-2</v>
      </c>
      <c r="C135" s="123">
        <v>3.1997959122185948E-2</v>
      </c>
      <c r="D135" s="123">
        <v>4.0618775956931197E-2</v>
      </c>
      <c r="E135" s="134">
        <f t="shared" si="0"/>
        <v>1.3577085643689127E-2</v>
      </c>
      <c r="F135" s="134">
        <f t="shared" si="2"/>
        <v>3.5017338701257519E-2</v>
      </c>
    </row>
    <row r="136" spans="1:6" ht="12.75" x14ac:dyDescent="0.2">
      <c r="A136" s="5">
        <v>43252</v>
      </c>
      <c r="B136" s="123">
        <v>2.9444895592276366E-2</v>
      </c>
      <c r="C136" s="123">
        <v>3.2311218640477257E-2</v>
      </c>
      <c r="D136" s="123">
        <v>2.9879697892492674E-2</v>
      </c>
      <c r="E136" s="134">
        <f t="shared" ref="E136:E149" si="3">E137</f>
        <v>1.3577085643689127E-2</v>
      </c>
      <c r="F136" s="134">
        <f t="shared" si="2"/>
        <v>3.5017338701257519E-2</v>
      </c>
    </row>
    <row r="137" spans="1:6" ht="12.75" x14ac:dyDescent="0.2">
      <c r="A137" s="5">
        <v>43344</v>
      </c>
      <c r="B137" s="123">
        <v>3.1853432749368471E-2</v>
      </c>
      <c r="C137" s="123">
        <v>3.6662296625100232E-2</v>
      </c>
      <c r="D137" s="123">
        <v>3.2621987299650268E-2</v>
      </c>
      <c r="E137" s="134">
        <f t="shared" si="3"/>
        <v>1.3577085643689127E-2</v>
      </c>
      <c r="F137" s="134">
        <f t="shared" si="2"/>
        <v>3.5017338701257519E-2</v>
      </c>
    </row>
    <row r="138" spans="1:6" ht="12.75" x14ac:dyDescent="0.2">
      <c r="A138" s="5">
        <v>43435</v>
      </c>
      <c r="B138" s="123">
        <v>2.0489448336052707E-2</v>
      </c>
      <c r="C138" s="123">
        <v>5.3038830210039967E-2</v>
      </c>
      <c r="D138" s="123">
        <v>2.5081259560111757E-2</v>
      </c>
      <c r="E138" s="134">
        <f t="shared" si="3"/>
        <v>1.3577085643689127E-2</v>
      </c>
      <c r="F138" s="134">
        <f t="shared" si="2"/>
        <v>3.5017338701257519E-2</v>
      </c>
    </row>
    <row r="139" spans="1:6" ht="12.75" x14ac:dyDescent="0.2">
      <c r="A139" s="5">
        <v>43525</v>
      </c>
      <c r="B139" s="123">
        <v>1.8263693871793274E-2</v>
      </c>
      <c r="C139" s="123">
        <v>5.5732289503349852E-2</v>
      </c>
      <c r="D139" s="123">
        <v>2.3016577460958976E-2</v>
      </c>
      <c r="E139" s="134">
        <f t="shared" si="3"/>
        <v>1.3577085643689127E-2</v>
      </c>
      <c r="F139" s="134">
        <f t="shared" si="2"/>
        <v>3.5017338701257519E-2</v>
      </c>
    </row>
    <row r="140" spans="1:6" ht="12.75" x14ac:dyDescent="0.2">
      <c r="A140" s="5">
        <v>43617</v>
      </c>
      <c r="B140" s="123">
        <v>1.7772094699553431E-2</v>
      </c>
      <c r="C140" s="123">
        <v>5.3997557180684108E-2</v>
      </c>
      <c r="D140" s="123">
        <v>2.2318419249601318E-2</v>
      </c>
      <c r="E140" s="134">
        <f t="shared" si="3"/>
        <v>1.3577085643689127E-2</v>
      </c>
      <c r="F140" s="134">
        <f t="shared" si="2"/>
        <v>3.5017338701257519E-2</v>
      </c>
    </row>
    <row r="141" spans="1:6" ht="12.75" x14ac:dyDescent="0.2">
      <c r="A141" s="5">
        <v>43709</v>
      </c>
      <c r="B141" s="123">
        <v>9.2443367767838236E-3</v>
      </c>
      <c r="C141" s="123">
        <v>5.1616984455324477E-2</v>
      </c>
      <c r="D141" s="123">
        <v>1.4469932775067251E-2</v>
      </c>
      <c r="E141" s="134">
        <f t="shared" si="3"/>
        <v>1.3577085643689127E-2</v>
      </c>
      <c r="F141" s="134">
        <f t="shared" si="2"/>
        <v>3.5017338701257519E-2</v>
      </c>
    </row>
    <row r="142" spans="1:6" ht="12.75" x14ac:dyDescent="0.2">
      <c r="A142" s="5">
        <v>43800</v>
      </c>
      <c r="B142" s="123">
        <v>1.2517388115297123E-2</v>
      </c>
      <c r="C142" s="123">
        <v>3.9018902791390975E-2</v>
      </c>
      <c r="D142" s="123">
        <v>1.5470086124778515E-2</v>
      </c>
      <c r="E142" s="134">
        <f t="shared" si="3"/>
        <v>1.3577085643689127E-2</v>
      </c>
      <c r="F142" s="134">
        <f t="shared" si="2"/>
        <v>3.5017338701257519E-2</v>
      </c>
    </row>
    <row r="143" spans="1:6" ht="12.75" x14ac:dyDescent="0.2">
      <c r="A143" s="5">
        <v>43891</v>
      </c>
      <c r="B143" s="123">
        <v>1.5048065640179464E-2</v>
      </c>
      <c r="C143" s="123">
        <v>3.5578704485668355E-2</v>
      </c>
      <c r="D143" s="123">
        <v>1.7163617747193438E-2</v>
      </c>
      <c r="E143" s="134">
        <f t="shared" si="3"/>
        <v>1.3577085643689127E-2</v>
      </c>
      <c r="F143" s="134">
        <f t="shared" si="2"/>
        <v>3.5017338701257519E-2</v>
      </c>
    </row>
    <row r="144" spans="1:6" ht="12.75" x14ac:dyDescent="0.2">
      <c r="A144" s="5">
        <v>43983</v>
      </c>
      <c r="B144" s="123">
        <v>-4.0203974702797129E-2</v>
      </c>
      <c r="C144" s="123">
        <v>2.7654700195081983E-2</v>
      </c>
      <c r="D144" s="123">
        <v>-3.1626898722080243E-2</v>
      </c>
      <c r="E144" s="134">
        <f t="shared" si="3"/>
        <v>1.3577085643689127E-2</v>
      </c>
      <c r="F144" s="134">
        <f t="shared" si="2"/>
        <v>3.5017338701257519E-2</v>
      </c>
    </row>
    <row r="145" spans="1:6" ht="12.75" x14ac:dyDescent="0.2">
      <c r="A145" s="5">
        <v>44075</v>
      </c>
      <c r="B145" s="123">
        <v>-4.7431850820832344E-2</v>
      </c>
      <c r="C145" s="123">
        <v>3.6310016126454236E-2</v>
      </c>
      <c r="D145" s="123">
        <v>-1.712500779740278E-2</v>
      </c>
      <c r="E145" s="134">
        <f t="shared" si="3"/>
        <v>1.3577085643689127E-2</v>
      </c>
      <c r="F145" s="134">
        <f t="shared" si="2"/>
        <v>3.5017338701257519E-2</v>
      </c>
    </row>
    <row r="146" spans="1:6" ht="12.75" x14ac:dyDescent="0.2">
      <c r="A146" s="5">
        <v>44166</v>
      </c>
      <c r="B146" s="123">
        <v>-6.2423137199264511E-2</v>
      </c>
      <c r="C146" s="123">
        <v>5.8700599429176936E-2</v>
      </c>
      <c r="D146" s="123">
        <v>-4.609825776998755E-2</v>
      </c>
      <c r="E146" s="134">
        <f t="shared" si="3"/>
        <v>1.3577085643689127E-2</v>
      </c>
      <c r="F146" s="134">
        <f t="shared" si="2"/>
        <v>3.5017338701257519E-2</v>
      </c>
    </row>
    <row r="147" spans="1:6" ht="12.75" x14ac:dyDescent="0.2">
      <c r="A147" s="5">
        <v>44256</v>
      </c>
      <c r="B147" s="123">
        <v>-7.7179839801413852E-2</v>
      </c>
      <c r="C147" s="123">
        <v>6.089980988969157E-2</v>
      </c>
      <c r="D147" s="123">
        <v>-5.8713613291579425E-2</v>
      </c>
      <c r="E147" s="134">
        <f t="shared" si="3"/>
        <v>1.3577085643689127E-2</v>
      </c>
      <c r="F147" s="134">
        <f t="shared" si="2"/>
        <v>3.5017338701257519E-2</v>
      </c>
    </row>
    <row r="148" spans="1:6" ht="12.75" x14ac:dyDescent="0.2">
      <c r="A148" s="5">
        <v>44348</v>
      </c>
      <c r="B148" s="123">
        <v>-3.0419038788375485E-2</v>
      </c>
      <c r="C148" s="123">
        <v>9.2808776144236216E-2</v>
      </c>
      <c r="D148" s="123">
        <v>-1.3413075293981169E-2</v>
      </c>
      <c r="E148" s="134">
        <f t="shared" si="3"/>
        <v>1.3577085643689127E-2</v>
      </c>
      <c r="F148" s="134">
        <f t="shared" si="2"/>
        <v>3.5017338701257519E-2</v>
      </c>
    </row>
    <row r="149" spans="1:6" ht="12.75" x14ac:dyDescent="0.2">
      <c r="A149" s="5">
        <v>44440</v>
      </c>
      <c r="B149" s="123">
        <v>-1.1973076260425874E-2</v>
      </c>
      <c r="C149" s="123">
        <v>0.10093358349744519</v>
      </c>
      <c r="D149" s="123">
        <v>-1.6215834664377038E-2</v>
      </c>
      <c r="E149" s="134">
        <f t="shared" si="3"/>
        <v>1.3577085643689127E-2</v>
      </c>
      <c r="F149" s="134">
        <f t="shared" si="2"/>
        <v>3.5017338701257519E-2</v>
      </c>
    </row>
    <row r="150" spans="1:6" ht="12.75" x14ac:dyDescent="0.2">
      <c r="A150" s="5">
        <v>44531</v>
      </c>
      <c r="B150" s="123">
        <v>7.8388889137541717E-3</v>
      </c>
      <c r="C150" s="123">
        <v>8.7011164044006106E-2</v>
      </c>
      <c r="D150" s="123">
        <v>1.8251982986596582E-2</v>
      </c>
      <c r="E150" s="134">
        <v>1.3577085643689127E-2</v>
      </c>
      <c r="F150" s="134">
        <v>3.5017338701257519E-2</v>
      </c>
    </row>
  </sheetData>
  <phoneticPr fontId="0" type="noConversion"/>
  <hyperlinks>
    <hyperlink ref="H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T97"/>
  <sheetViews>
    <sheetView zoomScaleNormal="100" workbookViewId="0">
      <pane xSplit="1" ySplit="5" topLeftCell="B66" activePane="bottomRight" state="frozen"/>
      <selection pane="topRight" activeCell="B5" sqref="B5"/>
      <selection pane="bottomLeft" activeCell="B5" sqref="B5"/>
      <selection pane="bottomRight"/>
    </sheetView>
  </sheetViews>
  <sheetFormatPr defaultColWidth="9.140625" defaultRowHeight="12.75" x14ac:dyDescent="0.2"/>
  <cols>
    <col min="1" max="1" width="9.140625" style="124"/>
    <col min="2" max="3" width="10.7109375" style="124" customWidth="1"/>
    <col min="4" max="5" width="15.7109375" style="124" customWidth="1"/>
    <col min="6" max="6" width="12.7109375" style="124" customWidth="1"/>
    <col min="7" max="11" width="10.7109375" style="124" customWidth="1"/>
    <col min="12" max="12" width="12" style="8" customWidth="1"/>
    <col min="13" max="18" width="9.140625" style="124"/>
    <col min="19" max="19" width="9" style="8"/>
    <col min="20" max="20" width="14.7109375" style="8" customWidth="1"/>
    <col min="21" max="16384" width="9.140625" style="124"/>
  </cols>
  <sheetData>
    <row r="1" spans="1:20" ht="28.5" customHeight="1" x14ac:dyDescent="0.2">
      <c r="A1" s="173" t="s">
        <v>435</v>
      </c>
      <c r="F1" s="117" t="s">
        <v>63</v>
      </c>
      <c r="T1" s="117" t="s">
        <v>63</v>
      </c>
    </row>
    <row r="2" spans="1:20" ht="33" customHeight="1" x14ac:dyDescent="0.2">
      <c r="A2" s="6"/>
      <c r="B2" s="173" t="s">
        <v>436</v>
      </c>
      <c r="O2" s="173" t="s">
        <v>437</v>
      </c>
    </row>
    <row r="3" spans="1:20" ht="33.75" customHeight="1" x14ac:dyDescent="0.25">
      <c r="B3" s="29" t="s">
        <v>24</v>
      </c>
      <c r="O3" s="30" t="s">
        <v>38</v>
      </c>
    </row>
    <row r="4" spans="1:20" ht="26.25" customHeight="1" x14ac:dyDescent="0.2">
      <c r="B4" s="250" t="s">
        <v>70</v>
      </c>
      <c r="C4" s="250"/>
      <c r="D4" s="250"/>
      <c r="E4" s="250"/>
      <c r="F4" s="250"/>
      <c r="G4" s="250" t="s">
        <v>438</v>
      </c>
      <c r="H4" s="250"/>
      <c r="I4" s="250"/>
      <c r="J4" s="250" t="s">
        <v>146</v>
      </c>
      <c r="K4" s="40"/>
      <c r="O4" s="6"/>
      <c r="P4" s="249" t="s">
        <v>70</v>
      </c>
      <c r="Q4" s="249" t="s">
        <v>438</v>
      </c>
      <c r="R4" s="249" t="s">
        <v>146</v>
      </c>
    </row>
    <row r="5" spans="1:20" ht="41.25" customHeight="1" x14ac:dyDescent="0.2">
      <c r="B5" s="249" t="s">
        <v>406</v>
      </c>
      <c r="C5" s="38" t="s">
        <v>439</v>
      </c>
      <c r="D5" s="38" t="s">
        <v>440</v>
      </c>
      <c r="E5" s="38" t="s">
        <v>441</v>
      </c>
      <c r="F5" s="40"/>
      <c r="G5" s="249" t="s">
        <v>406</v>
      </c>
      <c r="H5" s="38" t="s">
        <v>439</v>
      </c>
      <c r="I5" s="249"/>
      <c r="J5" s="249" t="s">
        <v>406</v>
      </c>
      <c r="K5" s="38" t="s">
        <v>439</v>
      </c>
      <c r="P5" s="249" t="s">
        <v>407</v>
      </c>
      <c r="Q5" s="249" t="s">
        <v>407</v>
      </c>
      <c r="R5" s="249" t="s">
        <v>407</v>
      </c>
    </row>
    <row r="6" spans="1:20" x14ac:dyDescent="0.2">
      <c r="A6" s="7">
        <v>36220</v>
      </c>
      <c r="B6" s="72">
        <v>250041</v>
      </c>
      <c r="G6" s="72">
        <v>198152</v>
      </c>
      <c r="H6" s="125"/>
      <c r="I6" s="125"/>
      <c r="J6" s="72">
        <v>51818</v>
      </c>
      <c r="K6" s="125"/>
      <c r="L6" s="10"/>
    </row>
    <row r="7" spans="1:20" x14ac:dyDescent="0.2">
      <c r="A7" s="7">
        <v>36312</v>
      </c>
      <c r="B7" s="72">
        <v>254226</v>
      </c>
      <c r="C7" s="126"/>
      <c r="G7" s="72">
        <v>201323</v>
      </c>
      <c r="H7" s="125"/>
      <c r="I7" s="125"/>
      <c r="J7" s="72">
        <v>52820</v>
      </c>
      <c r="K7" s="125"/>
      <c r="L7" s="10"/>
      <c r="M7" s="127"/>
    </row>
    <row r="8" spans="1:20" x14ac:dyDescent="0.2">
      <c r="A8" s="7">
        <v>36404</v>
      </c>
      <c r="B8" s="72">
        <v>256297</v>
      </c>
      <c r="C8" s="126"/>
      <c r="G8" s="72">
        <v>203117</v>
      </c>
      <c r="H8" s="125"/>
      <c r="I8" s="125"/>
      <c r="J8" s="72">
        <v>53091</v>
      </c>
      <c r="K8" s="125"/>
      <c r="L8" s="10"/>
      <c r="M8" s="127"/>
    </row>
    <row r="9" spans="1:20" x14ac:dyDescent="0.2">
      <c r="A9" s="7">
        <v>36495</v>
      </c>
      <c r="B9" s="72">
        <v>258337</v>
      </c>
      <c r="C9" s="126"/>
      <c r="G9" s="72">
        <v>204911</v>
      </c>
      <c r="H9" s="125"/>
      <c r="I9" s="125"/>
      <c r="J9" s="72">
        <v>53324</v>
      </c>
      <c r="K9" s="125"/>
      <c r="L9" s="10"/>
      <c r="M9" s="127"/>
      <c r="N9" s="126"/>
    </row>
    <row r="10" spans="1:20" x14ac:dyDescent="0.2">
      <c r="A10" s="7">
        <v>36586</v>
      </c>
      <c r="B10" s="72">
        <v>265169</v>
      </c>
      <c r="C10" s="126"/>
      <c r="G10" s="72">
        <v>210209</v>
      </c>
      <c r="H10" s="125"/>
      <c r="I10" s="125"/>
      <c r="J10" s="72">
        <v>54822</v>
      </c>
      <c r="K10" s="125"/>
      <c r="L10" s="10"/>
      <c r="M10" s="127"/>
      <c r="N10" s="126"/>
    </row>
    <row r="11" spans="1:20" x14ac:dyDescent="0.2">
      <c r="A11" s="7">
        <v>36678</v>
      </c>
      <c r="B11" s="72">
        <v>267110</v>
      </c>
      <c r="C11" s="126">
        <f t="shared" ref="C11:C61" si="0">(B11-B7)/B7</f>
        <v>5.0679316828333848E-2</v>
      </c>
      <c r="D11" s="126">
        <f t="shared" ref="D11:E73" si="1">D12</f>
        <v>2.4195713793959552E-2</v>
      </c>
      <c r="E11" s="126">
        <f t="shared" si="1"/>
        <v>3.8379526395008211E-2</v>
      </c>
      <c r="F11" s="128"/>
      <c r="G11" s="72">
        <v>211879</v>
      </c>
      <c r="H11" s="125"/>
      <c r="I11" s="125"/>
      <c r="J11" s="72">
        <v>55091</v>
      </c>
      <c r="K11" s="125"/>
      <c r="L11" s="10"/>
      <c r="M11" s="127"/>
      <c r="N11" s="126"/>
    </row>
    <row r="12" spans="1:20" x14ac:dyDescent="0.2">
      <c r="A12" s="7">
        <v>36770</v>
      </c>
      <c r="B12" s="72">
        <v>271171</v>
      </c>
      <c r="C12" s="126">
        <f t="shared" si="0"/>
        <v>5.8034233721034584E-2</v>
      </c>
      <c r="D12" s="126">
        <f t="shared" si="1"/>
        <v>2.4195713793959552E-2</v>
      </c>
      <c r="E12" s="126">
        <f t="shared" si="1"/>
        <v>3.8379526395008211E-2</v>
      </c>
      <c r="F12" s="128"/>
      <c r="G12" s="72">
        <v>215605</v>
      </c>
      <c r="H12" s="126">
        <f>(G12-G8)/G8</f>
        <v>6.1481806052669154E-2</v>
      </c>
      <c r="I12" s="126"/>
      <c r="J12" s="72">
        <v>55432</v>
      </c>
      <c r="K12" s="126">
        <f t="shared" ref="K12:K56" si="2">(J12-J8)/J8</f>
        <v>4.4094102578591476E-2</v>
      </c>
      <c r="L12" s="10"/>
      <c r="M12" s="127"/>
      <c r="N12" s="126"/>
    </row>
    <row r="13" spans="1:20" x14ac:dyDescent="0.2">
      <c r="A13" s="7">
        <v>36861</v>
      </c>
      <c r="B13" s="72">
        <v>272712</v>
      </c>
      <c r="C13" s="126">
        <f t="shared" si="0"/>
        <v>5.5644371499243235E-2</v>
      </c>
      <c r="D13" s="126">
        <f t="shared" si="1"/>
        <v>2.4195713793959552E-2</v>
      </c>
      <c r="E13" s="126">
        <f t="shared" si="1"/>
        <v>3.8379526395008211E-2</v>
      </c>
      <c r="F13" s="128"/>
      <c r="G13" s="72">
        <v>217613</v>
      </c>
      <c r="H13" s="126">
        <f t="shared" ref="H13:H56" si="3">(G13-G9)/G9</f>
        <v>6.1987887424296402E-2</v>
      </c>
      <c r="I13" s="126"/>
      <c r="J13" s="72">
        <v>54980</v>
      </c>
      <c r="K13" s="126">
        <f t="shared" si="2"/>
        <v>3.1055434701072689E-2</v>
      </c>
      <c r="L13" s="10"/>
      <c r="M13" s="127"/>
      <c r="N13" s="126"/>
    </row>
    <row r="14" spans="1:20" x14ac:dyDescent="0.2">
      <c r="A14" s="7">
        <v>36951</v>
      </c>
      <c r="B14" s="72">
        <v>278107</v>
      </c>
      <c r="C14" s="126">
        <f t="shared" si="0"/>
        <v>4.8791525404553324E-2</v>
      </c>
      <c r="D14" s="126">
        <f t="shared" si="1"/>
        <v>2.4195713793959552E-2</v>
      </c>
      <c r="E14" s="126">
        <f t="shared" si="1"/>
        <v>3.8379526395008211E-2</v>
      </c>
      <c r="F14" s="128"/>
      <c r="G14" s="72">
        <v>222441</v>
      </c>
      <c r="H14" s="126">
        <f t="shared" si="3"/>
        <v>5.8189706435024191E-2</v>
      </c>
      <c r="I14" s="126"/>
      <c r="J14" s="72">
        <v>55560</v>
      </c>
      <c r="K14" s="126">
        <f t="shared" si="2"/>
        <v>1.3461748932910146E-2</v>
      </c>
      <c r="L14" s="10"/>
      <c r="M14" s="127"/>
      <c r="N14" s="126"/>
    </row>
    <row r="15" spans="1:20" x14ac:dyDescent="0.2">
      <c r="A15" s="7">
        <v>37043</v>
      </c>
      <c r="B15" s="72">
        <v>277964</v>
      </c>
      <c r="C15" s="126">
        <f t="shared" si="0"/>
        <v>4.0634944404926807E-2</v>
      </c>
      <c r="D15" s="126">
        <f t="shared" si="1"/>
        <v>2.4195713793959552E-2</v>
      </c>
      <c r="E15" s="126">
        <f t="shared" si="1"/>
        <v>3.8379526395008211E-2</v>
      </c>
      <c r="F15" s="128"/>
      <c r="G15" s="72">
        <v>222410</v>
      </c>
      <c r="H15" s="126">
        <f t="shared" si="3"/>
        <v>4.9702896464491525E-2</v>
      </c>
      <c r="I15" s="126"/>
      <c r="J15" s="72">
        <v>55471</v>
      </c>
      <c r="K15" s="126">
        <f t="shared" si="2"/>
        <v>6.8976783866693293E-3</v>
      </c>
      <c r="L15" s="10"/>
      <c r="M15" s="127"/>
      <c r="N15" s="126"/>
    </row>
    <row r="16" spans="1:20" x14ac:dyDescent="0.2">
      <c r="A16" s="7">
        <v>37135</v>
      </c>
      <c r="B16" s="72">
        <v>279688</v>
      </c>
      <c r="C16" s="126">
        <f t="shared" si="0"/>
        <v>3.1408225805856824E-2</v>
      </c>
      <c r="D16" s="126">
        <f t="shared" si="1"/>
        <v>2.4195713793959552E-2</v>
      </c>
      <c r="E16" s="126">
        <f t="shared" si="1"/>
        <v>3.8379526395008211E-2</v>
      </c>
      <c r="F16" s="128"/>
      <c r="G16" s="72">
        <v>223940</v>
      </c>
      <c r="H16" s="126">
        <f t="shared" si="3"/>
        <v>3.8658658194383244E-2</v>
      </c>
      <c r="I16" s="126"/>
      <c r="J16" s="72">
        <v>55685</v>
      </c>
      <c r="K16" s="126">
        <f t="shared" si="2"/>
        <v>4.56415067109251E-3</v>
      </c>
      <c r="L16" s="10"/>
      <c r="M16" s="127"/>
      <c r="N16" s="126"/>
    </row>
    <row r="17" spans="1:18" x14ac:dyDescent="0.2">
      <c r="A17" s="7">
        <v>37226</v>
      </c>
      <c r="B17" s="72">
        <v>280706</v>
      </c>
      <c r="C17" s="126">
        <f t="shared" si="0"/>
        <v>2.9312974859925491E-2</v>
      </c>
      <c r="D17" s="126">
        <f t="shared" si="1"/>
        <v>2.4195713793959552E-2</v>
      </c>
      <c r="E17" s="126">
        <f t="shared" si="1"/>
        <v>3.8379526395008211E-2</v>
      </c>
      <c r="F17" s="128"/>
      <c r="G17" s="72">
        <v>224872</v>
      </c>
      <c r="H17" s="126">
        <f t="shared" si="3"/>
        <v>3.3357382141691899E-2</v>
      </c>
      <c r="I17" s="126"/>
      <c r="J17" s="72">
        <v>55794</v>
      </c>
      <c r="K17" s="126">
        <f t="shared" si="2"/>
        <v>1.4805383775918515E-2</v>
      </c>
      <c r="L17" s="10"/>
      <c r="M17" s="127"/>
      <c r="N17" s="126"/>
    </row>
    <row r="18" spans="1:18" x14ac:dyDescent="0.2">
      <c r="A18" s="7">
        <v>37316</v>
      </c>
      <c r="B18" s="72">
        <v>286500</v>
      </c>
      <c r="C18" s="126">
        <f t="shared" si="0"/>
        <v>3.0179031811497014E-2</v>
      </c>
      <c r="D18" s="126">
        <f t="shared" si="1"/>
        <v>2.4195713793959552E-2</v>
      </c>
      <c r="E18" s="126">
        <f t="shared" si="1"/>
        <v>3.8379526395008211E-2</v>
      </c>
      <c r="F18" s="128"/>
      <c r="G18" s="72">
        <v>229870</v>
      </c>
      <c r="H18" s="126">
        <f t="shared" si="3"/>
        <v>3.3397620043067601E-2</v>
      </c>
      <c r="I18" s="126"/>
      <c r="J18" s="72">
        <v>56595</v>
      </c>
      <c r="K18" s="126">
        <f t="shared" si="2"/>
        <v>1.8628509719222461E-2</v>
      </c>
      <c r="L18" s="10"/>
      <c r="M18" s="127"/>
      <c r="N18" s="126"/>
    </row>
    <row r="19" spans="1:18" x14ac:dyDescent="0.2">
      <c r="A19" s="7">
        <v>37408</v>
      </c>
      <c r="B19" s="72">
        <v>287188</v>
      </c>
      <c r="C19" s="126">
        <f t="shared" si="0"/>
        <v>3.3184153343598449E-2</v>
      </c>
      <c r="D19" s="126">
        <f t="shared" si="1"/>
        <v>2.4195713793959552E-2</v>
      </c>
      <c r="E19" s="126">
        <f t="shared" si="1"/>
        <v>3.8379526395008211E-2</v>
      </c>
      <c r="F19" s="128"/>
      <c r="G19" s="72">
        <v>230201</v>
      </c>
      <c r="H19" s="126">
        <f t="shared" si="3"/>
        <v>3.502989973472416E-2</v>
      </c>
      <c r="I19" s="126"/>
      <c r="J19" s="72">
        <v>56955</v>
      </c>
      <c r="K19" s="126">
        <f t="shared" si="2"/>
        <v>2.675271763624236E-2</v>
      </c>
      <c r="L19" s="10"/>
      <c r="M19" s="127"/>
      <c r="N19" s="126"/>
    </row>
    <row r="20" spans="1:18" x14ac:dyDescent="0.2">
      <c r="A20" s="7">
        <v>37500</v>
      </c>
      <c r="B20" s="72">
        <v>290461</v>
      </c>
      <c r="C20" s="126">
        <f t="shared" si="0"/>
        <v>3.8517919967964304E-2</v>
      </c>
      <c r="D20" s="126">
        <f t="shared" si="1"/>
        <v>2.4195713793959552E-2</v>
      </c>
      <c r="E20" s="126">
        <f t="shared" si="1"/>
        <v>3.8379526395008211E-2</v>
      </c>
      <c r="F20" s="128"/>
      <c r="G20" s="72">
        <v>232813</v>
      </c>
      <c r="H20" s="126">
        <f t="shared" si="3"/>
        <v>3.9622220237563635E-2</v>
      </c>
      <c r="I20" s="126"/>
      <c r="J20" s="72">
        <v>57612</v>
      </c>
      <c r="K20" s="126">
        <f t="shared" si="2"/>
        <v>3.4605369489090418E-2</v>
      </c>
      <c r="L20" s="10"/>
      <c r="M20" s="127"/>
      <c r="N20" s="126"/>
      <c r="O20" s="7"/>
      <c r="P20" s="129"/>
      <c r="Q20" s="129"/>
      <c r="R20" s="129"/>
    </row>
    <row r="21" spans="1:18" x14ac:dyDescent="0.2">
      <c r="A21" s="7">
        <v>37591</v>
      </c>
      <c r="B21" s="72">
        <v>292597</v>
      </c>
      <c r="C21" s="126">
        <f t="shared" si="0"/>
        <v>4.2361046789167314E-2</v>
      </c>
      <c r="D21" s="126">
        <f t="shared" si="1"/>
        <v>2.4195713793959552E-2</v>
      </c>
      <c r="E21" s="126">
        <f t="shared" si="1"/>
        <v>3.8379526395008211E-2</v>
      </c>
      <c r="F21" s="128"/>
      <c r="G21" s="72">
        <v>234441</v>
      </c>
      <c r="H21" s="126">
        <f t="shared" si="3"/>
        <v>4.2553096872887684E-2</v>
      </c>
      <c r="I21" s="126"/>
      <c r="J21" s="72">
        <v>58119</v>
      </c>
      <c r="K21" s="126">
        <f t="shared" si="2"/>
        <v>4.1671147435208084E-2</v>
      </c>
      <c r="L21" s="10"/>
      <c r="M21" s="127"/>
      <c r="N21" s="126"/>
      <c r="O21" s="7"/>
      <c r="P21" s="129"/>
      <c r="Q21" s="129"/>
      <c r="R21" s="129"/>
    </row>
    <row r="22" spans="1:18" x14ac:dyDescent="0.2">
      <c r="A22" s="7">
        <v>37681</v>
      </c>
      <c r="B22" s="72">
        <v>300889</v>
      </c>
      <c r="C22" s="126">
        <f t="shared" si="0"/>
        <v>5.0223385689354277E-2</v>
      </c>
      <c r="D22" s="126">
        <f t="shared" si="1"/>
        <v>2.4195713793959552E-2</v>
      </c>
      <c r="E22" s="126">
        <f t="shared" si="1"/>
        <v>3.8379526395008211E-2</v>
      </c>
      <c r="F22" s="128"/>
      <c r="G22" s="72">
        <v>241104</v>
      </c>
      <c r="H22" s="126">
        <f t="shared" si="3"/>
        <v>4.887110105711924E-2</v>
      </c>
      <c r="I22" s="126"/>
      <c r="J22" s="72">
        <v>59742</v>
      </c>
      <c r="K22" s="126">
        <f t="shared" si="2"/>
        <v>5.5605618870924994E-2</v>
      </c>
      <c r="L22" s="10"/>
      <c r="M22" s="127"/>
      <c r="N22" s="126"/>
      <c r="O22" s="7"/>
      <c r="P22" s="129"/>
      <c r="Q22" s="129"/>
      <c r="R22" s="129"/>
    </row>
    <row r="23" spans="1:18" x14ac:dyDescent="0.2">
      <c r="A23" s="7">
        <v>37773</v>
      </c>
      <c r="B23" s="72">
        <v>303204</v>
      </c>
      <c r="C23" s="126">
        <f t="shared" si="0"/>
        <v>5.5768346866860732E-2</v>
      </c>
      <c r="D23" s="126">
        <f t="shared" si="1"/>
        <v>2.4195713793959552E-2</v>
      </c>
      <c r="E23" s="126">
        <f t="shared" si="1"/>
        <v>3.8379526395008211E-2</v>
      </c>
      <c r="F23" s="128"/>
      <c r="G23" s="72">
        <v>242729</v>
      </c>
      <c r="H23" s="126">
        <f t="shared" si="3"/>
        <v>5.4422005117267087E-2</v>
      </c>
      <c r="I23" s="126"/>
      <c r="J23" s="72">
        <v>60434</v>
      </c>
      <c r="K23" s="126">
        <f t="shared" si="2"/>
        <v>6.1083311386182074E-2</v>
      </c>
      <c r="L23" s="10"/>
      <c r="M23" s="127"/>
      <c r="N23" s="126"/>
      <c r="O23" s="7"/>
      <c r="P23" s="129"/>
      <c r="Q23" s="129"/>
      <c r="R23" s="129"/>
    </row>
    <row r="24" spans="1:18" x14ac:dyDescent="0.2">
      <c r="A24" s="7">
        <v>37865</v>
      </c>
      <c r="B24" s="72">
        <v>307564</v>
      </c>
      <c r="C24" s="126">
        <f t="shared" si="0"/>
        <v>5.8882259580460027E-2</v>
      </c>
      <c r="D24" s="126">
        <f t="shared" si="1"/>
        <v>2.4195713793959552E-2</v>
      </c>
      <c r="E24" s="126">
        <f t="shared" si="1"/>
        <v>3.8379526395008211E-2</v>
      </c>
      <c r="F24" s="128"/>
      <c r="G24" s="72">
        <v>245945</v>
      </c>
      <c r="H24" s="126">
        <f t="shared" si="3"/>
        <v>5.640578490032773E-2</v>
      </c>
      <c r="I24" s="126"/>
      <c r="J24" s="72">
        <v>61570</v>
      </c>
      <c r="K24" s="126">
        <f t="shared" si="2"/>
        <v>6.8700965076720133E-2</v>
      </c>
      <c r="L24" s="10"/>
      <c r="M24" s="127"/>
      <c r="N24" s="126"/>
      <c r="O24" s="7"/>
      <c r="P24" s="129"/>
      <c r="Q24" s="129"/>
      <c r="R24" s="129"/>
    </row>
    <row r="25" spans="1:18" x14ac:dyDescent="0.2">
      <c r="A25" s="7">
        <v>37956</v>
      </c>
      <c r="B25" s="72">
        <v>310906</v>
      </c>
      <c r="C25" s="126">
        <f t="shared" si="0"/>
        <v>6.257412071894107E-2</v>
      </c>
      <c r="D25" s="126">
        <f t="shared" si="1"/>
        <v>2.4195713793959552E-2</v>
      </c>
      <c r="E25" s="126">
        <f t="shared" si="1"/>
        <v>3.8379526395008211E-2</v>
      </c>
      <c r="F25" s="128"/>
      <c r="G25" s="72">
        <v>248357</v>
      </c>
      <c r="H25" s="126">
        <f t="shared" si="3"/>
        <v>5.935821805912788E-2</v>
      </c>
      <c r="I25" s="126"/>
      <c r="J25" s="72">
        <v>62498</v>
      </c>
      <c r="K25" s="126">
        <f t="shared" si="2"/>
        <v>7.5345411999518233E-2</v>
      </c>
      <c r="L25" s="10"/>
      <c r="M25" s="127"/>
      <c r="N25" s="126"/>
      <c r="O25" s="7"/>
      <c r="P25" s="129"/>
      <c r="Q25" s="129"/>
      <c r="R25" s="129"/>
    </row>
    <row r="26" spans="1:18" x14ac:dyDescent="0.2">
      <c r="A26" s="7">
        <v>38047</v>
      </c>
      <c r="B26" s="72">
        <v>319761</v>
      </c>
      <c r="C26" s="126">
        <f t="shared" si="0"/>
        <v>6.2720804017428355E-2</v>
      </c>
      <c r="D26" s="126">
        <f t="shared" si="1"/>
        <v>2.4195713793959552E-2</v>
      </c>
      <c r="E26" s="126">
        <f t="shared" si="1"/>
        <v>3.8379526395008211E-2</v>
      </c>
      <c r="F26" s="128"/>
      <c r="G26" s="72">
        <v>255346</v>
      </c>
      <c r="H26" s="126">
        <f t="shared" si="3"/>
        <v>5.9069944920034506E-2</v>
      </c>
      <c r="I26" s="126"/>
      <c r="J26" s="72">
        <v>64361</v>
      </c>
      <c r="K26" s="126">
        <f t="shared" si="2"/>
        <v>7.7315791235646608E-2</v>
      </c>
      <c r="L26" s="10"/>
      <c r="M26" s="127"/>
      <c r="N26" s="126"/>
      <c r="O26" s="7"/>
      <c r="P26" s="129"/>
      <c r="Q26" s="129"/>
      <c r="R26" s="129"/>
    </row>
    <row r="27" spans="1:18" x14ac:dyDescent="0.2">
      <c r="A27" s="7">
        <v>38139</v>
      </c>
      <c r="B27" s="72">
        <v>318657</v>
      </c>
      <c r="C27" s="126">
        <f t="shared" si="0"/>
        <v>5.096568646851625E-2</v>
      </c>
      <c r="D27" s="126">
        <f t="shared" si="1"/>
        <v>2.4195713793959552E-2</v>
      </c>
      <c r="E27" s="126">
        <f t="shared" si="1"/>
        <v>3.8379526395008211E-2</v>
      </c>
      <c r="F27" s="128"/>
      <c r="G27" s="72">
        <v>254266</v>
      </c>
      <c r="H27" s="126">
        <f t="shared" si="3"/>
        <v>4.7530373379365463E-2</v>
      </c>
      <c r="I27" s="126"/>
      <c r="J27" s="72">
        <v>64344</v>
      </c>
      <c r="K27" s="126">
        <f t="shared" si="2"/>
        <v>6.4698679551245988E-2</v>
      </c>
      <c r="L27" s="10"/>
      <c r="M27" s="127"/>
      <c r="N27" s="126"/>
      <c r="O27" s="7"/>
      <c r="P27" s="129"/>
      <c r="Q27" s="129"/>
      <c r="R27" s="129"/>
    </row>
    <row r="28" spans="1:18" x14ac:dyDescent="0.2">
      <c r="A28" s="7">
        <v>38231</v>
      </c>
      <c r="B28" s="72">
        <v>322515</v>
      </c>
      <c r="C28" s="126">
        <f t="shared" si="0"/>
        <v>4.8611020795671797E-2</v>
      </c>
      <c r="D28" s="126">
        <f t="shared" si="1"/>
        <v>2.4195713793959552E-2</v>
      </c>
      <c r="E28" s="126">
        <f t="shared" si="1"/>
        <v>3.8379526395008211E-2</v>
      </c>
      <c r="F28" s="128"/>
      <c r="G28" s="72">
        <v>257299</v>
      </c>
      <c r="H28" s="126">
        <f t="shared" si="3"/>
        <v>4.6164792941511316E-2</v>
      </c>
      <c r="I28" s="126"/>
      <c r="J28" s="72">
        <v>65172</v>
      </c>
      <c r="K28" s="126">
        <f t="shared" si="2"/>
        <v>5.8502517459801853E-2</v>
      </c>
      <c r="L28" s="10"/>
      <c r="M28" s="127"/>
      <c r="N28" s="126"/>
      <c r="O28" s="7"/>
      <c r="P28" s="129"/>
      <c r="Q28" s="129"/>
      <c r="R28" s="129"/>
    </row>
    <row r="29" spans="1:18" x14ac:dyDescent="0.2">
      <c r="A29" s="7">
        <v>38322</v>
      </c>
      <c r="B29" s="72">
        <v>325199</v>
      </c>
      <c r="C29" s="126">
        <f t="shared" si="0"/>
        <v>4.5972094459418605E-2</v>
      </c>
      <c r="D29" s="126">
        <f t="shared" si="1"/>
        <v>2.4195713793959552E-2</v>
      </c>
      <c r="E29" s="126">
        <f t="shared" si="1"/>
        <v>3.8379526395008211E-2</v>
      </c>
      <c r="F29" s="128"/>
      <c r="G29" s="72">
        <v>259424</v>
      </c>
      <c r="H29" s="126">
        <f t="shared" si="3"/>
        <v>4.4560853932041379E-2</v>
      </c>
      <c r="I29" s="126"/>
      <c r="J29" s="72">
        <v>65732</v>
      </c>
      <c r="K29" s="126">
        <f t="shared" si="2"/>
        <v>5.1745655860987554E-2</v>
      </c>
      <c r="L29" s="10"/>
      <c r="M29" s="127"/>
      <c r="N29" s="126"/>
      <c r="O29" s="7"/>
      <c r="P29" s="129"/>
      <c r="Q29" s="129"/>
      <c r="R29" s="129"/>
    </row>
    <row r="30" spans="1:18" x14ac:dyDescent="0.2">
      <c r="A30" s="7">
        <v>38412</v>
      </c>
      <c r="B30" s="72">
        <v>330820</v>
      </c>
      <c r="C30" s="126">
        <f t="shared" si="0"/>
        <v>3.4585205825600998E-2</v>
      </c>
      <c r="D30" s="126">
        <f t="shared" si="1"/>
        <v>2.4195713793959552E-2</v>
      </c>
      <c r="E30" s="126">
        <f t="shared" si="1"/>
        <v>3.8379526395008211E-2</v>
      </c>
      <c r="F30" s="128"/>
      <c r="G30" s="72">
        <v>264189</v>
      </c>
      <c r="H30" s="126">
        <f t="shared" si="3"/>
        <v>3.4631441260094147E-2</v>
      </c>
      <c r="I30" s="126"/>
      <c r="J30" s="72">
        <v>66589</v>
      </c>
      <c r="K30" s="126">
        <f t="shared" si="2"/>
        <v>3.4617237146719285E-2</v>
      </c>
      <c r="L30" s="10"/>
      <c r="M30" s="127"/>
      <c r="N30" s="126"/>
      <c r="O30" s="7"/>
      <c r="P30" s="129"/>
      <c r="Q30" s="129"/>
      <c r="R30" s="129"/>
    </row>
    <row r="31" spans="1:18" x14ac:dyDescent="0.2">
      <c r="A31" s="7">
        <v>38504</v>
      </c>
      <c r="B31" s="72">
        <v>331374</v>
      </c>
      <c r="C31" s="126">
        <f t="shared" si="0"/>
        <v>3.9908114367486043E-2</v>
      </c>
      <c r="D31" s="126">
        <f t="shared" si="1"/>
        <v>2.4195713793959552E-2</v>
      </c>
      <c r="E31" s="126">
        <f t="shared" si="1"/>
        <v>3.8379526395008211E-2</v>
      </c>
      <c r="F31" s="128"/>
      <c r="G31" s="72">
        <v>264299</v>
      </c>
      <c r="H31" s="126">
        <f t="shared" si="3"/>
        <v>3.9458677133395736E-2</v>
      </c>
      <c r="I31" s="126"/>
      <c r="J31" s="72">
        <v>67036</v>
      </c>
      <c r="K31" s="126">
        <f t="shared" si="2"/>
        <v>4.1837622777570561E-2</v>
      </c>
      <c r="L31" s="10"/>
      <c r="M31" s="127"/>
      <c r="N31" s="126"/>
      <c r="O31" s="7"/>
      <c r="P31" s="129"/>
      <c r="Q31" s="129"/>
      <c r="R31" s="129"/>
    </row>
    <row r="32" spans="1:18" x14ac:dyDescent="0.2">
      <c r="A32" s="7">
        <v>38596</v>
      </c>
      <c r="B32" s="72">
        <v>335339</v>
      </c>
      <c r="C32" s="126">
        <f t="shared" si="0"/>
        <v>3.9762491667054242E-2</v>
      </c>
      <c r="D32" s="126">
        <f t="shared" si="1"/>
        <v>2.4195713793959552E-2</v>
      </c>
      <c r="E32" s="126">
        <f t="shared" si="1"/>
        <v>3.8379526395008211E-2</v>
      </c>
      <c r="F32" s="128"/>
      <c r="G32" s="72">
        <v>267237</v>
      </c>
      <c r="H32" s="126">
        <f t="shared" si="3"/>
        <v>3.8624324229787135E-2</v>
      </c>
      <c r="I32" s="126"/>
      <c r="J32" s="72">
        <v>68065</v>
      </c>
      <c r="K32" s="126">
        <f t="shared" si="2"/>
        <v>4.4390228932670472E-2</v>
      </c>
      <c r="L32" s="10"/>
      <c r="M32" s="127"/>
      <c r="N32" s="126"/>
      <c r="O32" s="7"/>
      <c r="P32" s="129"/>
      <c r="Q32" s="129"/>
      <c r="R32" s="129"/>
    </row>
    <row r="33" spans="1:18" x14ac:dyDescent="0.2">
      <c r="A33" s="7">
        <v>38687</v>
      </c>
      <c r="B33" s="72">
        <v>336447</v>
      </c>
      <c r="C33" s="126">
        <f t="shared" si="0"/>
        <v>3.4588052238783022E-2</v>
      </c>
      <c r="D33" s="126">
        <f t="shared" si="1"/>
        <v>2.4195713793959552E-2</v>
      </c>
      <c r="E33" s="126">
        <f t="shared" si="1"/>
        <v>3.8379526395008211E-2</v>
      </c>
      <c r="F33" s="128"/>
      <c r="G33" s="72">
        <v>268089</v>
      </c>
      <c r="H33" s="126">
        <f t="shared" si="3"/>
        <v>3.3400918958924386E-2</v>
      </c>
      <c r="I33" s="126"/>
      <c r="J33" s="72">
        <v>68326</v>
      </c>
      <c r="K33" s="126">
        <f t="shared" si="2"/>
        <v>3.9463275117142337E-2</v>
      </c>
      <c r="L33" s="10"/>
      <c r="M33" s="127"/>
      <c r="N33" s="126"/>
      <c r="O33" s="7"/>
      <c r="P33" s="129"/>
      <c r="Q33" s="129"/>
      <c r="R33" s="129"/>
    </row>
    <row r="34" spans="1:18" x14ac:dyDescent="0.2">
      <c r="A34" s="7">
        <v>38777</v>
      </c>
      <c r="B34" s="72">
        <v>341847</v>
      </c>
      <c r="C34" s="126">
        <f t="shared" si="0"/>
        <v>3.3332325736049814E-2</v>
      </c>
      <c r="D34" s="126">
        <f t="shared" si="1"/>
        <v>2.4195713793959552E-2</v>
      </c>
      <c r="E34" s="126">
        <f t="shared" si="1"/>
        <v>3.8379526395008211E-2</v>
      </c>
      <c r="F34" s="128"/>
      <c r="G34" s="72">
        <v>272200</v>
      </c>
      <c r="H34" s="126">
        <f t="shared" si="3"/>
        <v>3.0322988466590206E-2</v>
      </c>
      <c r="I34" s="126"/>
      <c r="J34" s="72">
        <v>69617</v>
      </c>
      <c r="K34" s="126">
        <f t="shared" si="2"/>
        <v>4.5472976017059873E-2</v>
      </c>
      <c r="L34" s="10"/>
      <c r="M34" s="127"/>
      <c r="N34" s="126"/>
      <c r="O34" s="7"/>
      <c r="P34" s="129"/>
      <c r="Q34" s="129"/>
      <c r="R34" s="129"/>
    </row>
    <row r="35" spans="1:18" x14ac:dyDescent="0.2">
      <c r="A35" s="7">
        <v>38869</v>
      </c>
      <c r="B35" s="72">
        <v>341862</v>
      </c>
      <c r="C35" s="126">
        <f t="shared" si="0"/>
        <v>3.1650038928823628E-2</v>
      </c>
      <c r="D35" s="126">
        <f t="shared" si="1"/>
        <v>2.4195713793959552E-2</v>
      </c>
      <c r="E35" s="126">
        <f t="shared" si="1"/>
        <v>3.8379526395008211E-2</v>
      </c>
      <c r="F35" s="128"/>
      <c r="G35" s="72">
        <v>271885</v>
      </c>
      <c r="H35" s="126">
        <f t="shared" si="3"/>
        <v>2.8702340909348881E-2</v>
      </c>
      <c r="I35" s="126"/>
      <c r="J35" s="72">
        <v>69951</v>
      </c>
      <c r="K35" s="126">
        <f t="shared" si="2"/>
        <v>4.3484098096545139E-2</v>
      </c>
      <c r="L35" s="10"/>
      <c r="M35" s="127"/>
      <c r="N35" s="126"/>
      <c r="O35" s="7"/>
      <c r="P35" s="129"/>
      <c r="Q35" s="129"/>
      <c r="R35" s="129"/>
    </row>
    <row r="36" spans="1:18" x14ac:dyDescent="0.2">
      <c r="A36" s="7">
        <v>38961</v>
      </c>
      <c r="B36" s="72">
        <v>343937</v>
      </c>
      <c r="C36" s="126">
        <f t="shared" si="0"/>
        <v>2.5639725770041661E-2</v>
      </c>
      <c r="D36" s="126">
        <f t="shared" si="1"/>
        <v>2.4195713793959552E-2</v>
      </c>
      <c r="E36" s="126">
        <f t="shared" si="1"/>
        <v>3.8379526395008211E-2</v>
      </c>
      <c r="F36" s="128"/>
      <c r="G36" s="72">
        <v>273363</v>
      </c>
      <c r="H36" s="126">
        <f t="shared" si="3"/>
        <v>2.292347242335455E-2</v>
      </c>
      <c r="I36" s="126"/>
      <c r="J36" s="72">
        <v>70548</v>
      </c>
      <c r="K36" s="126">
        <f t="shared" si="2"/>
        <v>3.647983545140674E-2</v>
      </c>
      <c r="L36" s="10"/>
      <c r="M36" s="127"/>
      <c r="N36" s="126"/>
      <c r="O36" s="7"/>
      <c r="P36" s="129"/>
      <c r="Q36" s="129"/>
      <c r="R36" s="129"/>
    </row>
    <row r="37" spans="1:18" x14ac:dyDescent="0.2">
      <c r="A37" s="7">
        <v>39052</v>
      </c>
      <c r="B37" s="72">
        <v>345462</v>
      </c>
      <c r="C37" s="126">
        <f t="shared" si="0"/>
        <v>2.6794710608208722E-2</v>
      </c>
      <c r="D37" s="126">
        <f t="shared" si="1"/>
        <v>2.4195713793959552E-2</v>
      </c>
      <c r="E37" s="126">
        <f t="shared" si="1"/>
        <v>3.8379526395008211E-2</v>
      </c>
      <c r="F37" s="128"/>
      <c r="G37" s="72">
        <v>274552</v>
      </c>
      <c r="H37" s="126">
        <f t="shared" si="3"/>
        <v>2.4107665737870633E-2</v>
      </c>
      <c r="I37" s="126"/>
      <c r="J37" s="72">
        <v>70885</v>
      </c>
      <c r="K37" s="126">
        <f t="shared" si="2"/>
        <v>3.7452799812662821E-2</v>
      </c>
      <c r="L37" s="10"/>
      <c r="M37" s="127"/>
      <c r="N37" s="126"/>
      <c r="O37" s="7"/>
      <c r="P37" s="129"/>
      <c r="Q37" s="129"/>
      <c r="R37" s="129"/>
    </row>
    <row r="38" spans="1:18" x14ac:dyDescent="0.2">
      <c r="A38" s="7">
        <v>39142</v>
      </c>
      <c r="B38" s="72">
        <v>352877</v>
      </c>
      <c r="C38" s="126">
        <f t="shared" si="0"/>
        <v>3.2265896731578744E-2</v>
      </c>
      <c r="D38" s="126">
        <f t="shared" si="1"/>
        <v>2.4195713793959552E-2</v>
      </c>
      <c r="E38" s="126">
        <f t="shared" si="1"/>
        <v>3.8379526395008211E-2</v>
      </c>
      <c r="F38" s="128"/>
      <c r="G38" s="72">
        <v>280391</v>
      </c>
      <c r="H38" s="126">
        <f t="shared" si="3"/>
        <v>3.0091844232182217E-2</v>
      </c>
      <c r="I38" s="126"/>
      <c r="J38" s="72">
        <v>72464</v>
      </c>
      <c r="K38" s="126">
        <f t="shared" si="2"/>
        <v>4.0895183647672265E-2</v>
      </c>
      <c r="L38" s="10"/>
      <c r="M38" s="127"/>
      <c r="N38" s="126"/>
      <c r="O38" s="7"/>
      <c r="P38" s="129"/>
      <c r="Q38" s="129"/>
      <c r="R38" s="129"/>
    </row>
    <row r="39" spans="1:18" x14ac:dyDescent="0.2">
      <c r="A39" s="7">
        <v>39234</v>
      </c>
      <c r="B39" s="72">
        <v>354750</v>
      </c>
      <c r="C39" s="126">
        <f>(B39-B35)/B35</f>
        <v>3.7699422574021098E-2</v>
      </c>
      <c r="D39" s="126">
        <f t="shared" si="1"/>
        <v>2.4195713793959552E-2</v>
      </c>
      <c r="E39" s="126">
        <f t="shared" si="1"/>
        <v>3.8379526395008211E-2</v>
      </c>
      <c r="F39" s="128"/>
      <c r="G39" s="72">
        <v>281588</v>
      </c>
      <c r="H39" s="126">
        <f t="shared" si="3"/>
        <v>3.568788274454273E-2</v>
      </c>
      <c r="I39" s="126"/>
      <c r="J39" s="72">
        <v>73142</v>
      </c>
      <c r="K39" s="126">
        <f t="shared" si="2"/>
        <v>4.561764663836114E-2</v>
      </c>
      <c r="L39" s="10"/>
      <c r="M39" s="127"/>
      <c r="N39" s="126"/>
      <c r="O39" s="7"/>
      <c r="P39" s="129"/>
      <c r="Q39" s="129"/>
      <c r="R39" s="129"/>
    </row>
    <row r="40" spans="1:18" x14ac:dyDescent="0.2">
      <c r="A40" s="7">
        <v>39326</v>
      </c>
      <c r="B40" s="72">
        <v>356970</v>
      </c>
      <c r="C40" s="126">
        <f t="shared" si="0"/>
        <v>3.7893567717343583E-2</v>
      </c>
      <c r="D40" s="126">
        <f t="shared" si="1"/>
        <v>2.4195713793959552E-2</v>
      </c>
      <c r="E40" s="126">
        <f t="shared" si="1"/>
        <v>3.8379526395008211E-2</v>
      </c>
      <c r="F40" s="128"/>
      <c r="G40" s="72">
        <v>282995</v>
      </c>
      <c r="H40" s="126">
        <f t="shared" si="3"/>
        <v>3.5235200081942329E-2</v>
      </c>
      <c r="I40" s="126"/>
      <c r="J40" s="72">
        <v>73956</v>
      </c>
      <c r="K40" s="126">
        <f t="shared" si="2"/>
        <v>4.830753529511822E-2</v>
      </c>
      <c r="L40" s="10"/>
      <c r="M40" s="127"/>
      <c r="N40" s="126"/>
      <c r="O40" s="7"/>
      <c r="P40" s="129"/>
      <c r="Q40" s="129"/>
      <c r="R40" s="129"/>
    </row>
    <row r="41" spans="1:18" x14ac:dyDescent="0.2">
      <c r="A41" s="7">
        <v>39417</v>
      </c>
      <c r="B41" s="72">
        <v>358108</v>
      </c>
      <c r="C41" s="126">
        <f t="shared" si="0"/>
        <v>3.660605218518969E-2</v>
      </c>
      <c r="D41" s="126">
        <f t="shared" si="1"/>
        <v>2.4195713793959552E-2</v>
      </c>
      <c r="E41" s="126">
        <f t="shared" si="1"/>
        <v>3.8379526395008211E-2</v>
      </c>
      <c r="F41" s="128"/>
      <c r="G41" s="72">
        <v>283607</v>
      </c>
      <c r="H41" s="126">
        <f t="shared" si="3"/>
        <v>3.2981001777441066E-2</v>
      </c>
      <c r="I41" s="126"/>
      <c r="J41" s="72">
        <v>74484</v>
      </c>
      <c r="K41" s="126">
        <f t="shared" si="2"/>
        <v>5.0772377795020106E-2</v>
      </c>
      <c r="L41" s="10"/>
      <c r="M41" s="127"/>
      <c r="N41" s="126"/>
      <c r="O41" s="7"/>
      <c r="P41" s="129"/>
      <c r="Q41" s="129"/>
      <c r="R41" s="129"/>
    </row>
    <row r="42" spans="1:18" x14ac:dyDescent="0.2">
      <c r="A42" s="7">
        <v>39508</v>
      </c>
      <c r="B42" s="72">
        <v>364562</v>
      </c>
      <c r="C42" s="126">
        <f t="shared" si="0"/>
        <v>3.3113521141927643E-2</v>
      </c>
      <c r="D42" s="126">
        <f t="shared" si="1"/>
        <v>2.4195713793959552E-2</v>
      </c>
      <c r="E42" s="126">
        <f t="shared" si="1"/>
        <v>3.8379526395008211E-2</v>
      </c>
      <c r="F42" s="128"/>
      <c r="G42" s="72">
        <v>288385</v>
      </c>
      <c r="H42" s="126">
        <f t="shared" si="3"/>
        <v>2.8510187559515107E-2</v>
      </c>
      <c r="I42" s="126"/>
      <c r="J42" s="72">
        <v>76159</v>
      </c>
      <c r="K42" s="126">
        <f t="shared" si="2"/>
        <v>5.0990836829322143E-2</v>
      </c>
      <c r="L42" s="10"/>
      <c r="M42" s="127"/>
      <c r="N42" s="126"/>
      <c r="O42" s="7"/>
      <c r="P42" s="129"/>
      <c r="Q42" s="129"/>
      <c r="R42" s="129"/>
    </row>
    <row r="43" spans="1:18" x14ac:dyDescent="0.2">
      <c r="A43" s="7">
        <v>39600</v>
      </c>
      <c r="B43" s="72">
        <v>370520</v>
      </c>
      <c r="C43" s="126">
        <f t="shared" si="0"/>
        <v>4.4453840732910498E-2</v>
      </c>
      <c r="D43" s="126">
        <f t="shared" si="1"/>
        <v>2.4195713793959552E-2</v>
      </c>
      <c r="E43" s="126">
        <f t="shared" si="1"/>
        <v>3.8379526395008211E-2</v>
      </c>
      <c r="F43" s="128"/>
      <c r="G43" s="72">
        <v>292792</v>
      </c>
      <c r="H43" s="126">
        <f t="shared" si="3"/>
        <v>3.9788627356279388E-2</v>
      </c>
      <c r="I43" s="126"/>
      <c r="J43" s="72">
        <v>77711</v>
      </c>
      <c r="K43" s="126">
        <f t="shared" si="2"/>
        <v>6.2467528916354487E-2</v>
      </c>
      <c r="L43" s="10"/>
      <c r="M43" s="127"/>
      <c r="N43" s="126"/>
      <c r="O43" s="7"/>
      <c r="P43" s="129"/>
      <c r="Q43" s="129"/>
      <c r="R43" s="129"/>
    </row>
    <row r="44" spans="1:18" x14ac:dyDescent="0.2">
      <c r="A44" s="7">
        <v>39692</v>
      </c>
      <c r="B44" s="72">
        <v>376952</v>
      </c>
      <c r="C44" s="126">
        <f t="shared" si="0"/>
        <v>5.5976692719276126E-2</v>
      </c>
      <c r="D44" s="126">
        <f t="shared" si="1"/>
        <v>2.4195713793959552E-2</v>
      </c>
      <c r="E44" s="126">
        <f t="shared" si="1"/>
        <v>3.8379526395008211E-2</v>
      </c>
      <c r="F44" s="128"/>
      <c r="G44" s="72">
        <v>297583</v>
      </c>
      <c r="H44" s="126">
        <f t="shared" si="3"/>
        <v>5.1548613933108361E-2</v>
      </c>
      <c r="I44" s="126"/>
      <c r="J44" s="72">
        <v>79352</v>
      </c>
      <c r="K44" s="126">
        <f t="shared" si="2"/>
        <v>7.2962301909243341E-2</v>
      </c>
      <c r="L44" s="10"/>
      <c r="M44" s="127"/>
      <c r="N44" s="126"/>
      <c r="O44" s="7"/>
      <c r="P44" s="129"/>
      <c r="Q44" s="129"/>
      <c r="R44" s="129"/>
    </row>
    <row r="45" spans="1:18" x14ac:dyDescent="0.2">
      <c r="A45" s="7">
        <v>39783</v>
      </c>
      <c r="B45" s="72">
        <v>382365</v>
      </c>
      <c r="C45" s="126">
        <f t="shared" si="0"/>
        <v>6.7736548750656225E-2</v>
      </c>
      <c r="D45" s="126">
        <f t="shared" si="1"/>
        <v>2.4195713793959552E-2</v>
      </c>
      <c r="E45" s="126">
        <f t="shared" si="1"/>
        <v>3.8379526395008211E-2</v>
      </c>
      <c r="F45" s="128"/>
      <c r="G45" s="72">
        <v>301781</v>
      </c>
      <c r="H45" s="126">
        <f t="shared" si="3"/>
        <v>6.4081634092247375E-2</v>
      </c>
      <c r="I45" s="126"/>
      <c r="J45" s="72">
        <v>80565</v>
      </c>
      <c r="K45" s="126">
        <f t="shared" si="2"/>
        <v>8.1641694860641212E-2</v>
      </c>
      <c r="L45" s="10"/>
      <c r="M45" s="127"/>
      <c r="N45" s="126"/>
      <c r="O45" s="7"/>
      <c r="P45" s="129"/>
      <c r="Q45" s="129"/>
      <c r="R45" s="129"/>
    </row>
    <row r="46" spans="1:18" x14ac:dyDescent="0.2">
      <c r="A46" s="7">
        <v>39873</v>
      </c>
      <c r="B46" s="72">
        <v>390319</v>
      </c>
      <c r="C46" s="126">
        <f t="shared" si="0"/>
        <v>7.0651905574360463E-2</v>
      </c>
      <c r="D46" s="126">
        <f t="shared" si="1"/>
        <v>2.4195713793959552E-2</v>
      </c>
      <c r="E46" s="126">
        <f t="shared" si="1"/>
        <v>3.8379526395008211E-2</v>
      </c>
      <c r="F46" s="128"/>
      <c r="G46" s="72">
        <v>307946</v>
      </c>
      <c r="H46" s="126">
        <f t="shared" si="3"/>
        <v>6.7829464084470409E-2</v>
      </c>
      <c r="I46" s="126"/>
      <c r="J46" s="72">
        <v>82354</v>
      </c>
      <c r="K46" s="126">
        <f t="shared" si="2"/>
        <v>8.1342979818537539E-2</v>
      </c>
      <c r="L46" s="10"/>
      <c r="M46" s="127"/>
      <c r="N46" s="126"/>
      <c r="O46" s="7"/>
      <c r="P46" s="129"/>
      <c r="Q46" s="129"/>
      <c r="R46" s="129"/>
    </row>
    <row r="47" spans="1:18" x14ac:dyDescent="0.2">
      <c r="A47" s="7">
        <v>39965</v>
      </c>
      <c r="B47" s="72">
        <v>393065</v>
      </c>
      <c r="C47" s="126">
        <f t="shared" si="0"/>
        <v>6.0846917845190543E-2</v>
      </c>
      <c r="D47" s="126">
        <f t="shared" si="1"/>
        <v>2.4195713793959552E-2</v>
      </c>
      <c r="E47" s="126">
        <f t="shared" si="1"/>
        <v>3.8379526395008211E-2</v>
      </c>
      <c r="F47" s="128"/>
      <c r="G47" s="72">
        <v>310187</v>
      </c>
      <c r="H47" s="126">
        <f t="shared" si="3"/>
        <v>5.941077625071723E-2</v>
      </c>
      <c r="I47" s="126"/>
      <c r="J47" s="72">
        <v>82859</v>
      </c>
      <c r="K47" s="126">
        <f t="shared" si="2"/>
        <v>6.624544787739188E-2</v>
      </c>
      <c r="L47" s="10"/>
      <c r="M47" s="127"/>
      <c r="N47" s="126"/>
      <c r="O47" s="7"/>
      <c r="P47" s="129"/>
      <c r="Q47" s="129"/>
      <c r="R47" s="129"/>
    </row>
    <row r="48" spans="1:18" x14ac:dyDescent="0.2">
      <c r="A48" s="7">
        <v>40057</v>
      </c>
      <c r="B48" s="72">
        <v>397569</v>
      </c>
      <c r="C48" s="126">
        <f t="shared" si="0"/>
        <v>5.4693966340542029E-2</v>
      </c>
      <c r="D48" s="126">
        <f t="shared" si="1"/>
        <v>2.4195713793959552E-2</v>
      </c>
      <c r="E48" s="126">
        <f t="shared" si="1"/>
        <v>3.8379526395008211E-2</v>
      </c>
      <c r="F48" s="128"/>
      <c r="G48" s="72">
        <v>313728</v>
      </c>
      <c r="H48" s="126">
        <f t="shared" si="3"/>
        <v>5.4253771216769775E-2</v>
      </c>
      <c r="I48" s="126"/>
      <c r="J48" s="72">
        <v>83821</v>
      </c>
      <c r="K48" s="126">
        <f t="shared" si="2"/>
        <v>5.631868131868132E-2</v>
      </c>
      <c r="L48" s="10"/>
      <c r="M48" s="127"/>
      <c r="N48" s="126"/>
      <c r="O48" s="7"/>
      <c r="P48" s="129"/>
      <c r="Q48" s="129"/>
      <c r="R48" s="129"/>
    </row>
    <row r="49" spans="1:20" x14ac:dyDescent="0.2">
      <c r="A49" s="7">
        <v>40148</v>
      </c>
      <c r="B49" s="72">
        <v>401106</v>
      </c>
      <c r="C49" s="126">
        <f t="shared" si="0"/>
        <v>4.9013377270409164E-2</v>
      </c>
      <c r="D49" s="126">
        <f t="shared" si="1"/>
        <v>2.4195713793959552E-2</v>
      </c>
      <c r="E49" s="126">
        <f t="shared" si="1"/>
        <v>3.8379526395008211E-2</v>
      </c>
      <c r="F49" s="128"/>
      <c r="G49" s="72">
        <v>316552</v>
      </c>
      <c r="H49" s="126">
        <f t="shared" si="3"/>
        <v>4.8946090045430296E-2</v>
      </c>
      <c r="I49" s="126"/>
      <c r="J49" s="72">
        <v>84531</v>
      </c>
      <c r="K49" s="126">
        <f t="shared" si="2"/>
        <v>4.9227331967976171E-2</v>
      </c>
      <c r="L49" s="10"/>
      <c r="M49" s="127"/>
      <c r="N49" s="126"/>
      <c r="O49" s="7"/>
      <c r="P49" s="129"/>
      <c r="Q49" s="129"/>
      <c r="R49" s="129"/>
    </row>
    <row r="50" spans="1:20" x14ac:dyDescent="0.2">
      <c r="A50" s="7">
        <v>40238</v>
      </c>
      <c r="B50" s="72">
        <v>407168</v>
      </c>
      <c r="C50" s="126">
        <f t="shared" si="0"/>
        <v>4.3167255501269472E-2</v>
      </c>
      <c r="D50" s="126">
        <f t="shared" si="1"/>
        <v>2.4195713793959552E-2</v>
      </c>
      <c r="E50" s="126">
        <f t="shared" si="1"/>
        <v>3.8379526395008211E-2</v>
      </c>
      <c r="F50" s="128"/>
      <c r="G50" s="72">
        <v>321222</v>
      </c>
      <c r="H50" s="126">
        <f t="shared" si="3"/>
        <v>4.311145460567762E-2</v>
      </c>
      <c r="I50" s="126"/>
      <c r="J50" s="72">
        <v>85925</v>
      </c>
      <c r="K50" s="126">
        <f t="shared" si="2"/>
        <v>4.3361585351045485E-2</v>
      </c>
      <c r="L50" s="10"/>
      <c r="M50" s="127"/>
      <c r="N50" s="126"/>
      <c r="O50" s="7"/>
      <c r="P50" s="129"/>
      <c r="Q50" s="129"/>
      <c r="R50" s="129"/>
      <c r="T50" s="130"/>
    </row>
    <row r="51" spans="1:20" x14ac:dyDescent="0.2">
      <c r="A51" s="7">
        <v>40330</v>
      </c>
      <c r="B51" s="72">
        <v>410920</v>
      </c>
      <c r="C51" s="126">
        <f t="shared" si="0"/>
        <v>4.5425056924427255E-2</v>
      </c>
      <c r="D51" s="126">
        <f t="shared" si="1"/>
        <v>2.4195713793959552E-2</v>
      </c>
      <c r="E51" s="126">
        <f t="shared" si="1"/>
        <v>3.8379526395008211E-2</v>
      </c>
      <c r="F51" s="128"/>
      <c r="G51" s="72">
        <v>324064</v>
      </c>
      <c r="H51" s="126">
        <f t="shared" si="3"/>
        <v>4.473752929684352E-2</v>
      </c>
      <c r="I51" s="126"/>
      <c r="J51" s="72">
        <v>86838</v>
      </c>
      <c r="K51" s="126">
        <f t="shared" si="2"/>
        <v>4.8021337452781233E-2</v>
      </c>
      <c r="L51" s="10"/>
      <c r="M51" s="127"/>
      <c r="N51" s="126"/>
      <c r="O51" s="7">
        <v>42705</v>
      </c>
      <c r="P51" s="129">
        <v>0.17299999999999999</v>
      </c>
      <c r="Q51" s="129">
        <v>7.2999999999999995E-2</v>
      </c>
      <c r="R51" s="129">
        <v>0.56499999999999995</v>
      </c>
      <c r="T51" s="130"/>
    </row>
    <row r="52" spans="1:20" ht="13.5" customHeight="1" x14ac:dyDescent="0.2">
      <c r="A52" s="7">
        <v>40422</v>
      </c>
      <c r="B52" s="72">
        <v>416472</v>
      </c>
      <c r="C52" s="126">
        <f>(B52-B48)/B48</f>
        <v>4.7546463632727902E-2</v>
      </c>
      <c r="D52" s="126">
        <f t="shared" si="1"/>
        <v>2.4195713793959552E-2</v>
      </c>
      <c r="E52" s="126">
        <f t="shared" si="1"/>
        <v>3.8379526395008211E-2</v>
      </c>
      <c r="F52" s="128"/>
      <c r="G52" s="72">
        <v>328394</v>
      </c>
      <c r="H52" s="126">
        <f t="shared" si="3"/>
        <v>4.6747501019991838E-2</v>
      </c>
      <c r="I52" s="126"/>
      <c r="J52" s="72">
        <v>88060</v>
      </c>
      <c r="K52" s="126">
        <f t="shared" si="2"/>
        <v>5.057205234964985E-2</v>
      </c>
      <c r="L52" s="10"/>
      <c r="M52" s="127"/>
      <c r="N52" s="126"/>
      <c r="O52" s="7">
        <v>42795</v>
      </c>
      <c r="P52" s="129">
        <v>0.14899999999999999</v>
      </c>
      <c r="Q52" s="129">
        <v>5.8000000000000003E-2</v>
      </c>
      <c r="R52" s="129">
        <v>0.54700000000000004</v>
      </c>
      <c r="T52" s="130"/>
    </row>
    <row r="53" spans="1:20" x14ac:dyDescent="0.2">
      <c r="A53" s="7">
        <v>40513</v>
      </c>
      <c r="B53" s="72">
        <v>421820</v>
      </c>
      <c r="C53" s="126">
        <f t="shared" si="0"/>
        <v>5.1642209291309527E-2</v>
      </c>
      <c r="D53" s="126">
        <f t="shared" si="1"/>
        <v>2.4195713793959552E-2</v>
      </c>
      <c r="E53" s="126">
        <f t="shared" si="1"/>
        <v>3.8379526395008211E-2</v>
      </c>
      <c r="F53" s="128"/>
      <c r="G53" s="72">
        <v>332713</v>
      </c>
      <c r="H53" s="126">
        <f t="shared" si="3"/>
        <v>5.1053223483029646E-2</v>
      </c>
      <c r="I53" s="126"/>
      <c r="J53" s="72">
        <v>89090</v>
      </c>
      <c r="K53" s="126">
        <f t="shared" si="2"/>
        <v>5.3932876696123316E-2</v>
      </c>
      <c r="L53" s="10"/>
      <c r="M53" s="127"/>
      <c r="N53" s="126"/>
      <c r="O53" s="7">
        <v>42887</v>
      </c>
      <c r="P53" s="129">
        <v>0.17100000000000001</v>
      </c>
      <c r="Q53" s="129">
        <v>6.5000000000000002E-2</v>
      </c>
      <c r="R53" s="129">
        <v>0.57699999999999996</v>
      </c>
      <c r="T53" s="130"/>
    </row>
    <row r="54" spans="1:20" x14ac:dyDescent="0.2">
      <c r="A54" s="7">
        <v>40603</v>
      </c>
      <c r="B54" s="72">
        <v>429848</v>
      </c>
      <c r="C54" s="126">
        <f t="shared" si="0"/>
        <v>5.5701823325998115E-2</v>
      </c>
      <c r="D54" s="126">
        <f t="shared" si="1"/>
        <v>2.4195713793959552E-2</v>
      </c>
      <c r="E54" s="126">
        <f t="shared" si="1"/>
        <v>3.8379526395008211E-2</v>
      </c>
      <c r="F54" s="128"/>
      <c r="G54" s="72">
        <v>339258</v>
      </c>
      <c r="H54" s="126">
        <f t="shared" si="3"/>
        <v>5.6148084502306815E-2</v>
      </c>
      <c r="I54" s="126"/>
      <c r="J54" s="72">
        <v>90572</v>
      </c>
      <c r="K54" s="126">
        <f t="shared" si="2"/>
        <v>5.4082048297934247E-2</v>
      </c>
      <c r="L54" s="10"/>
      <c r="M54" s="127"/>
      <c r="N54" s="126"/>
      <c r="O54" s="7">
        <v>42979</v>
      </c>
      <c r="P54" s="129">
        <v>0.155</v>
      </c>
      <c r="Q54" s="129">
        <v>0.06</v>
      </c>
      <c r="R54" s="129">
        <v>0.55900000000000005</v>
      </c>
      <c r="T54" s="130"/>
    </row>
    <row r="55" spans="1:20" x14ac:dyDescent="0.2">
      <c r="A55" s="7">
        <v>40695</v>
      </c>
      <c r="B55" s="72">
        <v>434331</v>
      </c>
      <c r="C55" s="126">
        <f t="shared" si="0"/>
        <v>5.6972160031149618E-2</v>
      </c>
      <c r="D55" s="126">
        <f t="shared" si="1"/>
        <v>2.4195713793959552E-2</v>
      </c>
      <c r="E55" s="126">
        <f t="shared" si="1"/>
        <v>3.8379526395008211E-2</v>
      </c>
      <c r="F55" s="128"/>
      <c r="G55" s="72">
        <v>342620</v>
      </c>
      <c r="H55" s="126">
        <f t="shared" si="3"/>
        <v>5.7260294262861659E-2</v>
      </c>
      <c r="I55" s="126"/>
      <c r="J55" s="72">
        <v>91693</v>
      </c>
      <c r="K55" s="126">
        <f t="shared" si="2"/>
        <v>5.5908703562956311E-2</v>
      </c>
      <c r="L55" s="10"/>
      <c r="M55" s="127"/>
      <c r="N55" s="126"/>
      <c r="O55" s="7">
        <v>43070</v>
      </c>
      <c r="P55" s="129">
        <v>0.154</v>
      </c>
      <c r="Q55" s="129">
        <v>0.06</v>
      </c>
      <c r="R55" s="129">
        <v>0.53800000000000003</v>
      </c>
      <c r="T55" s="130"/>
    </row>
    <row r="56" spans="1:20" x14ac:dyDescent="0.2">
      <c r="A56" s="7">
        <v>40787</v>
      </c>
      <c r="B56" s="72">
        <v>442100</v>
      </c>
      <c r="C56" s="126">
        <f t="shared" si="0"/>
        <v>6.153594959565109E-2</v>
      </c>
      <c r="D56" s="126">
        <f t="shared" si="1"/>
        <v>2.4195713793959552E-2</v>
      </c>
      <c r="E56" s="126">
        <f t="shared" si="1"/>
        <v>3.8379526395008211E-2</v>
      </c>
      <c r="F56" s="128"/>
      <c r="G56" s="72">
        <v>348800</v>
      </c>
      <c r="H56" s="126">
        <f t="shared" si="3"/>
        <v>6.2138772328361666E-2</v>
      </c>
      <c r="I56" s="126"/>
      <c r="J56" s="72">
        <v>93282</v>
      </c>
      <c r="K56" s="126">
        <f t="shared" si="2"/>
        <v>5.930047694753577E-2</v>
      </c>
      <c r="L56" s="10"/>
      <c r="M56" s="127"/>
      <c r="N56" s="126"/>
      <c r="O56" s="7">
        <v>43160</v>
      </c>
      <c r="P56" s="129">
        <v>0.13100000000000001</v>
      </c>
      <c r="Q56" s="129">
        <v>4.8000000000000001E-2</v>
      </c>
      <c r="R56" s="129">
        <v>0.51300000000000001</v>
      </c>
      <c r="T56" s="130"/>
    </row>
    <row r="57" spans="1:20" x14ac:dyDescent="0.2">
      <c r="A57" s="7">
        <v>40878</v>
      </c>
      <c r="B57" s="72">
        <v>448338</v>
      </c>
      <c r="C57" s="126">
        <f t="shared" si="0"/>
        <v>6.286567730311507E-2</v>
      </c>
      <c r="D57" s="126">
        <f>D58</f>
        <v>2.4195713793959552E-2</v>
      </c>
      <c r="E57" s="126">
        <f t="shared" si="1"/>
        <v>3.8379526395008211E-2</v>
      </c>
      <c r="F57" s="128"/>
      <c r="G57" s="72">
        <v>354153</v>
      </c>
      <c r="H57" s="126">
        <f>(G57-G53)/G53</f>
        <v>6.4439922696137505E-2</v>
      </c>
      <c r="I57" s="126"/>
      <c r="J57" s="72">
        <v>94171</v>
      </c>
      <c r="K57" s="126">
        <f>(J57-J53)/J53</f>
        <v>5.7032214614434841E-2</v>
      </c>
      <c r="L57" s="10"/>
      <c r="M57" s="127"/>
      <c r="N57" s="126"/>
      <c r="O57" s="7">
        <v>43252</v>
      </c>
      <c r="P57" s="129">
        <v>0.155</v>
      </c>
      <c r="Q57" s="129">
        <v>6.2E-2</v>
      </c>
      <c r="R57" s="129">
        <v>0.53600000000000003</v>
      </c>
      <c r="T57" s="130"/>
    </row>
    <row r="58" spans="1:20" x14ac:dyDescent="0.2">
      <c r="A58" s="7">
        <v>40969</v>
      </c>
      <c r="B58" s="72">
        <v>459998</v>
      </c>
      <c r="C58" s="126">
        <f t="shared" si="0"/>
        <v>7.0141073123522732E-2</v>
      </c>
      <c r="D58" s="126">
        <f t="shared" si="1"/>
        <v>2.4195713793959552E-2</v>
      </c>
      <c r="E58" s="126">
        <f t="shared" si="1"/>
        <v>3.8379526395008211E-2</v>
      </c>
      <c r="G58" s="72">
        <v>363944</v>
      </c>
      <c r="H58" s="126">
        <f>(G58-G54)/G54</f>
        <v>7.2764680567591625E-2</v>
      </c>
      <c r="I58" s="126"/>
      <c r="J58" s="72">
        <v>96040</v>
      </c>
      <c r="K58" s="126">
        <f>(J58-J54)/J54</f>
        <v>6.0371858852625533E-2</v>
      </c>
      <c r="L58" s="10"/>
      <c r="M58" s="127"/>
      <c r="N58" s="126"/>
      <c r="O58" s="7">
        <v>43344</v>
      </c>
      <c r="P58" s="129">
        <v>0.13900000000000001</v>
      </c>
      <c r="Q58" s="129">
        <v>5.6000000000000001E-2</v>
      </c>
      <c r="R58" s="129">
        <v>0.51700000000000002</v>
      </c>
      <c r="T58" s="130"/>
    </row>
    <row r="59" spans="1:20" x14ac:dyDescent="0.2">
      <c r="A59" s="7">
        <v>41061</v>
      </c>
      <c r="B59" s="72">
        <v>464792</v>
      </c>
      <c r="C59" s="126">
        <f t="shared" si="0"/>
        <v>7.0133147300100618E-2</v>
      </c>
      <c r="D59" s="126">
        <f t="shared" si="1"/>
        <v>2.4195713793959552E-2</v>
      </c>
      <c r="E59" s="126">
        <f t="shared" si="1"/>
        <v>3.8379526395008211E-2</v>
      </c>
      <c r="G59" s="72">
        <v>367713</v>
      </c>
      <c r="H59" s="126">
        <f>(G59-G55)/G55</f>
        <v>7.3238573346564709E-2</v>
      </c>
      <c r="I59" s="126"/>
      <c r="J59" s="72">
        <v>97064</v>
      </c>
      <c r="K59" s="126">
        <f>(J59-J55)/J55</f>
        <v>5.8575900014177743E-2</v>
      </c>
      <c r="L59" s="10"/>
      <c r="M59" s="127"/>
      <c r="O59" s="7">
        <v>43435</v>
      </c>
      <c r="P59" s="129">
        <v>0.13200000000000001</v>
      </c>
      <c r="Q59" s="129">
        <v>5.3999999999999999E-2</v>
      </c>
      <c r="R59" s="129">
        <v>0.47199999999999998</v>
      </c>
      <c r="T59" s="130"/>
    </row>
    <row r="60" spans="1:20" x14ac:dyDescent="0.2">
      <c r="A60" s="7">
        <v>41153</v>
      </c>
      <c r="B60" s="72">
        <v>471945</v>
      </c>
      <c r="C60" s="126">
        <f t="shared" si="0"/>
        <v>6.7507351277991401E-2</v>
      </c>
      <c r="D60" s="126">
        <f t="shared" si="1"/>
        <v>2.4195713793959552E-2</v>
      </c>
      <c r="E60" s="126">
        <f>E61</f>
        <v>3.8379526395008211E-2</v>
      </c>
      <c r="G60" s="72">
        <v>373773</v>
      </c>
      <c r="H60" s="126">
        <f>(G60-G56)/G56</f>
        <v>7.1596903669724765E-2</v>
      </c>
      <c r="I60" s="126"/>
      <c r="J60" s="72">
        <v>98153</v>
      </c>
      <c r="K60" s="126">
        <f>(J60-J56)/J56</f>
        <v>5.2218005617375274E-2</v>
      </c>
      <c r="L60" s="10"/>
      <c r="M60" s="127"/>
      <c r="O60" s="7">
        <v>43525</v>
      </c>
      <c r="P60" s="129">
        <v>0.11799999999999999</v>
      </c>
      <c r="Q60" s="129">
        <v>5.0999999999999997E-2</v>
      </c>
      <c r="R60" s="129">
        <v>0.45200000000000001</v>
      </c>
      <c r="T60" s="130"/>
    </row>
    <row r="61" spans="1:20" x14ac:dyDescent="0.2">
      <c r="A61" s="7">
        <v>41244</v>
      </c>
      <c r="B61" s="72">
        <v>477301</v>
      </c>
      <c r="C61" s="126">
        <f t="shared" si="0"/>
        <v>6.4600814564011969E-2</v>
      </c>
      <c r="D61" s="126">
        <f t="shared" si="1"/>
        <v>2.4195713793959552E-2</v>
      </c>
      <c r="E61" s="126">
        <f t="shared" si="1"/>
        <v>3.8379526395008211E-2</v>
      </c>
      <c r="G61" s="72">
        <v>378339</v>
      </c>
      <c r="H61" s="126">
        <f>(G61-G57)/G57</f>
        <v>6.8292517640680728E-2</v>
      </c>
      <c r="I61" s="126"/>
      <c r="J61" s="72">
        <v>98943</v>
      </c>
      <c r="K61" s="126">
        <f>(J61-J57)/J57</f>
        <v>5.0673774304191309E-2</v>
      </c>
      <c r="L61" s="10"/>
      <c r="M61" s="127"/>
      <c r="O61" s="7">
        <v>43617</v>
      </c>
      <c r="P61" s="129">
        <v>0.13200000000000001</v>
      </c>
      <c r="Q61" s="129">
        <v>5.8999999999999997E-2</v>
      </c>
      <c r="R61" s="129">
        <v>0.44700000000000001</v>
      </c>
      <c r="T61" s="130"/>
    </row>
    <row r="62" spans="1:20" x14ac:dyDescent="0.2">
      <c r="A62" s="7">
        <v>41334</v>
      </c>
      <c r="B62" s="72">
        <v>487451</v>
      </c>
      <c r="C62" s="126">
        <f>(B62-B58)/B58</f>
        <v>5.9680694263888105E-2</v>
      </c>
      <c r="D62" s="126">
        <f t="shared" si="1"/>
        <v>2.4195713793959552E-2</v>
      </c>
      <c r="E62" s="126">
        <f t="shared" si="1"/>
        <v>3.8379526395008211E-2</v>
      </c>
      <c r="G62" s="72">
        <v>386833</v>
      </c>
      <c r="H62" s="126">
        <f t="shared" ref="H62:H77" si="4">(G62-G58)/G58</f>
        <v>6.2891543753984133E-2</v>
      </c>
      <c r="I62" s="126"/>
      <c r="J62" s="72">
        <v>100598</v>
      </c>
      <c r="K62" s="126">
        <f t="shared" ref="K62:K92" si="5">(J62-J58)/J58</f>
        <v>4.7459391920033317E-2</v>
      </c>
      <c r="L62" s="10"/>
      <c r="M62" s="127"/>
      <c r="O62" s="7">
        <v>43709</v>
      </c>
      <c r="P62" s="129">
        <v>0.14199999999999999</v>
      </c>
      <c r="Q62" s="129">
        <v>7.2999999999999995E-2</v>
      </c>
      <c r="R62" s="129">
        <v>0.46800000000000003</v>
      </c>
      <c r="T62" s="130"/>
    </row>
    <row r="63" spans="1:20" x14ac:dyDescent="0.2">
      <c r="A63" s="7">
        <v>41426</v>
      </c>
      <c r="B63" s="72">
        <v>490599</v>
      </c>
      <c r="C63" s="126">
        <f t="shared" ref="C63:C76" si="6">(B63-B59)/B59</f>
        <v>5.5523761166285136E-2</v>
      </c>
      <c r="D63" s="126">
        <f t="shared" si="1"/>
        <v>2.4195713793959552E-2</v>
      </c>
      <c r="E63" s="126">
        <f t="shared" si="1"/>
        <v>3.8379526395008211E-2</v>
      </c>
      <c r="G63" s="72">
        <v>389701</v>
      </c>
      <c r="H63" s="126">
        <f t="shared" si="4"/>
        <v>5.9796634875568716E-2</v>
      </c>
      <c r="I63" s="126"/>
      <c r="J63" s="72">
        <v>100877</v>
      </c>
      <c r="K63" s="126">
        <f t="shared" si="5"/>
        <v>3.9283359432951456E-2</v>
      </c>
      <c r="L63" s="10"/>
      <c r="M63" s="127"/>
      <c r="O63" s="7">
        <v>43800</v>
      </c>
      <c r="P63" s="129">
        <v>0.13900000000000001</v>
      </c>
      <c r="Q63" s="129">
        <v>7.0999999999999994E-2</v>
      </c>
      <c r="R63" s="129">
        <v>0.436</v>
      </c>
      <c r="T63" s="130"/>
    </row>
    <row r="64" spans="1:20" x14ac:dyDescent="0.2">
      <c r="A64" s="7">
        <v>41518</v>
      </c>
      <c r="B64" s="72">
        <v>496487</v>
      </c>
      <c r="C64" s="126">
        <f t="shared" si="6"/>
        <v>5.2001822246236319E-2</v>
      </c>
      <c r="D64" s="126">
        <f t="shared" si="1"/>
        <v>2.4195713793959552E-2</v>
      </c>
      <c r="E64" s="126">
        <f t="shared" si="1"/>
        <v>3.8379526395008211E-2</v>
      </c>
      <c r="G64" s="72">
        <v>394321</v>
      </c>
      <c r="H64" s="126">
        <f t="shared" si="4"/>
        <v>5.4974543372581751E-2</v>
      </c>
      <c r="I64" s="126"/>
      <c r="J64" s="72">
        <v>102147</v>
      </c>
      <c r="K64" s="126">
        <f t="shared" si="5"/>
        <v>4.0691573359958433E-2</v>
      </c>
      <c r="L64" s="10"/>
      <c r="M64" s="127"/>
      <c r="O64" s="7">
        <v>43891</v>
      </c>
      <c r="P64" s="129">
        <v>0.115</v>
      </c>
      <c r="Q64" s="129">
        <v>5.8000000000000003E-2</v>
      </c>
      <c r="R64" s="129">
        <v>0.40500000000000003</v>
      </c>
      <c r="T64" s="131"/>
    </row>
    <row r="65" spans="1:20" x14ac:dyDescent="0.2">
      <c r="A65" s="7">
        <v>41609</v>
      </c>
      <c r="B65" s="72">
        <v>501416</v>
      </c>
      <c r="C65" s="126">
        <f t="shared" si="6"/>
        <v>5.052367374046985E-2</v>
      </c>
      <c r="D65" s="126">
        <f t="shared" si="1"/>
        <v>2.4195713793959552E-2</v>
      </c>
      <c r="E65" s="126">
        <f t="shared" si="1"/>
        <v>3.8379526395008211E-2</v>
      </c>
      <c r="G65" s="72">
        <v>398412</v>
      </c>
      <c r="H65" s="126">
        <f t="shared" si="4"/>
        <v>5.3055592999928639E-2</v>
      </c>
      <c r="I65" s="126"/>
      <c r="J65" s="72">
        <v>102985</v>
      </c>
      <c r="K65" s="126">
        <f t="shared" si="5"/>
        <v>4.0851803563667972E-2</v>
      </c>
      <c r="L65" s="10"/>
      <c r="M65" s="127"/>
      <c r="O65" s="7">
        <v>43983</v>
      </c>
      <c r="P65" s="129">
        <v>0.161</v>
      </c>
      <c r="Q65" s="129">
        <v>8.6999999999999994E-2</v>
      </c>
      <c r="R65" s="129">
        <v>0.47</v>
      </c>
      <c r="T65" s="131"/>
    </row>
    <row r="66" spans="1:20" x14ac:dyDescent="0.2">
      <c r="A66" s="7">
        <v>41699</v>
      </c>
      <c r="B66" s="72">
        <v>510927</v>
      </c>
      <c r="C66" s="126">
        <f t="shared" si="6"/>
        <v>4.8160738207532652E-2</v>
      </c>
      <c r="D66" s="126">
        <f t="shared" si="1"/>
        <v>2.4195713793959552E-2</v>
      </c>
      <c r="E66" s="126">
        <f t="shared" si="1"/>
        <v>3.8379526395008211E-2</v>
      </c>
      <c r="G66" s="72">
        <v>406268</v>
      </c>
      <c r="H66" s="126">
        <f t="shared" si="4"/>
        <v>5.0241318605186221E-2</v>
      </c>
      <c r="I66" s="126"/>
      <c r="J66" s="72">
        <v>104642</v>
      </c>
      <c r="K66" s="126">
        <f t="shared" si="5"/>
        <v>4.0199606354003062E-2</v>
      </c>
      <c r="L66" s="10"/>
      <c r="M66" s="127"/>
      <c r="O66" s="7">
        <v>44075</v>
      </c>
      <c r="P66" s="129">
        <v>0.14599999999999999</v>
      </c>
      <c r="Q66" s="129">
        <v>7.8E-2</v>
      </c>
      <c r="R66" s="129">
        <v>0.42199999999999999</v>
      </c>
      <c r="T66" s="131"/>
    </row>
    <row r="67" spans="1:20" x14ac:dyDescent="0.2">
      <c r="A67" s="7">
        <v>41791</v>
      </c>
      <c r="B67" s="72">
        <v>514096</v>
      </c>
      <c r="C67" s="126">
        <f t="shared" si="6"/>
        <v>4.7894512626401604E-2</v>
      </c>
      <c r="D67" s="126">
        <f t="shared" si="1"/>
        <v>2.4195713793959552E-2</v>
      </c>
      <c r="E67" s="126">
        <f t="shared" si="1"/>
        <v>3.8379526395008211E-2</v>
      </c>
      <c r="G67" s="72">
        <v>408707</v>
      </c>
      <c r="H67" s="126">
        <f t="shared" si="4"/>
        <v>4.8770724221903462E-2</v>
      </c>
      <c r="I67" s="126"/>
      <c r="J67" s="72">
        <v>105373</v>
      </c>
      <c r="K67" s="126">
        <f t="shared" si="5"/>
        <v>4.4569128740941939E-2</v>
      </c>
      <c r="L67" s="10"/>
      <c r="M67" s="127"/>
      <c r="O67" s="7">
        <v>44166</v>
      </c>
      <c r="P67" s="129">
        <v>0.115</v>
      </c>
      <c r="Q67" s="129">
        <v>7.0999999999999994E-2</v>
      </c>
      <c r="R67" s="129">
        <v>0.35099999999999998</v>
      </c>
      <c r="T67" s="131"/>
    </row>
    <row r="68" spans="1:20" x14ac:dyDescent="0.2">
      <c r="A68" s="7">
        <v>41883</v>
      </c>
      <c r="B68" s="72">
        <v>519840</v>
      </c>
      <c r="C68" s="126">
        <f t="shared" si="6"/>
        <v>4.7036478296511287E-2</v>
      </c>
      <c r="D68" s="126">
        <f t="shared" si="1"/>
        <v>2.4195713793959552E-2</v>
      </c>
      <c r="E68" s="126">
        <f t="shared" si="1"/>
        <v>3.8379526395008211E-2</v>
      </c>
      <c r="G68" s="72">
        <v>413256</v>
      </c>
      <c r="H68" s="126">
        <f t="shared" si="4"/>
        <v>4.8019253349428512E-2</v>
      </c>
      <c r="I68" s="126"/>
      <c r="J68" s="72">
        <v>106569</v>
      </c>
      <c r="K68" s="126">
        <f t="shared" si="5"/>
        <v>4.3290551851743075E-2</v>
      </c>
      <c r="L68" s="10"/>
      <c r="M68" s="127"/>
      <c r="O68" s="7">
        <v>44256</v>
      </c>
      <c r="P68" s="129">
        <v>9.7000000000000003E-2</v>
      </c>
      <c r="Q68" s="129">
        <v>6.0999999999999999E-2</v>
      </c>
      <c r="R68" s="129">
        <v>0.32300000000000001</v>
      </c>
      <c r="T68" s="131"/>
    </row>
    <row r="69" spans="1:20" x14ac:dyDescent="0.2">
      <c r="A69" s="7">
        <v>41974</v>
      </c>
      <c r="B69" s="72">
        <v>524910</v>
      </c>
      <c r="C69" s="126">
        <f t="shared" si="6"/>
        <v>4.6855305774047895E-2</v>
      </c>
      <c r="D69" s="126">
        <f t="shared" si="1"/>
        <v>2.4195713793959552E-2</v>
      </c>
      <c r="E69" s="126">
        <f t="shared" si="1"/>
        <v>3.8379526395008211E-2</v>
      </c>
      <c r="G69" s="72">
        <v>417452</v>
      </c>
      <c r="H69" s="126">
        <f t="shared" si="4"/>
        <v>4.778972520908005E-2</v>
      </c>
      <c r="I69" s="126"/>
      <c r="J69" s="72">
        <v>107444</v>
      </c>
      <c r="K69" s="126">
        <f t="shared" si="5"/>
        <v>4.3297567606933048E-2</v>
      </c>
      <c r="L69" s="10"/>
      <c r="M69" s="127"/>
      <c r="O69" s="7">
        <v>44348</v>
      </c>
      <c r="P69" s="129">
        <v>0.13</v>
      </c>
      <c r="Q69" s="129">
        <v>9.2999999999999999E-2</v>
      </c>
      <c r="R69" s="129">
        <v>0.33800000000000002</v>
      </c>
      <c r="T69" s="131"/>
    </row>
    <row r="70" spans="1:20" x14ac:dyDescent="0.2">
      <c r="A70" s="7">
        <v>42064</v>
      </c>
      <c r="B70" s="72">
        <v>534348</v>
      </c>
      <c r="C70" s="126">
        <f t="shared" si="6"/>
        <v>4.5840208092349788E-2</v>
      </c>
      <c r="D70" s="126">
        <f t="shared" si="1"/>
        <v>2.4195713793959552E-2</v>
      </c>
      <c r="E70" s="126">
        <f t="shared" si="1"/>
        <v>3.8379526395008211E-2</v>
      </c>
      <c r="G70" s="72">
        <v>425814</v>
      </c>
      <c r="H70" s="126">
        <f t="shared" si="4"/>
        <v>4.8111099077456261E-2</v>
      </c>
      <c r="I70" s="126"/>
      <c r="J70" s="72">
        <v>108519</v>
      </c>
      <c r="K70" s="126">
        <f t="shared" si="5"/>
        <v>3.7050132833852563E-2</v>
      </c>
      <c r="L70" s="10"/>
      <c r="M70" s="127"/>
      <c r="O70" s="7">
        <v>44440</v>
      </c>
      <c r="P70" s="129">
        <v>0.14599999999999999</v>
      </c>
      <c r="Q70" s="129">
        <v>0.108</v>
      </c>
      <c r="R70" s="129">
        <v>0.33800000000000002</v>
      </c>
      <c r="T70" s="131"/>
    </row>
    <row r="71" spans="1:20" x14ac:dyDescent="0.2">
      <c r="A71" s="7">
        <v>42156</v>
      </c>
      <c r="B71" s="72">
        <v>537960</v>
      </c>
      <c r="C71" s="126">
        <f t="shared" si="6"/>
        <v>4.6419345803118482E-2</v>
      </c>
      <c r="D71" s="126">
        <f t="shared" si="1"/>
        <v>2.4195713793959552E-2</v>
      </c>
      <c r="E71" s="126">
        <f t="shared" si="1"/>
        <v>3.8379526395008211E-2</v>
      </c>
      <c r="G71" s="72">
        <v>428742</v>
      </c>
      <c r="H71" s="126">
        <f t="shared" si="4"/>
        <v>4.9020447410981459E-2</v>
      </c>
      <c r="J71" s="72">
        <v>109203</v>
      </c>
      <c r="K71" s="126">
        <f t="shared" si="5"/>
        <v>3.6347071830544829E-2</v>
      </c>
      <c r="L71" s="10"/>
      <c r="M71" s="127"/>
      <c r="O71" s="7">
        <v>44531</v>
      </c>
      <c r="P71" s="129">
        <v>0.13200000000000001</v>
      </c>
      <c r="Q71" s="129">
        <v>0.10100000000000001</v>
      </c>
      <c r="R71" s="129">
        <v>0.30399999999999999</v>
      </c>
      <c r="T71" s="131"/>
    </row>
    <row r="72" spans="1:20" x14ac:dyDescent="0.2">
      <c r="A72" s="7">
        <v>42248</v>
      </c>
      <c r="B72" s="72">
        <v>543857</v>
      </c>
      <c r="C72" s="126">
        <f t="shared" si="6"/>
        <v>4.6200754078177898E-2</v>
      </c>
      <c r="D72" s="126">
        <f t="shared" si="1"/>
        <v>2.4195713793959552E-2</v>
      </c>
      <c r="E72" s="126">
        <f t="shared" si="1"/>
        <v>3.8379526395008211E-2</v>
      </c>
      <c r="G72" s="72">
        <v>433566</v>
      </c>
      <c r="H72" s="126">
        <f t="shared" si="4"/>
        <v>4.9146291886869156E-2</v>
      </c>
      <c r="J72" s="72">
        <v>110276</v>
      </c>
      <c r="K72" s="126">
        <f t="shared" si="5"/>
        <v>3.4784974992727716E-2</v>
      </c>
      <c r="L72" s="10"/>
      <c r="M72" s="127"/>
      <c r="O72" s="7"/>
      <c r="P72" s="90"/>
      <c r="Q72" s="79"/>
      <c r="R72" s="79"/>
      <c r="T72" s="124"/>
    </row>
    <row r="73" spans="1:20" x14ac:dyDescent="0.2">
      <c r="A73" s="7">
        <v>42339</v>
      </c>
      <c r="B73" s="72">
        <v>548036</v>
      </c>
      <c r="C73" s="126">
        <f t="shared" si="6"/>
        <v>4.405707645120116E-2</v>
      </c>
      <c r="D73" s="126">
        <f t="shared" si="1"/>
        <v>2.4195713793959552E-2</v>
      </c>
      <c r="E73" s="126">
        <f>E74</f>
        <v>3.8379526395008211E-2</v>
      </c>
      <c r="G73" s="72">
        <v>437843</v>
      </c>
      <c r="H73" s="126">
        <f t="shared" si="4"/>
        <v>4.8846334428868467E-2</v>
      </c>
      <c r="J73" s="72">
        <v>110178</v>
      </c>
      <c r="K73" s="126">
        <f t="shared" si="5"/>
        <v>2.5445813633148431E-2</v>
      </c>
      <c r="L73" s="10"/>
      <c r="M73" s="127"/>
    </row>
    <row r="74" spans="1:20" x14ac:dyDescent="0.2">
      <c r="A74" s="7">
        <v>42430</v>
      </c>
      <c r="B74" s="72">
        <v>558811</v>
      </c>
      <c r="C74" s="126">
        <f t="shared" si="6"/>
        <v>4.57810265968994E-2</v>
      </c>
      <c r="D74" s="126">
        <f t="shared" ref="D74:D96" si="7">D75</f>
        <v>2.4195713793959552E-2</v>
      </c>
      <c r="E74" s="126">
        <f t="shared" ref="E74:E88" si="8">E75</f>
        <v>3.8379526395008211E-2</v>
      </c>
      <c r="G74" s="72">
        <v>447204</v>
      </c>
      <c r="H74" s="126">
        <f t="shared" si="4"/>
        <v>5.023320041144725E-2</v>
      </c>
      <c r="J74" s="72">
        <v>111590</v>
      </c>
      <c r="K74" s="126">
        <f t="shared" si="5"/>
        <v>2.8299191846589078E-2</v>
      </c>
      <c r="L74" s="10"/>
      <c r="M74" s="127"/>
    </row>
    <row r="75" spans="1:20" x14ac:dyDescent="0.2">
      <c r="A75" s="7">
        <v>42522</v>
      </c>
      <c r="B75" s="72">
        <v>562147</v>
      </c>
      <c r="C75" s="126">
        <f t="shared" si="6"/>
        <v>4.496059186556621E-2</v>
      </c>
      <c r="D75" s="126">
        <f t="shared" si="7"/>
        <v>2.4195713793959552E-2</v>
      </c>
      <c r="E75" s="126">
        <f t="shared" si="8"/>
        <v>3.8379526395008211E-2</v>
      </c>
      <c r="G75" s="72">
        <v>450041</v>
      </c>
      <c r="H75" s="126">
        <f t="shared" si="4"/>
        <v>4.9677894864510588E-2</v>
      </c>
      <c r="J75" s="72">
        <v>112089</v>
      </c>
      <c r="K75" s="126">
        <f t="shared" si="5"/>
        <v>2.6427845388862944E-2</v>
      </c>
      <c r="L75" s="10"/>
      <c r="M75" s="127"/>
    </row>
    <row r="76" spans="1:20" x14ac:dyDescent="0.2">
      <c r="A76" s="7">
        <v>42614</v>
      </c>
      <c r="B76" s="72">
        <v>570048</v>
      </c>
      <c r="C76" s="126">
        <f t="shared" si="6"/>
        <v>4.8157879736769042E-2</v>
      </c>
      <c r="D76" s="126">
        <f t="shared" si="7"/>
        <v>2.4195713793959552E-2</v>
      </c>
      <c r="E76" s="126">
        <f t="shared" si="8"/>
        <v>3.8379526395008211E-2</v>
      </c>
      <c r="G76" s="72">
        <v>456918</v>
      </c>
      <c r="H76" s="126">
        <f t="shared" si="4"/>
        <v>5.3860311924828055E-2</v>
      </c>
      <c r="J76" s="72">
        <v>113111</v>
      </c>
      <c r="K76" s="126">
        <f t="shared" si="5"/>
        <v>2.5708223004098807E-2</v>
      </c>
      <c r="L76" s="10"/>
      <c r="M76" s="127"/>
    </row>
    <row r="77" spans="1:20" x14ac:dyDescent="0.2">
      <c r="A77" s="7">
        <v>42705</v>
      </c>
      <c r="B77" s="72">
        <v>575323</v>
      </c>
      <c r="C77" s="126">
        <f>(B77-B73)/B73</f>
        <v>4.9790524710055545E-2</v>
      </c>
      <c r="D77" s="126">
        <f t="shared" si="7"/>
        <v>2.4195713793959552E-2</v>
      </c>
      <c r="E77" s="126">
        <f t="shared" si="8"/>
        <v>3.8379526395008211E-2</v>
      </c>
      <c r="G77" s="72">
        <v>462020</v>
      </c>
      <c r="H77" s="126">
        <f t="shared" si="4"/>
        <v>5.5218423042049318E-2</v>
      </c>
      <c r="J77" s="72">
        <v>113275</v>
      </c>
      <c r="K77" s="126">
        <f t="shared" si="5"/>
        <v>2.8109059884913502E-2</v>
      </c>
      <c r="L77" s="10"/>
      <c r="M77" s="127"/>
    </row>
    <row r="78" spans="1:20" x14ac:dyDescent="0.2">
      <c r="A78" s="7">
        <v>42795</v>
      </c>
      <c r="B78" s="72">
        <v>585529</v>
      </c>
      <c r="C78" s="126">
        <f t="shared" ref="C78:C89" si="9">(B78-B74)/B74</f>
        <v>4.781222989525976E-2</v>
      </c>
      <c r="D78" s="126">
        <f t="shared" si="7"/>
        <v>2.4195713793959552E-2</v>
      </c>
      <c r="E78" s="126">
        <f t="shared" si="8"/>
        <v>3.8379526395008211E-2</v>
      </c>
      <c r="G78" s="72">
        <v>471017</v>
      </c>
      <c r="H78" s="126">
        <f>(G78-G74)/G74</f>
        <v>5.3248629260918952E-2</v>
      </c>
      <c r="J78" s="72">
        <v>114484</v>
      </c>
      <c r="K78" s="126">
        <f t="shared" si="5"/>
        <v>2.5934223496729098E-2</v>
      </c>
      <c r="L78" s="10"/>
      <c r="M78" s="127"/>
      <c r="N78" s="8"/>
      <c r="O78" s="8"/>
      <c r="P78" s="8"/>
      <c r="Q78" s="8"/>
      <c r="R78" s="8"/>
    </row>
    <row r="79" spans="1:20" x14ac:dyDescent="0.2">
      <c r="A79" s="7">
        <v>42887</v>
      </c>
      <c r="B79" s="72">
        <v>589744</v>
      </c>
      <c r="C79" s="126">
        <f t="shared" si="9"/>
        <v>4.9092141379390088E-2</v>
      </c>
      <c r="D79" s="126">
        <f t="shared" si="7"/>
        <v>2.4195713793959552E-2</v>
      </c>
      <c r="E79" s="126">
        <f t="shared" si="8"/>
        <v>3.8379526395008211E-2</v>
      </c>
      <c r="G79" s="72">
        <v>474743</v>
      </c>
      <c r="H79" s="126">
        <f t="shared" ref="H79:H86" si="10">(G79-G75)/G75</f>
        <v>5.4888332396381662E-2</v>
      </c>
      <c r="J79" s="72">
        <v>114975</v>
      </c>
      <c r="K79" s="126">
        <f t="shared" si="5"/>
        <v>2.5747397157615821E-2</v>
      </c>
      <c r="L79" s="10"/>
      <c r="M79" s="127"/>
      <c r="N79" s="8"/>
      <c r="O79" s="8"/>
      <c r="P79" s="8"/>
      <c r="Q79" s="8"/>
      <c r="R79" s="8"/>
    </row>
    <row r="80" spans="1:20" x14ac:dyDescent="0.2">
      <c r="A80" s="7">
        <v>42979</v>
      </c>
      <c r="B80" s="72">
        <v>596587</v>
      </c>
      <c r="C80" s="126">
        <f t="shared" si="9"/>
        <v>4.6555728640395193E-2</v>
      </c>
      <c r="D80" s="126">
        <f t="shared" si="7"/>
        <v>2.4195713793959552E-2</v>
      </c>
      <c r="E80" s="126">
        <f t="shared" si="8"/>
        <v>3.8379526395008211E-2</v>
      </c>
      <c r="G80" s="72">
        <v>480877</v>
      </c>
      <c r="H80" s="126">
        <f t="shared" si="10"/>
        <v>5.2436104508905318E-2</v>
      </c>
      <c r="J80" s="72">
        <v>115686</v>
      </c>
      <c r="K80" s="126">
        <f t="shared" si="5"/>
        <v>2.2765248295921706E-2</v>
      </c>
      <c r="L80" s="10"/>
      <c r="M80" s="127"/>
      <c r="N80" s="8"/>
      <c r="O80" s="8"/>
      <c r="P80" s="8"/>
      <c r="Q80" s="8"/>
      <c r="R80" s="8"/>
    </row>
    <row r="81" spans="1:18" x14ac:dyDescent="0.2">
      <c r="A81" s="7">
        <v>43070</v>
      </c>
      <c r="B81" s="72">
        <v>601686</v>
      </c>
      <c r="C81" s="126">
        <f t="shared" si="9"/>
        <v>4.5822955105219158E-2</v>
      </c>
      <c r="D81" s="126">
        <f t="shared" si="7"/>
        <v>2.4195713793959552E-2</v>
      </c>
      <c r="E81" s="126">
        <f t="shared" si="8"/>
        <v>3.8379526395008211E-2</v>
      </c>
      <c r="G81" s="72">
        <v>485666</v>
      </c>
      <c r="H81" s="126">
        <f t="shared" si="10"/>
        <v>5.1179602614605427E-2</v>
      </c>
      <c r="J81" s="72">
        <v>115994</v>
      </c>
      <c r="K81" s="126">
        <f t="shared" si="5"/>
        <v>2.4003531229309202E-2</v>
      </c>
      <c r="L81" s="10"/>
      <c r="N81" s="8"/>
      <c r="O81" s="8"/>
      <c r="P81" s="8"/>
      <c r="Q81" s="8"/>
      <c r="R81" s="8"/>
    </row>
    <row r="82" spans="1:18" x14ac:dyDescent="0.2">
      <c r="A82" s="7">
        <v>43160</v>
      </c>
      <c r="B82" s="72">
        <v>608704</v>
      </c>
      <c r="C82" s="126">
        <f t="shared" si="9"/>
        <v>3.9579593837367574E-2</v>
      </c>
      <c r="D82" s="126">
        <f t="shared" si="7"/>
        <v>2.4195713793959552E-2</v>
      </c>
      <c r="E82" s="126">
        <f t="shared" si="8"/>
        <v>3.8379526395008211E-2</v>
      </c>
      <c r="G82" s="72">
        <v>492082</v>
      </c>
      <c r="H82" s="126">
        <f t="shared" si="10"/>
        <v>4.4722377323960706E-2</v>
      </c>
      <c r="J82" s="72">
        <v>116593</v>
      </c>
      <c r="K82" s="126">
        <f t="shared" si="5"/>
        <v>1.8421788197477376E-2</v>
      </c>
      <c r="L82" s="10"/>
      <c r="N82" s="8"/>
      <c r="O82" s="8"/>
      <c r="P82" s="8"/>
      <c r="Q82" s="8"/>
      <c r="R82" s="8"/>
    </row>
    <row r="83" spans="1:18" x14ac:dyDescent="0.2">
      <c r="A83" s="7">
        <v>43252</v>
      </c>
      <c r="B83" s="72">
        <v>610451</v>
      </c>
      <c r="C83" s="126">
        <f t="shared" si="9"/>
        <v>3.5111845139585991E-2</v>
      </c>
      <c r="D83" s="126">
        <f t="shared" si="7"/>
        <v>2.4195713793959552E-2</v>
      </c>
      <c r="E83" s="126">
        <f t="shared" si="8"/>
        <v>3.8379526395008211E-2</v>
      </c>
      <c r="G83" s="72">
        <v>493835</v>
      </c>
      <c r="H83" s="126">
        <f t="shared" si="10"/>
        <v>4.0215442881727591E-2</v>
      </c>
      <c r="J83" s="72">
        <v>116589</v>
      </c>
      <c r="K83" s="126">
        <f t="shared" si="5"/>
        <v>1.4037834311806914E-2</v>
      </c>
      <c r="L83" s="10"/>
      <c r="N83" s="8"/>
      <c r="O83" s="8"/>
      <c r="P83" s="8"/>
      <c r="Q83" s="8"/>
      <c r="R83" s="8"/>
    </row>
    <row r="84" spans="1:18" x14ac:dyDescent="0.2">
      <c r="A84" s="7">
        <v>43344</v>
      </c>
      <c r="B84" s="72">
        <v>616513</v>
      </c>
      <c r="C84" s="126">
        <f t="shared" si="9"/>
        <v>3.3399990278031533E-2</v>
      </c>
      <c r="D84" s="126">
        <f t="shared" si="7"/>
        <v>2.4195713793959552E-2</v>
      </c>
      <c r="E84" s="126">
        <f t="shared" si="8"/>
        <v>3.8379526395008211E-2</v>
      </c>
      <c r="G84" s="72">
        <v>499362</v>
      </c>
      <c r="H84" s="126">
        <f t="shared" si="10"/>
        <v>3.844018324852301E-2</v>
      </c>
      <c r="J84" s="72">
        <v>117126</v>
      </c>
      <c r="K84" s="126">
        <f t="shared" si="5"/>
        <v>1.2447487163528862E-2</v>
      </c>
      <c r="L84" s="10"/>
      <c r="N84" s="8"/>
      <c r="O84" s="8"/>
      <c r="P84" s="8"/>
      <c r="Q84" s="8"/>
      <c r="R84" s="8"/>
    </row>
    <row r="85" spans="1:18" x14ac:dyDescent="0.2">
      <c r="A85" s="7">
        <v>43435</v>
      </c>
      <c r="B85" s="72">
        <v>619355</v>
      </c>
      <c r="C85" s="126">
        <f t="shared" si="9"/>
        <v>2.9365815392081582E-2</v>
      </c>
      <c r="D85" s="126">
        <f t="shared" si="7"/>
        <v>2.4195713793959552E-2</v>
      </c>
      <c r="E85" s="126">
        <f t="shared" si="8"/>
        <v>3.8379526395008211E-2</v>
      </c>
      <c r="G85" s="72">
        <v>502448</v>
      </c>
      <c r="H85" s="126">
        <f t="shared" si="10"/>
        <v>3.4554611605506665E-2</v>
      </c>
      <c r="J85" s="72">
        <v>116882</v>
      </c>
      <c r="K85" s="126">
        <f t="shared" si="5"/>
        <v>7.655568391468524E-3</v>
      </c>
      <c r="L85" s="10"/>
      <c r="N85" s="8"/>
      <c r="O85" s="8"/>
      <c r="P85" s="8"/>
      <c r="Q85" s="8"/>
      <c r="R85" s="8"/>
    </row>
    <row r="86" spans="1:18" x14ac:dyDescent="0.2">
      <c r="A86" s="7">
        <v>43525</v>
      </c>
      <c r="B86" s="72">
        <v>628248</v>
      </c>
      <c r="C86" s="126">
        <f t="shared" si="9"/>
        <v>3.2107559667753131E-2</v>
      </c>
      <c r="D86" s="126">
        <f t="shared" si="7"/>
        <v>2.4195713793959552E-2</v>
      </c>
      <c r="E86" s="126">
        <f t="shared" si="8"/>
        <v>3.8379526395008211E-2</v>
      </c>
      <c r="G86" s="72">
        <v>510690</v>
      </c>
      <c r="H86" s="126">
        <f t="shared" si="10"/>
        <v>3.781483573875899E-2</v>
      </c>
      <c r="J86" s="72">
        <v>117506</v>
      </c>
      <c r="K86" s="126">
        <f t="shared" si="5"/>
        <v>7.8306587874057611E-3</v>
      </c>
      <c r="L86" s="10"/>
      <c r="N86" s="8"/>
      <c r="O86" s="8"/>
      <c r="P86" s="8"/>
      <c r="Q86" s="8"/>
      <c r="R86" s="8"/>
    </row>
    <row r="87" spans="1:18" x14ac:dyDescent="0.2">
      <c r="A87" s="7">
        <v>43617</v>
      </c>
      <c r="B87" s="72">
        <v>632110</v>
      </c>
      <c r="C87" s="126">
        <f t="shared" si="9"/>
        <v>3.548032520218658E-2</v>
      </c>
      <c r="D87" s="126">
        <f t="shared" si="7"/>
        <v>2.4195713793959552E-2</v>
      </c>
      <c r="E87" s="126">
        <f t="shared" si="8"/>
        <v>3.8379526395008211E-2</v>
      </c>
      <c r="G87" s="72">
        <v>514113</v>
      </c>
      <c r="H87" s="126">
        <f>(G87-G83)/G83</f>
        <v>4.106229813601709E-2</v>
      </c>
      <c r="J87" s="72">
        <v>117945</v>
      </c>
      <c r="K87" s="126">
        <f t="shared" si="5"/>
        <v>1.1630599799294958E-2</v>
      </c>
      <c r="L87" s="10"/>
      <c r="N87" s="8"/>
      <c r="O87" s="8"/>
      <c r="P87" s="8"/>
      <c r="Q87" s="8"/>
      <c r="R87" s="8"/>
    </row>
    <row r="88" spans="1:18" x14ac:dyDescent="0.2">
      <c r="A88" s="7">
        <v>43709</v>
      </c>
      <c r="B88" s="72">
        <v>637982</v>
      </c>
      <c r="C88" s="126">
        <f t="shared" si="9"/>
        <v>3.4823272177553433E-2</v>
      </c>
      <c r="D88" s="126">
        <f t="shared" si="7"/>
        <v>2.4195713793959552E-2</v>
      </c>
      <c r="E88" s="126">
        <f t="shared" si="8"/>
        <v>3.8379526395008211E-2</v>
      </c>
      <c r="G88" s="72">
        <v>519470</v>
      </c>
      <c r="H88" s="126">
        <f t="shared" ref="H88:H92" si="11">(G88-G84)/G84</f>
        <v>4.0267381178383618E-2</v>
      </c>
      <c r="J88" s="72">
        <v>118460</v>
      </c>
      <c r="K88" s="126">
        <f t="shared" si="5"/>
        <v>1.1389443846797466E-2</v>
      </c>
      <c r="L88" s="10"/>
      <c r="N88" s="8"/>
      <c r="O88" s="8"/>
      <c r="P88" s="8"/>
      <c r="Q88" s="8"/>
      <c r="R88" s="8"/>
    </row>
    <row r="89" spans="1:18" x14ac:dyDescent="0.2">
      <c r="A89" s="7">
        <v>43800</v>
      </c>
      <c r="B89" s="72">
        <v>640122</v>
      </c>
      <c r="C89" s="126">
        <f t="shared" si="9"/>
        <v>3.3530043351551207E-2</v>
      </c>
      <c r="D89" s="126">
        <f t="shared" si="7"/>
        <v>2.4195713793959552E-2</v>
      </c>
      <c r="E89" s="126">
        <f t="shared" ref="E89:E96" si="12">E90</f>
        <v>3.8379526395008211E-2</v>
      </c>
      <c r="G89" s="72">
        <v>521576</v>
      </c>
      <c r="H89" s="126">
        <f t="shared" si="11"/>
        <v>3.8069611183644873E-2</v>
      </c>
      <c r="J89" s="72">
        <v>118495</v>
      </c>
      <c r="K89" s="126">
        <f t="shared" si="5"/>
        <v>1.3800242980099587E-2</v>
      </c>
      <c r="L89" s="10"/>
      <c r="N89" s="8"/>
      <c r="O89" s="8"/>
      <c r="P89" s="8"/>
      <c r="Q89" s="8"/>
      <c r="R89" s="8"/>
    </row>
    <row r="90" spans="1:18" x14ac:dyDescent="0.2">
      <c r="A90" s="7">
        <v>43891</v>
      </c>
      <c r="B90" s="72">
        <v>645375</v>
      </c>
      <c r="C90" s="126">
        <f>(B90-B86)/B86</f>
        <v>2.7261527294953587E-2</v>
      </c>
      <c r="D90" s="126">
        <f t="shared" si="7"/>
        <v>2.4195713793959552E-2</v>
      </c>
      <c r="E90" s="126">
        <f t="shared" si="12"/>
        <v>3.8379526395008211E-2</v>
      </c>
      <c r="G90" s="72">
        <v>525878</v>
      </c>
      <c r="H90" s="126">
        <f t="shared" si="11"/>
        <v>2.9740155475924731E-2</v>
      </c>
      <c r="J90" s="72">
        <v>119452</v>
      </c>
      <c r="K90" s="126">
        <f t="shared" si="5"/>
        <v>1.6560856466903816E-2</v>
      </c>
      <c r="L90" s="10"/>
      <c r="N90" s="8"/>
      <c r="O90" s="8"/>
      <c r="P90" s="8"/>
      <c r="Q90" s="8"/>
      <c r="R90" s="8"/>
    </row>
    <row r="91" spans="1:18" x14ac:dyDescent="0.2">
      <c r="A91" s="7">
        <v>43983</v>
      </c>
      <c r="B91" s="72">
        <v>642552</v>
      </c>
      <c r="C91" s="126">
        <f>(B91-B87)/B87</f>
        <v>1.6519276708167881E-2</v>
      </c>
      <c r="D91" s="126">
        <f t="shared" si="7"/>
        <v>2.4195713793959552E-2</v>
      </c>
      <c r="E91" s="126">
        <f t="shared" si="12"/>
        <v>3.8379526395008211E-2</v>
      </c>
      <c r="G91" s="72">
        <v>522029</v>
      </c>
      <c r="H91" s="126">
        <f t="shared" si="11"/>
        <v>1.5397393180098539E-2</v>
      </c>
      <c r="J91" s="72">
        <v>120482</v>
      </c>
      <c r="K91" s="126">
        <f t="shared" si="5"/>
        <v>2.1510025859510788E-2</v>
      </c>
      <c r="L91" s="10"/>
      <c r="N91" s="8"/>
      <c r="O91" s="8"/>
      <c r="P91" s="8"/>
      <c r="Q91" s="8"/>
      <c r="R91" s="8"/>
    </row>
    <row r="92" spans="1:18" x14ac:dyDescent="0.2">
      <c r="A92" s="7">
        <v>44075</v>
      </c>
      <c r="B92" s="72">
        <v>637192</v>
      </c>
      <c r="C92" s="126">
        <f t="shared" ref="C92:C97" si="13">(B92-B88)/B88</f>
        <v>-1.2382794498904358E-3</v>
      </c>
      <c r="D92" s="126">
        <f t="shared" si="7"/>
        <v>2.4195713793959552E-2</v>
      </c>
      <c r="E92" s="126">
        <f t="shared" si="12"/>
        <v>3.8379526395008211E-2</v>
      </c>
      <c r="G92" s="72">
        <v>515072</v>
      </c>
      <c r="H92" s="126">
        <f t="shared" si="11"/>
        <v>-8.4663214430092202E-3</v>
      </c>
      <c r="J92" s="72">
        <v>122080</v>
      </c>
      <c r="K92" s="126">
        <f t="shared" si="5"/>
        <v>3.055883842647307E-2</v>
      </c>
      <c r="L92" s="10"/>
      <c r="N92" s="8"/>
      <c r="O92" s="8"/>
      <c r="P92" s="8"/>
      <c r="Q92" s="8"/>
      <c r="R92" s="8"/>
    </row>
    <row r="93" spans="1:18" x14ac:dyDescent="0.2">
      <c r="A93" s="7">
        <v>44166</v>
      </c>
      <c r="B93" s="72">
        <v>639753</v>
      </c>
      <c r="C93" s="126">
        <f t="shared" si="13"/>
        <v>-5.764526137205095E-4</v>
      </c>
      <c r="D93" s="126">
        <f t="shared" si="7"/>
        <v>2.4195713793959552E-2</v>
      </c>
      <c r="E93" s="126">
        <f t="shared" si="12"/>
        <v>3.8379526395008211E-2</v>
      </c>
      <c r="G93" s="72">
        <v>517216</v>
      </c>
      <c r="H93" s="126">
        <f>(G93-G89)/G89</f>
        <v>-8.359280334984738E-3</v>
      </c>
      <c r="J93" s="72">
        <v>122498</v>
      </c>
      <c r="K93" s="126">
        <f>(J93-J89)/J89</f>
        <v>3.3782016118823581E-2</v>
      </c>
      <c r="L93" s="10"/>
      <c r="N93" s="8"/>
      <c r="O93" s="8"/>
      <c r="P93" s="8"/>
      <c r="Q93" s="8"/>
      <c r="R93" s="8"/>
    </row>
    <row r="94" spans="1:18" x14ac:dyDescent="0.2">
      <c r="A94" s="7">
        <v>44256</v>
      </c>
      <c r="B94" s="72">
        <v>641082</v>
      </c>
      <c r="C94" s="126">
        <f t="shared" si="13"/>
        <v>-6.6519465427077283E-3</v>
      </c>
      <c r="D94" s="126">
        <f t="shared" si="7"/>
        <v>2.4195713793959552E-2</v>
      </c>
      <c r="E94" s="126">
        <f t="shared" si="12"/>
        <v>3.8379526395008211E-2</v>
      </c>
      <c r="G94" s="72">
        <v>518453</v>
      </c>
      <c r="H94" s="126">
        <f t="shared" ref="H94:H97" si="14">(G94-G90)/G90</f>
        <v>-1.4119244387481506E-2</v>
      </c>
      <c r="J94" s="72">
        <v>122595</v>
      </c>
      <c r="K94" s="126">
        <f t="shared" ref="K94:K97" si="15">(J94-J90)/J90</f>
        <v>2.6311823996249539E-2</v>
      </c>
      <c r="L94" s="10"/>
      <c r="N94" s="8"/>
      <c r="O94" s="8"/>
      <c r="P94" s="8"/>
      <c r="Q94" s="8"/>
      <c r="R94" s="8"/>
    </row>
    <row r="95" spans="1:18" x14ac:dyDescent="0.2">
      <c r="A95" s="7">
        <v>44348</v>
      </c>
      <c r="B95" s="72">
        <v>640508</v>
      </c>
      <c r="C95" s="126">
        <f t="shared" si="13"/>
        <v>-3.1810655013135123E-3</v>
      </c>
      <c r="D95" s="126">
        <f t="shared" si="7"/>
        <v>2.4195713793959552E-2</v>
      </c>
      <c r="E95" s="126">
        <f t="shared" si="12"/>
        <v>3.8379526395008211E-2</v>
      </c>
      <c r="G95" s="72">
        <v>518566</v>
      </c>
      <c r="H95" s="126">
        <f t="shared" si="14"/>
        <v>-6.6337310762428908E-3</v>
      </c>
      <c r="J95" s="72">
        <v>121911</v>
      </c>
      <c r="K95" s="126">
        <f t="shared" si="15"/>
        <v>1.1860692883584269E-2</v>
      </c>
      <c r="L95" s="10"/>
      <c r="M95" s="124" t="s">
        <v>442</v>
      </c>
      <c r="N95" s="8"/>
      <c r="O95" s="8"/>
      <c r="P95" s="8"/>
      <c r="Q95" s="8"/>
      <c r="R95" s="8"/>
    </row>
    <row r="96" spans="1:18" x14ac:dyDescent="0.2">
      <c r="A96" s="7">
        <v>44440</v>
      </c>
      <c r="B96" s="72">
        <v>636075</v>
      </c>
      <c r="C96" s="126">
        <f t="shared" si="13"/>
        <v>-1.7530038041908874E-3</v>
      </c>
      <c r="D96" s="126">
        <f t="shared" si="7"/>
        <v>2.4195713793959552E-2</v>
      </c>
      <c r="E96" s="126">
        <f t="shared" si="12"/>
        <v>3.8379526395008211E-2</v>
      </c>
      <c r="G96" s="72">
        <v>514965</v>
      </c>
      <c r="H96" s="126">
        <f t="shared" si="14"/>
        <v>-2.0773794731610338E-4</v>
      </c>
      <c r="J96" s="72">
        <v>121081</v>
      </c>
      <c r="K96" s="126">
        <f t="shared" si="15"/>
        <v>-8.1831585845347308E-3</v>
      </c>
      <c r="L96" s="10"/>
      <c r="N96" s="8"/>
      <c r="O96" s="8"/>
      <c r="P96" s="8"/>
      <c r="Q96" s="8"/>
      <c r="R96" s="8"/>
    </row>
    <row r="97" spans="1:18" x14ac:dyDescent="0.2">
      <c r="A97" s="7">
        <v>44531</v>
      </c>
      <c r="B97" s="72">
        <v>633901</v>
      </c>
      <c r="C97" s="126">
        <f t="shared" si="13"/>
        <v>-9.1472802784824774E-3</v>
      </c>
      <c r="D97" s="126">
        <f>AVERAGE(C78:C97)</f>
        <v>2.4195713793959552E-2</v>
      </c>
      <c r="E97" s="126">
        <f>AVERAGE(C58:C97)</f>
        <v>3.8379526395008211E-2</v>
      </c>
      <c r="G97" s="124">
        <v>514314</v>
      </c>
      <c r="H97" s="126">
        <f t="shared" si="14"/>
        <v>-5.6108086370104558E-3</v>
      </c>
      <c r="J97" s="124">
        <v>119560</v>
      </c>
      <c r="K97" s="126">
        <f t="shared" si="15"/>
        <v>-2.3984065045959933E-2</v>
      </c>
      <c r="N97" s="8"/>
      <c r="O97" s="8"/>
      <c r="P97" s="8"/>
      <c r="Q97" s="8"/>
      <c r="R97" s="8"/>
    </row>
  </sheetData>
  <sortState xmlns:xlrd2="http://schemas.microsoft.com/office/spreadsheetml/2017/richdata2" ref="F89:I97">
    <sortCondition ref="F89:F97"/>
  </sortState>
  <phoneticPr fontId="3" type="noConversion"/>
  <hyperlinks>
    <hyperlink ref="T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F1" location="Contents!A1" display="Contents page" xr:uid="{00000000-0004-0000-1C00-000003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2"/>
  <cols>
    <col min="1" max="1" width="10.85546875" style="8" customWidth="1"/>
    <col min="2" max="10" width="9" style="8" customWidth="1"/>
    <col min="11" max="11" width="14.85546875" style="8" customWidth="1"/>
    <col min="12" max="12" width="4" style="8" customWidth="1"/>
    <col min="13" max="13" width="12.7109375" style="8" customWidth="1"/>
    <col min="14" max="14" width="9" style="8" customWidth="1"/>
    <col min="15" max="16384" width="9.140625" style="162"/>
  </cols>
  <sheetData>
    <row r="1" spans="1:14" s="219" customFormat="1" ht="30" customHeight="1" x14ac:dyDescent="0.15">
      <c r="A1" s="173" t="s">
        <v>72</v>
      </c>
      <c r="B1" s="161"/>
      <c r="C1" s="161"/>
      <c r="D1" s="161"/>
      <c r="E1" s="161"/>
      <c r="F1" s="161"/>
      <c r="G1" s="161"/>
      <c r="H1" s="161"/>
      <c r="I1" s="161"/>
      <c r="J1" s="161"/>
      <c r="K1" s="117" t="s">
        <v>63</v>
      </c>
      <c r="L1" s="161"/>
      <c r="M1" s="117" t="s">
        <v>73</v>
      </c>
      <c r="N1" s="161"/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&amp;C&amp;1#&amp;"Arial Black"&amp;10&amp;K000000OFFICIAL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O273"/>
  <sheetViews>
    <sheetView zoomScale="120" zoomScaleNormal="120" workbookViewId="0">
      <pane ySplit="5" topLeftCell="A246" activePane="bottomLeft" state="frozen"/>
      <selection activeCell="B5" sqref="B5"/>
      <selection pane="bottomLeft"/>
    </sheetView>
  </sheetViews>
  <sheetFormatPr defaultColWidth="8" defaultRowHeight="11.25" x14ac:dyDescent="0.2"/>
  <cols>
    <col min="1" max="1" width="8" style="2"/>
    <col min="2" max="2" width="8.28515625" style="2" bestFit="1" customWidth="1"/>
    <col min="3" max="3" width="10.5703125" style="2" customWidth="1"/>
    <col min="4" max="4" width="9.85546875" style="2" customWidth="1"/>
    <col min="5" max="5" width="8.28515625" style="2" bestFit="1" customWidth="1"/>
    <col min="6" max="7" width="9.85546875" customWidth="1"/>
    <col min="8" max="8" width="10.85546875" style="2" customWidth="1"/>
    <col min="9" max="11" width="8" style="2"/>
    <col min="12" max="12" width="18.140625" style="2" customWidth="1"/>
    <col min="13" max="13" width="14.7109375" style="2" customWidth="1"/>
    <col min="14" max="14" width="8" style="2"/>
    <col min="15" max="15" width="16.5703125" style="2" customWidth="1"/>
    <col min="16" max="16384" width="8" style="2"/>
  </cols>
  <sheetData>
    <row r="1" spans="1:15" ht="26.25" customHeight="1" x14ac:dyDescent="0.2">
      <c r="A1" s="173" t="s">
        <v>443</v>
      </c>
    </row>
    <row r="2" spans="1:15" ht="30.75" customHeight="1" x14ac:dyDescent="0.2">
      <c r="A2" s="173" t="s">
        <v>444</v>
      </c>
      <c r="L2" s="173" t="s">
        <v>445</v>
      </c>
      <c r="M2" s="124"/>
      <c r="N2" s="124"/>
      <c r="O2" s="117" t="s">
        <v>63</v>
      </c>
    </row>
    <row r="3" spans="1:15" ht="30.75" customHeight="1" x14ac:dyDescent="0.25">
      <c r="A3" s="34" t="s">
        <v>36</v>
      </c>
      <c r="D3" s="30"/>
      <c r="L3" s="35" t="s">
        <v>34</v>
      </c>
      <c r="M3" s="124"/>
      <c r="N3" s="124"/>
    </row>
    <row r="4" spans="1:15" ht="15.75" customHeight="1" x14ac:dyDescent="0.2">
      <c r="B4" s="264" t="s">
        <v>446</v>
      </c>
      <c r="C4" s="264"/>
      <c r="D4" s="14"/>
      <c r="E4" s="263" t="s">
        <v>447</v>
      </c>
      <c r="F4" s="263"/>
      <c r="G4" s="14"/>
      <c r="L4" s="124"/>
      <c r="M4" s="124"/>
      <c r="N4" s="124"/>
      <c r="O4" s="124"/>
    </row>
    <row r="5" spans="1:15" ht="41.25" customHeight="1" x14ac:dyDescent="0.2">
      <c r="A5" s="36" t="s">
        <v>448</v>
      </c>
      <c r="B5" s="36" t="s">
        <v>407</v>
      </c>
      <c r="C5" s="37" t="s">
        <v>449</v>
      </c>
      <c r="D5" s="37"/>
      <c r="E5" s="36" t="s">
        <v>407</v>
      </c>
      <c r="F5" s="37" t="s">
        <v>449</v>
      </c>
      <c r="G5" s="37"/>
      <c r="H5" s="37" t="s">
        <v>450</v>
      </c>
      <c r="K5" s="39" t="s">
        <v>451</v>
      </c>
      <c r="L5" s="38" t="s">
        <v>452</v>
      </c>
      <c r="M5" s="38" t="s">
        <v>453</v>
      </c>
      <c r="N5" s="124"/>
      <c r="O5" s="124"/>
    </row>
    <row r="6" spans="1:15" ht="12.75" x14ac:dyDescent="0.2">
      <c r="A6" s="1">
        <v>36404</v>
      </c>
      <c r="B6" s="4">
        <f>C6/100</f>
        <v>4.0756999999999995E-2</v>
      </c>
      <c r="C6" s="3">
        <v>4.0756999999999994</v>
      </c>
      <c r="D6" s="3"/>
      <c r="E6" s="4"/>
      <c r="F6" s="9">
        <v>4.5</v>
      </c>
      <c r="G6" s="9"/>
      <c r="K6" s="7">
        <v>42705</v>
      </c>
      <c r="L6" s="31">
        <v>7379.1386061874427</v>
      </c>
      <c r="M6" s="25">
        <v>0.37836082203949994</v>
      </c>
      <c r="N6" s="124"/>
      <c r="O6" s="124"/>
    </row>
    <row r="7" spans="1:15" ht="12.75" x14ac:dyDescent="0.2">
      <c r="A7" s="1">
        <v>36434</v>
      </c>
      <c r="B7" s="4">
        <f t="shared" ref="B7:B70" si="0">C7/100</f>
        <v>4.0854000000000001E-2</v>
      </c>
      <c r="C7" s="3">
        <v>4.0853999999999999</v>
      </c>
      <c r="D7" s="3"/>
      <c r="E7" s="4"/>
      <c r="F7" s="9"/>
      <c r="G7" s="9"/>
      <c r="K7" s="7">
        <v>42795</v>
      </c>
      <c r="L7" s="31">
        <v>7320.8779045987376</v>
      </c>
      <c r="M7" s="62">
        <v>0.37948508022718574</v>
      </c>
      <c r="N7" s="124"/>
      <c r="O7" s="124"/>
    </row>
    <row r="8" spans="1:15" ht="12.75" x14ac:dyDescent="0.2">
      <c r="A8" s="1">
        <v>36465</v>
      </c>
      <c r="B8" s="4">
        <f t="shared" si="0"/>
        <v>4.0628666666666674E-2</v>
      </c>
      <c r="C8" s="3">
        <v>4.0628666666666673</v>
      </c>
      <c r="D8" s="3"/>
      <c r="E8" s="4"/>
      <c r="F8" s="9"/>
      <c r="G8" s="9"/>
      <c r="K8" s="7">
        <v>42887</v>
      </c>
      <c r="L8" s="31">
        <v>7600.1560046846853</v>
      </c>
      <c r="M8" s="62">
        <v>0.36576321174363063</v>
      </c>
      <c r="N8" s="124"/>
      <c r="O8" s="124"/>
    </row>
    <row r="9" spans="1:15" ht="12.75" x14ac:dyDescent="0.2">
      <c r="A9" s="1">
        <v>36495</v>
      </c>
      <c r="B9" s="4">
        <f t="shared" si="0"/>
        <v>4.0393666666666668E-2</v>
      </c>
      <c r="C9" s="3">
        <v>4.039366666666667</v>
      </c>
      <c r="D9" s="3"/>
      <c r="E9" s="4"/>
      <c r="F9" s="9">
        <v>3.4</v>
      </c>
      <c r="G9" s="9"/>
      <c r="K9" s="7">
        <v>42979</v>
      </c>
      <c r="L9" s="31">
        <v>7468.3729564125561</v>
      </c>
      <c r="M9" s="62">
        <v>0.3412498761295063</v>
      </c>
      <c r="N9" s="124"/>
      <c r="O9" s="124"/>
    </row>
    <row r="10" spans="1:15" ht="12.75" x14ac:dyDescent="0.2">
      <c r="A10" s="1">
        <v>36526</v>
      </c>
      <c r="B10" s="4">
        <f t="shared" si="0"/>
        <v>4.0197333333333335E-2</v>
      </c>
      <c r="C10" s="3">
        <v>4.0197333333333338</v>
      </c>
      <c r="D10" s="3"/>
      <c r="E10" s="4"/>
      <c r="F10" s="9"/>
      <c r="G10" s="9"/>
      <c r="K10" s="7">
        <v>43070</v>
      </c>
      <c r="L10" s="31">
        <v>6828.4661207479967</v>
      </c>
      <c r="M10" s="62">
        <v>0.32272846985968484</v>
      </c>
      <c r="N10" s="124"/>
      <c r="O10" s="124"/>
    </row>
    <row r="11" spans="1:15" ht="12.75" x14ac:dyDescent="0.2">
      <c r="A11" s="1">
        <v>36557</v>
      </c>
      <c r="B11" s="4">
        <f t="shared" si="0"/>
        <v>3.9909666666666656E-2</v>
      </c>
      <c r="C11" s="3">
        <v>3.9909666666666657</v>
      </c>
      <c r="D11" s="3"/>
      <c r="E11" s="4"/>
      <c r="F11" s="9"/>
      <c r="G11" s="9"/>
      <c r="K11" s="7">
        <v>43160</v>
      </c>
      <c r="L11" s="31">
        <v>6010.6168631950568</v>
      </c>
      <c r="M11" s="62">
        <v>0.31348997406734785</v>
      </c>
      <c r="N11" s="124"/>
      <c r="O11" s="124"/>
    </row>
    <row r="12" spans="1:15" ht="12.75" x14ac:dyDescent="0.2">
      <c r="A12" s="1">
        <v>36586</v>
      </c>
      <c r="B12" s="4">
        <f t="shared" si="0"/>
        <v>3.938033333333333E-2</v>
      </c>
      <c r="C12" s="3">
        <v>3.9380333333333328</v>
      </c>
      <c r="D12" s="3"/>
      <c r="E12" s="4"/>
      <c r="F12" s="9">
        <v>2.8</v>
      </c>
      <c r="G12" s="9"/>
      <c r="K12" s="7">
        <v>43252</v>
      </c>
      <c r="L12" s="31">
        <v>5967.306267838313</v>
      </c>
      <c r="M12" s="62">
        <v>0.30516719712389917</v>
      </c>
      <c r="N12" s="124"/>
      <c r="O12" s="124"/>
    </row>
    <row r="13" spans="1:15" ht="12.75" x14ac:dyDescent="0.2">
      <c r="A13" s="1">
        <v>36617</v>
      </c>
      <c r="B13" s="4">
        <f t="shared" si="0"/>
        <v>3.8509999999999996E-2</v>
      </c>
      <c r="C13" s="3">
        <v>3.8509999999999995</v>
      </c>
      <c r="D13" s="3"/>
      <c r="E13" s="4"/>
      <c r="F13" s="9"/>
      <c r="G13" s="9"/>
      <c r="K13" s="7">
        <v>43344</v>
      </c>
      <c r="L13" s="31">
        <v>5802.4698615789466</v>
      </c>
      <c r="M13" s="62">
        <v>0.2995107572978663</v>
      </c>
      <c r="N13" s="124"/>
      <c r="O13" s="124"/>
    </row>
    <row r="14" spans="1:15" ht="12.75" x14ac:dyDescent="0.2">
      <c r="A14" s="1">
        <v>36647</v>
      </c>
      <c r="B14" s="4">
        <f t="shared" si="0"/>
        <v>3.7363E-2</v>
      </c>
      <c r="C14" s="3">
        <v>3.7363</v>
      </c>
      <c r="D14" s="3"/>
      <c r="E14" s="4"/>
      <c r="F14" s="9"/>
      <c r="G14" s="9"/>
      <c r="K14" s="7">
        <v>43435</v>
      </c>
      <c r="L14" s="31">
        <v>4977.1428989528795</v>
      </c>
      <c r="M14" s="62">
        <v>0.28978541892901677</v>
      </c>
      <c r="N14" s="124"/>
      <c r="O14" s="124"/>
    </row>
    <row r="15" spans="1:15" ht="12.75" x14ac:dyDescent="0.2">
      <c r="A15" s="1">
        <v>36678</v>
      </c>
      <c r="B15" s="4">
        <f t="shared" si="0"/>
        <v>3.6205333333333332E-2</v>
      </c>
      <c r="C15" s="3">
        <v>3.6205333333333329</v>
      </c>
      <c r="D15" s="3"/>
      <c r="E15" s="4"/>
      <c r="F15" s="9">
        <v>3.2</v>
      </c>
      <c r="G15" s="9"/>
      <c r="K15" s="7">
        <v>43525</v>
      </c>
      <c r="L15" s="31">
        <v>4229.7631274629475</v>
      </c>
      <c r="M15" s="62">
        <v>0.28206347984742591</v>
      </c>
      <c r="N15" s="124"/>
      <c r="O15" s="124"/>
    </row>
    <row r="16" spans="1:15" ht="12.75" x14ac:dyDescent="0.2">
      <c r="A16" s="1">
        <v>36708</v>
      </c>
      <c r="B16" s="4">
        <f t="shared" si="0"/>
        <v>3.5332666666666665E-2</v>
      </c>
      <c r="C16" s="3">
        <v>3.5332666666666666</v>
      </c>
      <c r="D16" s="3"/>
      <c r="E16" s="4"/>
      <c r="F16" s="9"/>
      <c r="G16" s="9"/>
      <c r="K16" s="7">
        <v>43617</v>
      </c>
      <c r="L16" s="31">
        <v>4431.9241091066788</v>
      </c>
      <c r="M16" s="62">
        <v>0.28323794549355119</v>
      </c>
      <c r="N16" s="124"/>
      <c r="O16" s="124"/>
    </row>
    <row r="17" spans="1:15" ht="12.75" x14ac:dyDescent="0.2">
      <c r="A17" s="1">
        <v>36739</v>
      </c>
      <c r="B17" s="4">
        <f t="shared" si="0"/>
        <v>3.4906666666666669E-2</v>
      </c>
      <c r="C17" s="3">
        <v>3.4906666666666668</v>
      </c>
      <c r="D17" s="3"/>
      <c r="E17" s="4"/>
      <c r="F17" s="9"/>
      <c r="G17" s="9"/>
      <c r="K17" s="7">
        <v>43709</v>
      </c>
      <c r="L17" s="31">
        <v>4993.739350647108</v>
      </c>
      <c r="M17" s="62">
        <v>0.28619264279646883</v>
      </c>
      <c r="N17" s="124"/>
      <c r="O17" s="124"/>
    </row>
    <row r="18" spans="1:15" ht="12.75" x14ac:dyDescent="0.2">
      <c r="A18" s="1">
        <v>36770</v>
      </c>
      <c r="B18" s="4">
        <f t="shared" si="0"/>
        <v>3.4849333333333329E-2</v>
      </c>
      <c r="C18" s="3">
        <v>3.4849333333333332</v>
      </c>
      <c r="D18" s="3"/>
      <c r="E18" s="4"/>
      <c r="F18" s="9"/>
      <c r="G18" s="9"/>
      <c r="K18" s="7">
        <v>43800</v>
      </c>
      <c r="L18" s="31">
        <v>5195.9138728828057</v>
      </c>
      <c r="M18" s="62">
        <v>0.27765631978170863</v>
      </c>
      <c r="N18" s="124"/>
      <c r="O18" s="124"/>
    </row>
    <row r="19" spans="1:15" ht="12.75" x14ac:dyDescent="0.2">
      <c r="A19" s="1">
        <v>36800</v>
      </c>
      <c r="B19" s="4">
        <f t="shared" si="0"/>
        <v>3.4879999999999994E-2</v>
      </c>
      <c r="C19" s="3">
        <v>3.4879999999999995</v>
      </c>
      <c r="D19" s="3"/>
      <c r="E19" s="4"/>
      <c r="F19" s="9"/>
      <c r="G19" s="9"/>
      <c r="K19" s="7">
        <v>43891</v>
      </c>
      <c r="L19" s="31">
        <v>4790.0544482173182</v>
      </c>
      <c r="M19" s="62">
        <v>0.27160520057860665</v>
      </c>
      <c r="N19" s="124"/>
      <c r="O19" s="124"/>
    </row>
    <row r="20" spans="1:15" ht="12.75" x14ac:dyDescent="0.2">
      <c r="A20" s="1">
        <v>36831</v>
      </c>
      <c r="B20" s="4">
        <f t="shared" si="0"/>
        <v>3.4737999999999998E-2</v>
      </c>
      <c r="C20" s="3">
        <v>3.4737999999999998</v>
      </c>
      <c r="D20" s="3"/>
      <c r="E20" s="4"/>
      <c r="F20" s="9"/>
      <c r="G20" s="9"/>
      <c r="K20" s="7">
        <v>43983</v>
      </c>
      <c r="L20" s="31">
        <v>4575.320052203976</v>
      </c>
      <c r="M20" s="62">
        <v>0.26487504050499816</v>
      </c>
      <c r="N20" s="124"/>
      <c r="O20" s="124"/>
    </row>
    <row r="21" spans="1:15" ht="12.75" x14ac:dyDescent="0.2">
      <c r="A21" s="1">
        <v>36861</v>
      </c>
      <c r="B21" s="4">
        <f t="shared" si="0"/>
        <v>3.4397333333333335E-2</v>
      </c>
      <c r="C21" s="3">
        <v>3.4397333333333333</v>
      </c>
      <c r="D21" s="3"/>
      <c r="E21" s="4"/>
      <c r="F21" s="9">
        <v>5.3</v>
      </c>
      <c r="G21" s="9"/>
      <c r="K21" s="7">
        <v>44075</v>
      </c>
      <c r="L21" s="31">
        <v>4346.8714940874024</v>
      </c>
      <c r="M21" s="62">
        <v>0.24508369514993117</v>
      </c>
      <c r="N21" s="124"/>
      <c r="O21" s="124"/>
    </row>
    <row r="22" spans="1:15" x14ac:dyDescent="0.2">
      <c r="A22" s="1">
        <v>36892</v>
      </c>
      <c r="B22" s="4">
        <f t="shared" si="0"/>
        <v>3.4009333333333336E-2</v>
      </c>
      <c r="C22" s="3">
        <v>3.4009333333333336</v>
      </c>
      <c r="D22" s="3"/>
      <c r="E22" s="4"/>
      <c r="F22" s="9"/>
      <c r="G22" s="9"/>
      <c r="K22" s="7">
        <v>44166</v>
      </c>
      <c r="L22" s="31">
        <v>4355.6148334459467</v>
      </c>
      <c r="M22" s="62">
        <v>0.21980011166704899</v>
      </c>
      <c r="N22"/>
      <c r="O22" s="10"/>
    </row>
    <row r="23" spans="1:15" ht="12.75" x14ac:dyDescent="0.2">
      <c r="A23" s="1">
        <v>36923</v>
      </c>
      <c r="B23" s="4">
        <f t="shared" si="0"/>
        <v>3.3833333333333326E-2</v>
      </c>
      <c r="C23" s="3">
        <v>3.3833333333333329</v>
      </c>
      <c r="D23" s="3"/>
      <c r="E23" s="4"/>
      <c r="F23" s="9"/>
      <c r="G23" s="9"/>
      <c r="K23" s="7">
        <v>44256</v>
      </c>
      <c r="L23" s="31">
        <v>5560.1836634680149</v>
      </c>
      <c r="M23" s="62">
        <v>0.23096573260110353</v>
      </c>
      <c r="N23" s="129"/>
      <c r="O23" s="10"/>
    </row>
    <row r="24" spans="1:15" ht="12.75" x14ac:dyDescent="0.2">
      <c r="A24" s="1">
        <v>36951</v>
      </c>
      <c r="B24" s="4">
        <f t="shared" si="0"/>
        <v>3.4130000000000001E-2</v>
      </c>
      <c r="C24" s="3">
        <v>3.4130000000000003</v>
      </c>
      <c r="D24" s="3"/>
      <c r="E24" s="4"/>
      <c r="F24" s="9">
        <v>2.6</v>
      </c>
      <c r="G24" s="9"/>
      <c r="K24" s="7">
        <v>44348</v>
      </c>
      <c r="L24" s="31">
        <v>7423.527435768262</v>
      </c>
      <c r="M24" s="62">
        <v>0.26497721132398711</v>
      </c>
      <c r="N24" s="129"/>
      <c r="O24" s="10"/>
    </row>
    <row r="25" spans="1:15" ht="12.75" x14ac:dyDescent="0.2">
      <c r="A25" s="1">
        <v>36982</v>
      </c>
      <c r="B25" s="4">
        <f t="shared" si="0"/>
        <v>3.5186666666666665E-2</v>
      </c>
      <c r="C25" s="3">
        <v>3.5186666666666664</v>
      </c>
      <c r="D25" s="3"/>
      <c r="E25" s="4"/>
      <c r="F25" s="9"/>
      <c r="G25" s="9"/>
      <c r="K25" s="7">
        <v>44440</v>
      </c>
      <c r="L25" s="31">
        <v>7987.0714719400503</v>
      </c>
      <c r="M25" s="62">
        <v>0.28961912931653883</v>
      </c>
      <c r="N25" s="129"/>
      <c r="O25" s="10"/>
    </row>
    <row r="26" spans="1:15" ht="12.75" x14ac:dyDescent="0.2">
      <c r="A26" s="1">
        <v>37012</v>
      </c>
      <c r="B26" s="4">
        <f t="shared" si="0"/>
        <v>3.7122000000000002E-2</v>
      </c>
      <c r="C26" s="3">
        <v>3.7122000000000002</v>
      </c>
      <c r="D26" s="3"/>
      <c r="E26" s="4"/>
      <c r="F26" s="9"/>
      <c r="G26" s="9"/>
      <c r="K26" s="7">
        <v>44531</v>
      </c>
      <c r="L26" s="31">
        <v>8206.3266999999996</v>
      </c>
      <c r="M26" s="62">
        <v>0.29525572407484413</v>
      </c>
      <c r="N26" s="129"/>
      <c r="O26" s="10"/>
    </row>
    <row r="27" spans="1:15" ht="12.75" x14ac:dyDescent="0.2">
      <c r="A27" s="1">
        <v>37043</v>
      </c>
      <c r="B27" s="4">
        <f t="shared" si="0"/>
        <v>3.9753333333333328E-2</v>
      </c>
      <c r="C27" s="3">
        <v>3.9753333333333329</v>
      </c>
      <c r="D27" s="3"/>
      <c r="E27" s="4"/>
      <c r="F27" s="9" t="s">
        <v>454</v>
      </c>
      <c r="G27" s="9"/>
      <c r="K27" s="7"/>
      <c r="L27" s="31"/>
      <c r="M27" s="62"/>
      <c r="N27" s="129"/>
      <c r="O27" s="10"/>
    </row>
    <row r="28" spans="1:15" ht="12.75" x14ac:dyDescent="0.2">
      <c r="A28" s="1">
        <v>37073</v>
      </c>
      <c r="B28" s="4">
        <f t="shared" si="0"/>
        <v>4.2699000000000001E-2</v>
      </c>
      <c r="C28" s="3">
        <v>4.2698999999999998</v>
      </c>
      <c r="D28" s="3"/>
      <c r="E28" s="4"/>
      <c r="F28" s="9"/>
      <c r="G28" s="9"/>
      <c r="K28" s="251" t="s">
        <v>455</v>
      </c>
      <c r="L28" s="18">
        <f>(L26-L25)/L25</f>
        <v>2.7451266566254039E-2</v>
      </c>
      <c r="M28" s="32"/>
      <c r="N28" s="129"/>
      <c r="O28" s="10"/>
    </row>
    <row r="29" spans="1:15" ht="12.75" x14ac:dyDescent="0.2">
      <c r="A29" s="1">
        <v>37104</v>
      </c>
      <c r="B29" s="4">
        <f t="shared" si="0"/>
        <v>4.5444666666666675E-2</v>
      </c>
      <c r="C29" s="3">
        <v>4.5444666666666675</v>
      </c>
      <c r="D29" s="3"/>
      <c r="E29" s="4"/>
      <c r="F29" s="9"/>
      <c r="G29" s="9"/>
      <c r="K29" s="251" t="s">
        <v>456</v>
      </c>
      <c r="L29" s="18">
        <f>(L26-L22)/L22</f>
        <v>0.88407997809750327</v>
      </c>
      <c r="M29" s="32"/>
      <c r="N29" s="129"/>
      <c r="O29" s="10"/>
    </row>
    <row r="30" spans="1:15" ht="12.75" x14ac:dyDescent="0.2">
      <c r="A30" s="1">
        <v>37135</v>
      </c>
      <c r="B30" s="4">
        <f t="shared" si="0"/>
        <v>4.745566666666666E-2</v>
      </c>
      <c r="C30" s="3">
        <v>4.745566666666666</v>
      </c>
      <c r="D30" s="3"/>
      <c r="E30" s="4"/>
      <c r="F30" s="9">
        <v>2.2000000000000002</v>
      </c>
      <c r="G30" s="9"/>
      <c r="L30" s="18"/>
      <c r="M30" s="32"/>
      <c r="N30" s="129"/>
      <c r="O30" s="10"/>
    </row>
    <row r="31" spans="1:15" ht="12.75" x14ac:dyDescent="0.2">
      <c r="A31" s="1">
        <v>37165</v>
      </c>
      <c r="B31" s="4">
        <f t="shared" si="0"/>
        <v>4.8194333333333325E-2</v>
      </c>
      <c r="C31" s="3">
        <v>4.8194333333333326</v>
      </c>
      <c r="D31" s="3"/>
      <c r="E31" s="4"/>
      <c r="F31" s="9"/>
      <c r="G31" s="9"/>
      <c r="N31" s="129"/>
      <c r="O31" s="10"/>
    </row>
    <row r="32" spans="1:15" ht="12.75" x14ac:dyDescent="0.2">
      <c r="A32" s="1">
        <v>37196</v>
      </c>
      <c r="B32" s="4">
        <f t="shared" si="0"/>
        <v>4.7379333333333336E-2</v>
      </c>
      <c r="C32" s="17">
        <v>4.7379333333333333</v>
      </c>
      <c r="D32" s="9"/>
      <c r="E32" s="4"/>
      <c r="F32" s="9"/>
      <c r="G32" s="9"/>
      <c r="N32" s="129"/>
      <c r="O32" s="10"/>
    </row>
    <row r="33" spans="1:15" ht="12.75" x14ac:dyDescent="0.2">
      <c r="A33" s="1">
        <v>37226</v>
      </c>
      <c r="B33" s="4">
        <f t="shared" si="0"/>
        <v>4.5154333333333331E-2</v>
      </c>
      <c r="C33" s="17">
        <v>4.5154333333333332</v>
      </c>
      <c r="D33" s="9"/>
      <c r="E33" s="4"/>
      <c r="F33" s="9"/>
      <c r="G33" s="9"/>
      <c r="N33" s="129"/>
      <c r="O33" s="10"/>
    </row>
    <row r="34" spans="1:15" ht="12.75" x14ac:dyDescent="0.2">
      <c r="A34" s="1">
        <v>37257</v>
      </c>
      <c r="B34" s="4">
        <f t="shared" si="0"/>
        <v>4.2108666666666669E-2</v>
      </c>
      <c r="C34" s="17">
        <v>4.210866666666667</v>
      </c>
      <c r="D34" s="9"/>
      <c r="E34" s="4"/>
      <c r="F34" s="9"/>
      <c r="G34" s="9"/>
      <c r="N34" s="129"/>
      <c r="O34" s="10"/>
    </row>
    <row r="35" spans="1:15" ht="12.75" x14ac:dyDescent="0.2">
      <c r="A35" s="1">
        <v>37288</v>
      </c>
      <c r="B35" s="4">
        <f t="shared" si="0"/>
        <v>3.9073999999999998E-2</v>
      </c>
      <c r="C35" s="17">
        <v>3.9074</v>
      </c>
      <c r="D35" s="9"/>
      <c r="E35" s="4"/>
      <c r="F35" s="9"/>
      <c r="G35" s="9"/>
      <c r="N35" s="129"/>
      <c r="O35" s="10"/>
    </row>
    <row r="36" spans="1:15" ht="12.75" x14ac:dyDescent="0.2">
      <c r="A36" s="1">
        <v>37316</v>
      </c>
      <c r="B36" s="4">
        <f t="shared" si="0"/>
        <v>3.6824999999999997E-2</v>
      </c>
      <c r="C36" s="17">
        <v>3.6824999999999997</v>
      </c>
      <c r="D36" s="9"/>
      <c r="E36" s="4"/>
      <c r="F36" s="9">
        <v>1.7</v>
      </c>
      <c r="G36" s="9"/>
      <c r="N36" s="129"/>
      <c r="O36" s="10"/>
    </row>
    <row r="37" spans="1:15" ht="12.75" x14ac:dyDescent="0.2">
      <c r="A37" s="1">
        <v>37347</v>
      </c>
      <c r="B37" s="4">
        <f t="shared" si="0"/>
        <v>3.6022666666666668E-2</v>
      </c>
      <c r="C37" s="17">
        <v>3.6022666666666665</v>
      </c>
      <c r="D37" s="9"/>
      <c r="E37" s="4"/>
      <c r="F37" s="9"/>
      <c r="G37" s="9"/>
      <c r="N37" s="129"/>
      <c r="O37" s="10"/>
    </row>
    <row r="38" spans="1:15" ht="12.75" x14ac:dyDescent="0.2">
      <c r="A38" s="1">
        <v>37377</v>
      </c>
      <c r="B38" s="4">
        <f t="shared" si="0"/>
        <v>3.683366666666666E-2</v>
      </c>
      <c r="C38" s="17">
        <v>3.6833666666666662</v>
      </c>
      <c r="D38" s="9"/>
      <c r="E38" s="4"/>
      <c r="F38" s="9"/>
      <c r="G38" s="9"/>
      <c r="N38" s="129"/>
      <c r="O38" s="10"/>
    </row>
    <row r="39" spans="1:15" ht="12.75" x14ac:dyDescent="0.2">
      <c r="A39" s="1">
        <v>37408</v>
      </c>
      <c r="B39" s="4">
        <f t="shared" si="0"/>
        <v>3.8638666666666661E-2</v>
      </c>
      <c r="C39" s="17">
        <v>3.8638666666666661</v>
      </c>
      <c r="D39" s="9"/>
      <c r="E39" s="4"/>
      <c r="F39" s="9">
        <v>3.3</v>
      </c>
      <c r="G39" s="9"/>
      <c r="N39" s="129"/>
      <c r="O39" s="10"/>
    </row>
    <row r="40" spans="1:15" ht="12.75" x14ac:dyDescent="0.2">
      <c r="A40" s="1">
        <v>37438</v>
      </c>
      <c r="B40" s="4">
        <f t="shared" si="0"/>
        <v>4.049733333333333E-2</v>
      </c>
      <c r="C40" s="17">
        <v>4.0497333333333332</v>
      </c>
      <c r="D40" s="9"/>
      <c r="E40" s="4"/>
      <c r="F40" s="9"/>
      <c r="G40" s="9"/>
      <c r="N40" s="129"/>
      <c r="O40" s="10"/>
    </row>
    <row r="41" spans="1:15" ht="12.75" x14ac:dyDescent="0.2">
      <c r="A41" s="1">
        <v>37469</v>
      </c>
      <c r="B41" s="4">
        <f t="shared" si="0"/>
        <v>4.1629333333333331E-2</v>
      </c>
      <c r="C41" s="17">
        <v>4.1629333333333332</v>
      </c>
      <c r="D41" s="9"/>
      <c r="E41" s="4"/>
      <c r="F41" s="9"/>
      <c r="G41" s="9"/>
      <c r="N41" s="129"/>
      <c r="O41" s="10"/>
    </row>
    <row r="42" spans="1:15" ht="12.75" x14ac:dyDescent="0.2">
      <c r="A42" s="1">
        <v>37500</v>
      </c>
      <c r="B42" s="4">
        <f t="shared" si="0"/>
        <v>4.1870999999999992E-2</v>
      </c>
      <c r="C42" s="17">
        <v>4.1870999999999992</v>
      </c>
      <c r="D42" s="9"/>
      <c r="E42" s="4">
        <f t="shared" ref="E42:E70" si="1">F42/100</f>
        <v>1.8395999999999999E-2</v>
      </c>
      <c r="F42" s="9">
        <v>1.8395999999999999</v>
      </c>
      <c r="G42" s="9"/>
      <c r="H42" s="3">
        <f>F42-C42</f>
        <v>-2.3474999999999993</v>
      </c>
      <c r="N42" s="129"/>
      <c r="O42" s="10"/>
    </row>
    <row r="43" spans="1:15" ht="12.75" x14ac:dyDescent="0.2">
      <c r="A43" s="1">
        <v>37530</v>
      </c>
      <c r="B43" s="4">
        <f t="shared" si="0"/>
        <v>4.1393999999999986E-2</v>
      </c>
      <c r="C43" s="17">
        <v>4.1393999999999984</v>
      </c>
      <c r="D43" s="9"/>
      <c r="E43" s="4">
        <f t="shared" si="1"/>
        <v>2.0888999999999998E-2</v>
      </c>
      <c r="F43" s="9">
        <v>2.0888999999999998</v>
      </c>
      <c r="G43" s="9"/>
      <c r="H43" s="3">
        <f t="shared" ref="H43:H106" si="2">F43-C43</f>
        <v>-2.0504999999999987</v>
      </c>
      <c r="N43" s="129"/>
      <c r="O43" s="10"/>
    </row>
    <row r="44" spans="1:15" ht="12.75" x14ac:dyDescent="0.2">
      <c r="A44" s="1">
        <v>37561</v>
      </c>
      <c r="B44" s="4">
        <f t="shared" si="0"/>
        <v>4.0607333333333336E-2</v>
      </c>
      <c r="C44" s="17">
        <v>4.0607333333333333</v>
      </c>
      <c r="D44" s="9"/>
      <c r="E44" s="4">
        <f t="shared" si="1"/>
        <v>2.2027999999999999E-2</v>
      </c>
      <c r="F44" s="9">
        <v>2.2027999999999999</v>
      </c>
      <c r="G44" s="9"/>
      <c r="H44" s="3">
        <f t="shared" si="2"/>
        <v>-1.8579333333333334</v>
      </c>
      <c r="N44" s="129"/>
      <c r="O44" s="10"/>
    </row>
    <row r="45" spans="1:15" ht="12.75" x14ac:dyDescent="0.2">
      <c r="A45" s="1">
        <v>37591</v>
      </c>
      <c r="B45" s="4">
        <f t="shared" si="0"/>
        <v>3.9823333333333336E-2</v>
      </c>
      <c r="C45" s="17">
        <v>3.9823333333333335</v>
      </c>
      <c r="D45" s="9"/>
      <c r="E45" s="4">
        <f t="shared" si="1"/>
        <v>2.2098E-2</v>
      </c>
      <c r="F45" s="9">
        <v>2.2098</v>
      </c>
      <c r="G45" s="9"/>
      <c r="H45" s="3">
        <f t="shared" si="2"/>
        <v>-1.7725333333333335</v>
      </c>
      <c r="N45" s="129"/>
      <c r="O45" s="10"/>
    </row>
    <row r="46" spans="1:15" ht="12.75" x14ac:dyDescent="0.2">
      <c r="A46" s="1">
        <v>37622</v>
      </c>
      <c r="B46" s="4">
        <f t="shared" si="0"/>
        <v>3.9292999999999995E-2</v>
      </c>
      <c r="C46" s="17">
        <v>3.9292999999999996</v>
      </c>
      <c r="D46" s="9"/>
      <c r="E46" s="4">
        <f t="shared" si="1"/>
        <v>2.1211000000000001E-2</v>
      </c>
      <c r="F46" s="9">
        <v>2.1211000000000002</v>
      </c>
      <c r="G46" s="9"/>
      <c r="H46" s="3">
        <f t="shared" si="2"/>
        <v>-1.8081999999999994</v>
      </c>
      <c r="N46" s="129"/>
      <c r="O46" s="10"/>
    </row>
    <row r="47" spans="1:15" ht="12.75" x14ac:dyDescent="0.2">
      <c r="A47" s="1">
        <v>37653</v>
      </c>
      <c r="B47" s="4">
        <f t="shared" si="0"/>
        <v>3.9102666666666661E-2</v>
      </c>
      <c r="C47" s="17">
        <v>3.9102666666666663</v>
      </c>
      <c r="D47" s="9"/>
      <c r="E47" s="4">
        <f t="shared" si="1"/>
        <v>1.9819000000000003E-2</v>
      </c>
      <c r="F47" s="9">
        <v>1.9819000000000004</v>
      </c>
      <c r="G47" s="9"/>
      <c r="H47" s="3">
        <f t="shared" si="2"/>
        <v>-1.9283666666666659</v>
      </c>
      <c r="N47" s="129"/>
      <c r="O47" s="10"/>
    </row>
    <row r="48" spans="1:15" ht="12.75" x14ac:dyDescent="0.2">
      <c r="A48" s="1">
        <v>37681</v>
      </c>
      <c r="B48" s="4">
        <f t="shared" si="0"/>
        <v>3.9040999999999999E-2</v>
      </c>
      <c r="C48" s="17">
        <v>3.9041000000000001</v>
      </c>
      <c r="D48" s="9"/>
      <c r="E48" s="4">
        <f t="shared" si="1"/>
        <v>1.9675999999999999E-2</v>
      </c>
      <c r="F48" s="9">
        <v>1.9676</v>
      </c>
      <c r="G48" s="9"/>
      <c r="H48" s="3">
        <f t="shared" si="2"/>
        <v>-1.9365000000000001</v>
      </c>
      <c r="N48" s="129"/>
      <c r="O48" s="10"/>
    </row>
    <row r="49" spans="1:15" ht="12.75" x14ac:dyDescent="0.2">
      <c r="A49" s="1">
        <v>37712</v>
      </c>
      <c r="B49" s="4">
        <f t="shared" si="0"/>
        <v>3.8810999999999998E-2</v>
      </c>
      <c r="C49" s="17">
        <v>3.8811</v>
      </c>
      <c r="D49" s="9"/>
      <c r="E49" s="4">
        <f t="shared" si="1"/>
        <v>2.0750999999999999E-2</v>
      </c>
      <c r="F49" s="9">
        <v>2.0750999999999999</v>
      </c>
      <c r="G49" s="9"/>
      <c r="H49" s="3">
        <f t="shared" si="2"/>
        <v>-1.806</v>
      </c>
      <c r="N49" s="129"/>
      <c r="O49" s="10"/>
    </row>
    <row r="50" spans="1:15" ht="12.75" x14ac:dyDescent="0.2">
      <c r="A50" s="1">
        <v>37742</v>
      </c>
      <c r="B50" s="4">
        <f t="shared" si="0"/>
        <v>3.8329000000000002E-2</v>
      </c>
      <c r="C50" s="17">
        <v>3.8329</v>
      </c>
      <c r="D50" s="9"/>
      <c r="E50" s="4">
        <f t="shared" si="1"/>
        <v>2.1991999999999998E-2</v>
      </c>
      <c r="F50" s="9">
        <v>2.1991999999999998</v>
      </c>
      <c r="G50" s="9"/>
      <c r="H50" s="3">
        <f t="shared" si="2"/>
        <v>-1.6337000000000002</v>
      </c>
      <c r="N50" s="129"/>
      <c r="O50" s="10"/>
    </row>
    <row r="51" spans="1:15" ht="12.75" x14ac:dyDescent="0.2">
      <c r="A51" s="1">
        <v>37773</v>
      </c>
      <c r="B51" s="4">
        <f t="shared" si="0"/>
        <v>3.7828999999999995E-2</v>
      </c>
      <c r="C51" s="17">
        <v>3.7828999999999993</v>
      </c>
      <c r="D51" s="9"/>
      <c r="E51" s="4">
        <f t="shared" si="1"/>
        <v>2.3132000000000007E-2</v>
      </c>
      <c r="F51" s="9">
        <v>2.3132000000000006</v>
      </c>
      <c r="G51" s="9"/>
      <c r="H51" s="3">
        <f t="shared" si="2"/>
        <v>-1.4696999999999987</v>
      </c>
      <c r="N51" s="129"/>
      <c r="O51" s="10"/>
    </row>
    <row r="52" spans="1:15" ht="12.75" x14ac:dyDescent="0.2">
      <c r="A52" s="1">
        <v>37803</v>
      </c>
      <c r="B52" s="4">
        <f t="shared" si="0"/>
        <v>3.7469999999999996E-2</v>
      </c>
      <c r="C52" s="17">
        <v>3.7469999999999999</v>
      </c>
      <c r="D52" s="9"/>
      <c r="E52" s="4">
        <f t="shared" si="1"/>
        <v>2.3738000000000002E-2</v>
      </c>
      <c r="F52" s="9">
        <v>2.3738000000000001</v>
      </c>
      <c r="G52" s="9"/>
      <c r="H52" s="3">
        <f t="shared" si="2"/>
        <v>-1.3731999999999998</v>
      </c>
      <c r="N52" s="129"/>
      <c r="O52" s="10"/>
    </row>
    <row r="53" spans="1:15" ht="12.75" x14ac:dyDescent="0.2">
      <c r="A53" s="1">
        <v>37834</v>
      </c>
      <c r="B53" s="4">
        <f t="shared" si="0"/>
        <v>3.7267999999999996E-2</v>
      </c>
      <c r="C53" s="17">
        <v>3.7267999999999994</v>
      </c>
      <c r="D53" s="9"/>
      <c r="E53" s="4">
        <f t="shared" si="1"/>
        <v>2.3727999999999999E-2</v>
      </c>
      <c r="F53" s="9">
        <v>2.3727999999999998</v>
      </c>
      <c r="G53" s="9"/>
      <c r="H53" s="3">
        <f t="shared" si="2"/>
        <v>-1.3539999999999996</v>
      </c>
      <c r="N53" s="129"/>
      <c r="O53" s="10"/>
    </row>
    <row r="54" spans="1:15" ht="12.75" x14ac:dyDescent="0.2">
      <c r="A54" s="1">
        <v>37865</v>
      </c>
      <c r="B54" s="4">
        <f t="shared" si="0"/>
        <v>3.7325999999999998E-2</v>
      </c>
      <c r="C54" s="17">
        <v>3.7326000000000001</v>
      </c>
      <c r="D54" s="9"/>
      <c r="E54" s="4">
        <f t="shared" si="1"/>
        <v>2.3162000000000002E-2</v>
      </c>
      <c r="F54" s="9">
        <v>2.3162000000000003</v>
      </c>
      <c r="G54" s="9"/>
      <c r="H54" s="3">
        <f t="shared" si="2"/>
        <v>-1.4163999999999999</v>
      </c>
      <c r="N54" s="129"/>
      <c r="O54" s="10"/>
    </row>
    <row r="55" spans="1:15" ht="12.75" x14ac:dyDescent="0.2">
      <c r="A55" s="1">
        <v>37895</v>
      </c>
      <c r="B55" s="4">
        <f t="shared" si="0"/>
        <v>3.7568000000000004E-2</v>
      </c>
      <c r="C55" s="17">
        <v>3.7568000000000001</v>
      </c>
      <c r="D55" s="9"/>
      <c r="E55" s="4">
        <f t="shared" si="1"/>
        <v>2.2572000000000005E-2</v>
      </c>
      <c r="F55" s="9">
        <v>2.2572000000000005</v>
      </c>
      <c r="G55" s="9"/>
      <c r="H55" s="3">
        <f t="shared" si="2"/>
        <v>-1.4995999999999996</v>
      </c>
      <c r="N55" s="129"/>
      <c r="O55" s="10"/>
    </row>
    <row r="56" spans="1:15" ht="12.75" x14ac:dyDescent="0.2">
      <c r="A56" s="1">
        <v>37926</v>
      </c>
      <c r="B56" s="4">
        <f t="shared" si="0"/>
        <v>3.7906000000000002E-2</v>
      </c>
      <c r="C56" s="17">
        <v>3.7906</v>
      </c>
      <c r="D56" s="9"/>
      <c r="E56" s="4">
        <f t="shared" si="1"/>
        <v>2.2350000000000002E-2</v>
      </c>
      <c r="F56" s="9">
        <v>2.2350000000000003</v>
      </c>
      <c r="G56" s="9"/>
      <c r="H56" s="3">
        <f t="shared" si="2"/>
        <v>-1.5555999999999996</v>
      </c>
      <c r="N56" s="129"/>
      <c r="O56" s="10"/>
    </row>
    <row r="57" spans="1:15" ht="12.75" x14ac:dyDescent="0.2">
      <c r="A57" s="1">
        <v>37956</v>
      </c>
      <c r="B57" s="4">
        <f t="shared" si="0"/>
        <v>3.8027000000000005E-2</v>
      </c>
      <c r="C57" s="17">
        <v>3.8027000000000002</v>
      </c>
      <c r="D57" s="9"/>
      <c r="E57" s="4">
        <f t="shared" si="1"/>
        <v>2.2599000000000001E-2</v>
      </c>
      <c r="F57" s="9">
        <v>2.2599</v>
      </c>
      <c r="G57" s="9"/>
      <c r="H57" s="3">
        <f t="shared" si="2"/>
        <v>-1.5428000000000002</v>
      </c>
      <c r="N57" s="129"/>
      <c r="O57" s="10"/>
    </row>
    <row r="58" spans="1:15" ht="12.75" x14ac:dyDescent="0.2">
      <c r="A58" s="1">
        <v>37987</v>
      </c>
      <c r="B58" s="4">
        <f t="shared" si="0"/>
        <v>3.7751E-2</v>
      </c>
      <c r="C58" s="17">
        <v>3.7751000000000001</v>
      </c>
      <c r="D58" s="9"/>
      <c r="E58" s="4">
        <f t="shared" si="1"/>
        <v>2.3294000000000002E-2</v>
      </c>
      <c r="F58" s="9">
        <v>2.3294000000000001</v>
      </c>
      <c r="G58" s="9"/>
      <c r="H58" s="3">
        <f t="shared" si="2"/>
        <v>-1.4457</v>
      </c>
      <c r="N58" s="129"/>
      <c r="O58" s="124"/>
    </row>
    <row r="59" spans="1:15" ht="12.75" x14ac:dyDescent="0.2">
      <c r="A59" s="1">
        <v>38018</v>
      </c>
      <c r="B59" s="4">
        <f t="shared" si="0"/>
        <v>3.7118999999999992E-2</v>
      </c>
      <c r="C59" s="17">
        <v>3.7118999999999995</v>
      </c>
      <c r="D59" s="9"/>
      <c r="E59" s="4">
        <f t="shared" si="1"/>
        <v>2.4210000000000002E-2</v>
      </c>
      <c r="F59" s="9">
        <v>2.4210000000000003</v>
      </c>
      <c r="G59" s="9"/>
      <c r="H59" s="3">
        <f t="shared" si="2"/>
        <v>-1.2908999999999993</v>
      </c>
      <c r="N59" s="129"/>
      <c r="O59" s="124"/>
    </row>
    <row r="60" spans="1:15" ht="12.75" x14ac:dyDescent="0.2">
      <c r="A60" s="1">
        <v>38047</v>
      </c>
      <c r="B60" s="4">
        <f t="shared" si="0"/>
        <v>3.6308999999999994E-2</v>
      </c>
      <c r="C60" s="17">
        <v>3.6308999999999996</v>
      </c>
      <c r="D60" s="9"/>
      <c r="E60" s="4">
        <f t="shared" si="1"/>
        <v>2.5174999999999999E-2</v>
      </c>
      <c r="F60" s="9">
        <v>2.5175000000000001</v>
      </c>
      <c r="G60" s="9"/>
      <c r="H60" s="3">
        <f t="shared" si="2"/>
        <v>-1.1133999999999995</v>
      </c>
      <c r="N60" s="129"/>
      <c r="O60" s="124"/>
    </row>
    <row r="61" spans="1:15" ht="12.75" x14ac:dyDescent="0.2">
      <c r="A61" s="1">
        <v>38078</v>
      </c>
      <c r="B61" s="4">
        <f t="shared" si="0"/>
        <v>3.5733000000000008E-2</v>
      </c>
      <c r="C61" s="17">
        <v>3.5733000000000006</v>
      </c>
      <c r="D61" s="9"/>
      <c r="E61" s="4">
        <f t="shared" si="1"/>
        <v>2.5901999999999998E-2</v>
      </c>
      <c r="F61" s="9">
        <v>2.5901999999999998</v>
      </c>
      <c r="G61" s="9"/>
      <c r="H61" s="3">
        <f t="shared" si="2"/>
        <v>-0.98310000000000075</v>
      </c>
      <c r="N61" s="129"/>
      <c r="O61" s="124"/>
    </row>
    <row r="62" spans="1:15" ht="12.75" x14ac:dyDescent="0.2">
      <c r="A62" s="1">
        <v>38108</v>
      </c>
      <c r="B62" s="4">
        <f t="shared" si="0"/>
        <v>3.5457000000000002E-2</v>
      </c>
      <c r="C62" s="17">
        <v>3.5457000000000001</v>
      </c>
      <c r="D62" s="9"/>
      <c r="E62" s="4">
        <f t="shared" si="1"/>
        <v>2.6225000000000002E-2</v>
      </c>
      <c r="F62" s="9">
        <v>2.6225000000000001</v>
      </c>
      <c r="G62" s="9"/>
      <c r="H62" s="3">
        <f t="shared" si="2"/>
        <v>-0.92320000000000002</v>
      </c>
      <c r="N62" s="129"/>
      <c r="O62" s="124"/>
    </row>
    <row r="63" spans="1:15" ht="12.75" x14ac:dyDescent="0.2">
      <c r="A63" s="1">
        <v>38139</v>
      </c>
      <c r="B63" s="4">
        <f t="shared" si="0"/>
        <v>3.5210999999999999E-2</v>
      </c>
      <c r="C63" s="17">
        <v>3.5210999999999997</v>
      </c>
      <c r="D63" s="9"/>
      <c r="E63" s="4">
        <f t="shared" si="1"/>
        <v>2.6123000000000004E-2</v>
      </c>
      <c r="F63" s="9">
        <v>2.6123000000000003</v>
      </c>
      <c r="G63" s="9"/>
      <c r="H63" s="3">
        <f t="shared" si="2"/>
        <v>-0.90879999999999939</v>
      </c>
      <c r="N63" s="129"/>
      <c r="O63" s="124"/>
    </row>
    <row r="64" spans="1:15" ht="12.75" x14ac:dyDescent="0.2">
      <c r="A64" s="1">
        <v>38169</v>
      </c>
      <c r="B64" s="4">
        <f t="shared" si="0"/>
        <v>3.4879E-2</v>
      </c>
      <c r="C64" s="17">
        <v>3.4878999999999998</v>
      </c>
      <c r="D64" s="9"/>
      <c r="E64" s="4">
        <f t="shared" si="1"/>
        <v>2.5604000000000002E-2</v>
      </c>
      <c r="F64" s="9">
        <v>2.5604</v>
      </c>
      <c r="G64" s="9"/>
      <c r="H64" s="3">
        <f t="shared" si="2"/>
        <v>-0.92749999999999977</v>
      </c>
      <c r="N64" s="129"/>
      <c r="O64" s="124"/>
    </row>
    <row r="65" spans="1:15" ht="12.75" x14ac:dyDescent="0.2">
      <c r="A65" s="1">
        <v>38200</v>
      </c>
      <c r="B65" s="4">
        <f t="shared" si="0"/>
        <v>3.4583207520687741E-2</v>
      </c>
      <c r="C65" s="17">
        <v>3.458320752068774</v>
      </c>
      <c r="D65" s="9"/>
      <c r="E65" s="4">
        <f t="shared" si="1"/>
        <v>2.4670660378841466E-2</v>
      </c>
      <c r="F65" s="9">
        <v>2.4670660378841465</v>
      </c>
      <c r="G65" s="9"/>
      <c r="H65" s="3">
        <f t="shared" si="2"/>
        <v>-0.99125471418462752</v>
      </c>
      <c r="N65" s="124"/>
      <c r="O65" s="124"/>
    </row>
    <row r="66" spans="1:15" ht="12.75" x14ac:dyDescent="0.2">
      <c r="A66" s="1">
        <v>38231</v>
      </c>
      <c r="B66" s="4">
        <f t="shared" si="0"/>
        <v>3.4372042662066143E-2</v>
      </c>
      <c r="C66" s="17">
        <v>3.437204266206614</v>
      </c>
      <c r="D66" s="9"/>
      <c r="E66" s="4">
        <f t="shared" si="1"/>
        <v>2.3246815295134792E-2</v>
      </c>
      <c r="F66" s="9">
        <v>2.3246815295134793</v>
      </c>
      <c r="G66" s="9"/>
      <c r="H66" s="3">
        <f t="shared" si="2"/>
        <v>-1.1125227366931347</v>
      </c>
      <c r="N66" s="124"/>
      <c r="O66" s="124"/>
    </row>
    <row r="67" spans="1:15" x14ac:dyDescent="0.2">
      <c r="A67" s="1">
        <v>38261</v>
      </c>
      <c r="B67" s="4">
        <f t="shared" si="0"/>
        <v>3.4118999999999997E-2</v>
      </c>
      <c r="C67" s="17">
        <v>3.4118999999999997</v>
      </c>
      <c r="D67" s="9"/>
      <c r="E67" s="4">
        <f t="shared" si="1"/>
        <v>2.1645999999999995E-2</v>
      </c>
      <c r="F67" s="9">
        <v>2.1645999999999996</v>
      </c>
      <c r="G67" s="9"/>
      <c r="H67" s="3">
        <f t="shared" si="2"/>
        <v>-1.2473000000000001</v>
      </c>
    </row>
    <row r="68" spans="1:15" x14ac:dyDescent="0.2">
      <c r="A68" s="1">
        <v>38292</v>
      </c>
      <c r="B68" s="4">
        <f t="shared" si="0"/>
        <v>3.3527846184632039E-2</v>
      </c>
      <c r="C68" s="17">
        <v>3.352784618463204</v>
      </c>
      <c r="D68" s="9"/>
      <c r="E68" s="4">
        <f t="shared" si="1"/>
        <v>2.0164257564652024E-2</v>
      </c>
      <c r="F68" s="9">
        <v>2.0164257564652024</v>
      </c>
      <c r="G68" s="9"/>
      <c r="H68" s="3">
        <f t="shared" si="2"/>
        <v>-1.3363588619980016</v>
      </c>
    </row>
    <row r="69" spans="1:15" x14ac:dyDescent="0.2">
      <c r="A69" s="1">
        <v>38322</v>
      </c>
      <c r="B69" s="4">
        <f t="shared" si="0"/>
        <v>3.2317395805826037E-2</v>
      </c>
      <c r="C69" s="17">
        <v>3.2317395805826039</v>
      </c>
      <c r="D69" s="9"/>
      <c r="E69" s="4">
        <f t="shared" si="1"/>
        <v>1.9372628715760908E-2</v>
      </c>
      <c r="F69" s="9">
        <v>1.9372628715760907</v>
      </c>
      <c r="G69" s="9"/>
      <c r="H69" s="3">
        <f t="shared" si="2"/>
        <v>-1.2944767090065132</v>
      </c>
    </row>
    <row r="70" spans="1:15" x14ac:dyDescent="0.2">
      <c r="A70" s="1">
        <v>38353</v>
      </c>
      <c r="B70" s="4">
        <f t="shared" si="0"/>
        <v>3.0570987818974795E-2</v>
      </c>
      <c r="C70" s="17">
        <v>3.0570987818974795</v>
      </c>
      <c r="D70" s="9"/>
      <c r="E70" s="4">
        <f t="shared" si="1"/>
        <v>1.9472419385032781E-2</v>
      </c>
      <c r="F70" s="9">
        <v>1.947241938503278</v>
      </c>
      <c r="G70" s="9"/>
      <c r="H70" s="3">
        <f t="shared" si="2"/>
        <v>-1.1098568433942015</v>
      </c>
    </row>
    <row r="71" spans="1:15" x14ac:dyDescent="0.2">
      <c r="A71" s="1">
        <v>38384</v>
      </c>
      <c r="B71" s="4">
        <f t="shared" ref="B71:B108" si="3">C71/100</f>
        <v>2.8510057972979203E-2</v>
      </c>
      <c r="C71" s="17">
        <v>2.8510057972979204</v>
      </c>
      <c r="D71" s="9"/>
      <c r="E71" s="4">
        <f t="shared" ref="E71:E108" si="4">F71/100</f>
        <v>2.0284078492505839E-2</v>
      </c>
      <c r="F71" s="9">
        <v>2.0284078492505837</v>
      </c>
      <c r="G71" s="9"/>
      <c r="H71" s="3">
        <f t="shared" si="2"/>
        <v>-0.82259794804733666</v>
      </c>
    </row>
    <row r="72" spans="1:15" x14ac:dyDescent="0.2">
      <c r="A72" s="1">
        <v>38412</v>
      </c>
      <c r="B72" s="4">
        <f t="shared" si="3"/>
        <v>2.652334398218768E-2</v>
      </c>
      <c r="C72" s="17">
        <v>2.6523343982187679</v>
      </c>
      <c r="D72" s="9"/>
      <c r="E72" s="4">
        <f t="shared" si="4"/>
        <v>2.1677539229048571E-2</v>
      </c>
      <c r="F72" s="9">
        <v>2.1677539229048572</v>
      </c>
      <c r="G72" s="9"/>
      <c r="H72" s="3">
        <f t="shared" si="2"/>
        <v>-0.48458047531391069</v>
      </c>
    </row>
    <row r="73" spans="1:15" x14ac:dyDescent="0.2">
      <c r="A73" s="1">
        <v>38443</v>
      </c>
      <c r="B73" s="4">
        <f t="shared" si="3"/>
        <v>2.4953656233943446E-2</v>
      </c>
      <c r="C73" s="17">
        <v>2.4953656233943446</v>
      </c>
      <c r="D73" s="9"/>
      <c r="E73" s="4">
        <f t="shared" si="4"/>
        <v>2.3259668118281313E-2</v>
      </c>
      <c r="F73" s="9">
        <v>2.3259668118281311</v>
      </c>
      <c r="G73" s="9"/>
      <c r="H73" s="3">
        <f t="shared" si="2"/>
        <v>-0.1693988115662135</v>
      </c>
    </row>
    <row r="74" spans="1:15" x14ac:dyDescent="0.2">
      <c r="A74" s="1">
        <v>38473</v>
      </c>
      <c r="B74" s="4">
        <f t="shared" si="3"/>
        <v>2.400755654056292E-2</v>
      </c>
      <c r="C74" s="17">
        <v>2.400755654056292</v>
      </c>
      <c r="D74" s="9"/>
      <c r="E74" s="4">
        <f t="shared" si="4"/>
        <v>2.461665368246202E-2</v>
      </c>
      <c r="F74" s="9">
        <v>2.461665368246202</v>
      </c>
      <c r="G74" s="9"/>
      <c r="H74" s="3">
        <f t="shared" si="2"/>
        <v>6.090971418990998E-2</v>
      </c>
    </row>
    <row r="75" spans="1:15" x14ac:dyDescent="0.2">
      <c r="A75" s="1">
        <v>38504</v>
      </c>
      <c r="B75" s="4">
        <f t="shared" si="3"/>
        <v>2.3737265871883226E-2</v>
      </c>
      <c r="C75" s="17">
        <v>2.3737265871883224</v>
      </c>
      <c r="D75" s="9"/>
      <c r="E75" s="4">
        <f t="shared" si="4"/>
        <v>2.5543198284986329E-2</v>
      </c>
      <c r="F75" s="9">
        <v>2.5543198284986328</v>
      </c>
      <c r="G75" s="9"/>
      <c r="H75" s="3">
        <f t="shared" si="2"/>
        <v>0.1805932413103104</v>
      </c>
    </row>
    <row r="76" spans="1:15" x14ac:dyDescent="0.2">
      <c r="A76" s="1">
        <v>38534</v>
      </c>
      <c r="B76" s="4">
        <f t="shared" si="3"/>
        <v>2.3668033327677036E-2</v>
      </c>
      <c r="C76" s="17">
        <v>2.3668033327677036</v>
      </c>
      <c r="D76" s="9"/>
      <c r="E76" s="4">
        <f t="shared" si="4"/>
        <v>2.5901938119941327E-2</v>
      </c>
      <c r="F76" s="9">
        <v>2.5901938119941326</v>
      </c>
      <c r="G76" s="9"/>
      <c r="H76" s="3">
        <f t="shared" si="2"/>
        <v>0.22339047922642896</v>
      </c>
    </row>
    <row r="77" spans="1:15" x14ac:dyDescent="0.2">
      <c r="A77" s="1">
        <v>38565</v>
      </c>
      <c r="B77" s="4">
        <f t="shared" si="3"/>
        <v>2.3308249460559899E-2</v>
      </c>
      <c r="C77" s="17">
        <v>2.3308249460559898</v>
      </c>
      <c r="D77" s="9"/>
      <c r="E77" s="4">
        <f t="shared" si="4"/>
        <v>2.5917770021542875E-2</v>
      </c>
      <c r="F77" s="9">
        <v>2.5917770021542874</v>
      </c>
      <c r="G77" s="9"/>
      <c r="H77" s="3">
        <f t="shared" si="2"/>
        <v>0.26095205609829764</v>
      </c>
    </row>
    <row r="78" spans="1:15" x14ac:dyDescent="0.2">
      <c r="A78" s="1">
        <v>38596</v>
      </c>
      <c r="B78" s="4">
        <f t="shared" si="3"/>
        <v>2.2621167499447422E-2</v>
      </c>
      <c r="C78" s="17">
        <v>2.2621167499447421</v>
      </c>
      <c r="D78" s="9"/>
      <c r="E78" s="4">
        <f t="shared" si="4"/>
        <v>2.5776506091030427E-2</v>
      </c>
      <c r="F78" s="9">
        <v>2.5776506091030429</v>
      </c>
      <c r="G78" s="9"/>
      <c r="H78" s="3">
        <f t="shared" si="2"/>
        <v>0.31553385915830079</v>
      </c>
    </row>
    <row r="79" spans="1:15" x14ac:dyDescent="0.2">
      <c r="A79" s="1">
        <v>38626</v>
      </c>
      <c r="B79" s="4">
        <f t="shared" si="3"/>
        <v>2.1780314655000906E-2</v>
      </c>
      <c r="C79" s="17">
        <v>2.1780314655000907</v>
      </c>
      <c r="D79" s="9"/>
      <c r="E79" s="4">
        <f t="shared" si="4"/>
        <v>2.5572023262575218E-2</v>
      </c>
      <c r="F79" s="9">
        <v>2.5572023262575216</v>
      </c>
      <c r="G79" s="9"/>
      <c r="H79" s="3">
        <f t="shared" si="2"/>
        <v>0.37917086075743089</v>
      </c>
    </row>
    <row r="80" spans="1:15" x14ac:dyDescent="0.2">
      <c r="A80" s="1">
        <v>38657</v>
      </c>
      <c r="B80" s="4">
        <f t="shared" si="3"/>
        <v>2.0938122617337122E-2</v>
      </c>
      <c r="C80" s="17">
        <v>2.0938122617337123</v>
      </c>
      <c r="D80" s="9"/>
      <c r="E80" s="4">
        <f t="shared" si="4"/>
        <v>2.5275542489659152E-2</v>
      </c>
      <c r="F80" s="9">
        <v>2.5275542489659153</v>
      </c>
      <c r="G80" s="9"/>
      <c r="H80" s="3">
        <f t="shared" si="2"/>
        <v>0.43374198723220303</v>
      </c>
      <c r="L80" s="18"/>
    </row>
    <row r="81" spans="1:10" x14ac:dyDescent="0.2">
      <c r="A81" s="1">
        <v>38687</v>
      </c>
      <c r="B81" s="4">
        <f t="shared" si="3"/>
        <v>2.0115197136628144E-2</v>
      </c>
      <c r="C81" s="17">
        <v>2.0115197136628145</v>
      </c>
      <c r="D81" s="9"/>
      <c r="E81" s="4">
        <f t="shared" si="4"/>
        <v>2.4953047792389257E-2</v>
      </c>
      <c r="F81" s="9">
        <v>2.4953047792389258</v>
      </c>
      <c r="G81" s="9"/>
      <c r="H81" s="3">
        <f t="shared" si="2"/>
        <v>0.48378506557611134</v>
      </c>
    </row>
    <row r="82" spans="1:10" x14ac:dyDescent="0.2">
      <c r="A82" s="1">
        <v>38718</v>
      </c>
      <c r="B82" s="4">
        <f t="shared" si="3"/>
        <v>1.9288610043398203E-2</v>
      </c>
      <c r="C82" s="17">
        <v>1.9288610043398202</v>
      </c>
      <c r="D82" s="9"/>
      <c r="E82" s="4">
        <f t="shared" si="4"/>
        <v>2.453971512536993E-2</v>
      </c>
      <c r="F82" s="9">
        <v>2.453971512536993</v>
      </c>
      <c r="G82" s="9"/>
      <c r="H82" s="3">
        <f t="shared" si="2"/>
        <v>0.52511050819717275</v>
      </c>
    </row>
    <row r="83" spans="1:10" x14ac:dyDescent="0.2">
      <c r="A83" s="1">
        <v>38749</v>
      </c>
      <c r="B83" s="4">
        <f t="shared" si="3"/>
        <v>1.8478031225776115E-2</v>
      </c>
      <c r="C83" s="17">
        <v>1.8478031225776115</v>
      </c>
      <c r="D83" s="9"/>
      <c r="E83" s="4">
        <f t="shared" si="4"/>
        <v>2.4063213892309837E-2</v>
      </c>
      <c r="F83" s="9">
        <v>2.4063213892309836</v>
      </c>
      <c r="G83" s="9"/>
      <c r="H83" s="3">
        <f t="shared" si="2"/>
        <v>0.55851826665337212</v>
      </c>
    </row>
    <row r="84" spans="1:10" x14ac:dyDescent="0.2">
      <c r="A84" s="1">
        <v>38777</v>
      </c>
      <c r="B84" s="4">
        <f t="shared" si="3"/>
        <v>1.7800373411169596E-2</v>
      </c>
      <c r="C84" s="17">
        <v>1.7800373411169597</v>
      </c>
      <c r="D84" s="9"/>
      <c r="E84" s="4">
        <f t="shared" si="4"/>
        <v>2.3883954704725291E-2</v>
      </c>
      <c r="F84" s="9">
        <v>2.388395470472529</v>
      </c>
      <c r="G84" s="9"/>
      <c r="H84" s="3">
        <f t="shared" si="2"/>
        <v>0.60835812935556932</v>
      </c>
    </row>
    <row r="85" spans="1:10" x14ac:dyDescent="0.2">
      <c r="A85" s="1">
        <v>38808</v>
      </c>
      <c r="B85" s="4">
        <f t="shared" si="3"/>
        <v>1.7313635224179069E-2</v>
      </c>
      <c r="C85" s="17">
        <v>1.7313635224179069</v>
      </c>
      <c r="D85" s="9"/>
      <c r="E85" s="4">
        <f t="shared" si="4"/>
        <v>2.4118278921997246E-2</v>
      </c>
      <c r="F85" s="9">
        <v>2.4118278921997245</v>
      </c>
      <c r="G85" s="9"/>
      <c r="H85" s="3">
        <f t="shared" si="2"/>
        <v>0.68046436978181757</v>
      </c>
    </row>
    <row r="86" spans="1:10" x14ac:dyDescent="0.2">
      <c r="A86" s="1">
        <v>38838</v>
      </c>
      <c r="B86" s="4">
        <f t="shared" si="3"/>
        <v>1.6998785551950012E-2</v>
      </c>
      <c r="C86" s="17">
        <v>1.6998785551950011</v>
      </c>
      <c r="D86" s="9"/>
      <c r="E86" s="4">
        <f t="shared" si="4"/>
        <v>2.4499447252136083E-2</v>
      </c>
      <c r="F86" s="9">
        <v>2.4499447252136082</v>
      </c>
      <c r="G86" s="9"/>
      <c r="H86" s="3">
        <f t="shared" si="2"/>
        <v>0.75006617001860709</v>
      </c>
    </row>
    <row r="87" spans="1:10" x14ac:dyDescent="0.2">
      <c r="A87" s="1">
        <v>38869</v>
      </c>
      <c r="B87" s="4">
        <f t="shared" si="3"/>
        <v>1.6640238081094102E-2</v>
      </c>
      <c r="C87" s="17">
        <v>1.6640238081094103</v>
      </c>
      <c r="D87" s="9"/>
      <c r="E87" s="4">
        <f t="shared" si="4"/>
        <v>2.4676917017882341E-2</v>
      </c>
      <c r="F87" s="9">
        <v>2.467691701788234</v>
      </c>
      <c r="G87" s="9"/>
      <c r="H87" s="3">
        <f t="shared" si="2"/>
        <v>0.80366789367882374</v>
      </c>
    </row>
    <row r="88" spans="1:10" x14ac:dyDescent="0.2">
      <c r="A88" s="1">
        <v>38899</v>
      </c>
      <c r="B88" s="4">
        <f t="shared" si="3"/>
        <v>1.6261063844784131E-2</v>
      </c>
      <c r="C88" s="17">
        <v>1.6261063844784129</v>
      </c>
      <c r="D88" s="9"/>
      <c r="E88" s="4">
        <f t="shared" si="4"/>
        <v>2.516672290070765E-2</v>
      </c>
      <c r="F88" s="9">
        <v>2.516672290070765</v>
      </c>
      <c r="G88" s="9"/>
      <c r="H88" s="3">
        <f t="shared" si="2"/>
        <v>0.89056590559235205</v>
      </c>
    </row>
    <row r="89" spans="1:10" x14ac:dyDescent="0.2">
      <c r="A89" s="1">
        <v>38930</v>
      </c>
      <c r="B89" s="4">
        <f t="shared" si="3"/>
        <v>1.5919347129467694E-2</v>
      </c>
      <c r="C89" s="17">
        <v>1.5919347129467694</v>
      </c>
      <c r="D89" s="9"/>
      <c r="E89" s="4">
        <f t="shared" si="4"/>
        <v>2.6394072690437718E-2</v>
      </c>
      <c r="F89" s="9">
        <v>2.639407269043772</v>
      </c>
      <c r="G89" s="9"/>
      <c r="H89" s="3">
        <f t="shared" si="2"/>
        <v>1.0474725560970026</v>
      </c>
    </row>
    <row r="90" spans="1:10" x14ac:dyDescent="0.2">
      <c r="A90" s="1">
        <v>38961</v>
      </c>
      <c r="B90" s="4">
        <f t="shared" si="3"/>
        <v>1.5595165988062027E-2</v>
      </c>
      <c r="C90" s="17">
        <v>1.5595165988062027</v>
      </c>
      <c r="D90" s="9"/>
      <c r="E90" s="4">
        <f t="shared" si="4"/>
        <v>2.8089153446806674E-2</v>
      </c>
      <c r="F90" s="9">
        <v>2.8089153446806674</v>
      </c>
      <c r="G90" s="9"/>
      <c r="H90" s="3">
        <f t="shared" si="2"/>
        <v>1.2493987458744646</v>
      </c>
    </row>
    <row r="91" spans="1:10" x14ac:dyDescent="0.2">
      <c r="A91" s="1">
        <v>38991</v>
      </c>
      <c r="B91" s="4">
        <f t="shared" si="3"/>
        <v>1.5133932544825555E-2</v>
      </c>
      <c r="C91" s="17">
        <v>1.5133932544825555</v>
      </c>
      <c r="D91" s="9"/>
      <c r="E91" s="4">
        <f t="shared" si="4"/>
        <v>2.956579907659183E-2</v>
      </c>
      <c r="F91" s="9">
        <v>2.956579907659183</v>
      </c>
      <c r="G91" s="9"/>
      <c r="H91" s="3">
        <f t="shared" si="2"/>
        <v>1.4431866531766275</v>
      </c>
    </row>
    <row r="92" spans="1:10" x14ac:dyDescent="0.2">
      <c r="A92" s="1">
        <v>39022</v>
      </c>
      <c r="B92" s="4">
        <f t="shared" si="3"/>
        <v>1.4512335753577315E-2</v>
      </c>
      <c r="C92" s="17">
        <v>1.4512335753577315</v>
      </c>
      <c r="D92" s="9"/>
      <c r="E92" s="4">
        <f t="shared" si="4"/>
        <v>3.0335283803395251E-2</v>
      </c>
      <c r="F92" s="9">
        <v>3.0335283803395252</v>
      </c>
      <c r="G92" s="9"/>
      <c r="H92" s="3">
        <f t="shared" si="2"/>
        <v>1.5822948049817938</v>
      </c>
    </row>
    <row r="93" spans="1:10" x14ac:dyDescent="0.2">
      <c r="A93" s="1">
        <v>39052</v>
      </c>
      <c r="B93" s="4">
        <f t="shared" si="3"/>
        <v>1.3829308242436878E-2</v>
      </c>
      <c r="C93" s="17">
        <v>1.3829308242436877</v>
      </c>
      <c r="D93" s="17"/>
      <c r="E93" s="4">
        <f t="shared" si="4"/>
        <v>3.0133529502673503E-2</v>
      </c>
      <c r="F93" s="9">
        <v>3.0133529502673504</v>
      </c>
      <c r="G93" s="17"/>
      <c r="H93" s="3">
        <f t="shared" si="2"/>
        <v>1.6304221260236627</v>
      </c>
    </row>
    <row r="94" spans="1:10" x14ac:dyDescent="0.2">
      <c r="A94" s="1">
        <v>39083</v>
      </c>
      <c r="B94" s="4">
        <f t="shared" si="3"/>
        <v>1.319967840307556E-2</v>
      </c>
      <c r="C94" s="17">
        <v>1.3199678403075561</v>
      </c>
      <c r="D94" s="17"/>
      <c r="E94" s="4">
        <f t="shared" si="4"/>
        <v>2.8942374157161912E-2</v>
      </c>
      <c r="F94" s="9">
        <v>2.8942374157161912</v>
      </c>
      <c r="G94" s="17"/>
      <c r="H94" s="3">
        <f t="shared" si="2"/>
        <v>1.5742695754086351</v>
      </c>
    </row>
    <row r="95" spans="1:10" x14ac:dyDescent="0.2">
      <c r="A95" s="1">
        <v>39114</v>
      </c>
      <c r="B95" s="4">
        <f t="shared" si="3"/>
        <v>1.2819603416210711E-2</v>
      </c>
      <c r="C95" s="17">
        <v>1.281960341621071</v>
      </c>
      <c r="D95" s="17"/>
      <c r="E95" s="4">
        <f t="shared" si="4"/>
        <v>2.7090214421008892E-2</v>
      </c>
      <c r="F95" s="9">
        <v>2.7090214421008891</v>
      </c>
      <c r="G95" s="17"/>
      <c r="H95" s="3">
        <f t="shared" si="2"/>
        <v>1.4270611004798182</v>
      </c>
      <c r="I95" s="253"/>
      <c r="J95" s="253"/>
    </row>
    <row r="96" spans="1:10" x14ac:dyDescent="0.2">
      <c r="A96" s="1">
        <v>39142</v>
      </c>
      <c r="B96" s="4">
        <f t="shared" si="3"/>
        <v>1.2866341861964906E-2</v>
      </c>
      <c r="C96" s="17">
        <v>1.2866341861964905</v>
      </c>
      <c r="D96" s="17"/>
      <c r="E96" s="4">
        <f t="shared" si="4"/>
        <v>2.5194784318326065E-2</v>
      </c>
      <c r="F96" s="9">
        <v>2.5194784318326064</v>
      </c>
      <c r="G96" s="17"/>
      <c r="H96" s="3">
        <f t="shared" si="2"/>
        <v>1.2328442456361159</v>
      </c>
    </row>
    <row r="97" spans="1:10" x14ac:dyDescent="0.2">
      <c r="A97" s="1">
        <v>39173</v>
      </c>
      <c r="B97" s="4">
        <f t="shared" si="3"/>
        <v>1.3178222960247945E-2</v>
      </c>
      <c r="C97" s="17">
        <v>1.3178222960247945</v>
      </c>
      <c r="D97" s="17"/>
      <c r="E97" s="4">
        <f t="shared" si="4"/>
        <v>2.4044648243773347E-2</v>
      </c>
      <c r="F97" s="9">
        <v>2.4044648243773348</v>
      </c>
      <c r="G97" s="17"/>
      <c r="H97" s="3">
        <f t="shared" si="2"/>
        <v>1.0866425283525403</v>
      </c>
    </row>
    <row r="98" spans="1:10" x14ac:dyDescent="0.2">
      <c r="A98" s="1">
        <v>39203</v>
      </c>
      <c r="B98" s="4">
        <f t="shared" si="3"/>
        <v>1.3688434251710815E-2</v>
      </c>
      <c r="C98" s="17">
        <v>1.3688434251710815</v>
      </c>
      <c r="D98" s="17"/>
      <c r="E98" s="4">
        <f t="shared" si="4"/>
        <v>2.4036108312705116E-2</v>
      </c>
      <c r="F98" s="9">
        <v>2.4036108312705116</v>
      </c>
      <c r="G98" s="17"/>
      <c r="H98" s="3">
        <f t="shared" si="2"/>
        <v>1.0347674060994301</v>
      </c>
    </row>
    <row r="99" spans="1:10" x14ac:dyDescent="0.2">
      <c r="A99" s="1">
        <v>39234</v>
      </c>
      <c r="B99" s="4">
        <f t="shared" si="3"/>
        <v>1.4162818334149469E-2</v>
      </c>
      <c r="C99" s="17">
        <v>1.416281833414947</v>
      </c>
      <c r="D99" s="17"/>
      <c r="E99" s="4">
        <f t="shared" si="4"/>
        <v>2.4638474842122216E-2</v>
      </c>
      <c r="F99" s="9">
        <v>2.4638474842122218</v>
      </c>
      <c r="G99" s="17"/>
      <c r="H99" s="3">
        <f t="shared" si="2"/>
        <v>1.0475656507972748</v>
      </c>
    </row>
    <row r="100" spans="1:10" x14ac:dyDescent="0.2">
      <c r="A100" s="1">
        <v>39264</v>
      </c>
      <c r="B100" s="4">
        <f t="shared" si="3"/>
        <v>1.4381653826692764E-2</v>
      </c>
      <c r="C100" s="17">
        <v>1.4381653826692764</v>
      </c>
      <c r="D100" s="17"/>
      <c r="E100" s="4">
        <f t="shared" si="4"/>
        <v>2.4923037193382437E-2</v>
      </c>
      <c r="F100" s="9">
        <v>2.4923037193382438</v>
      </c>
      <c r="G100" s="17"/>
      <c r="H100" s="3">
        <f t="shared" si="2"/>
        <v>1.0541383366689674</v>
      </c>
    </row>
    <row r="101" spans="1:10" x14ac:dyDescent="0.2">
      <c r="A101" s="1">
        <v>39295</v>
      </c>
      <c r="B101" s="4">
        <f t="shared" si="3"/>
        <v>1.4381553452320521E-2</v>
      </c>
      <c r="C101" s="17">
        <v>1.4381553452320521</v>
      </c>
      <c r="D101" s="17"/>
      <c r="E101" s="4">
        <f t="shared" si="4"/>
        <v>2.4383714932243575E-2</v>
      </c>
      <c r="F101" s="9">
        <v>2.4383714932243574</v>
      </c>
      <c r="G101" s="17"/>
      <c r="H101" s="3">
        <f t="shared" si="2"/>
        <v>1.0002161479923053</v>
      </c>
    </row>
    <row r="102" spans="1:10" x14ac:dyDescent="0.2">
      <c r="A102" s="1">
        <v>39326</v>
      </c>
      <c r="B102" s="4">
        <f t="shared" si="3"/>
        <v>1.4368651746363785E-2</v>
      </c>
      <c r="C102" s="17">
        <v>1.4368651746363785</v>
      </c>
      <c r="D102" s="17"/>
      <c r="E102" s="4">
        <f t="shared" si="4"/>
        <v>2.3312673744667733E-2</v>
      </c>
      <c r="F102" s="9">
        <v>2.3312673744667731</v>
      </c>
      <c r="G102" s="17"/>
      <c r="H102" s="3">
        <f t="shared" si="2"/>
        <v>0.8944021998303946</v>
      </c>
    </row>
    <row r="103" spans="1:10" x14ac:dyDescent="0.2">
      <c r="A103" s="1">
        <v>39356</v>
      </c>
      <c r="B103" s="4">
        <f t="shared" si="3"/>
        <v>1.4265075810386316E-2</v>
      </c>
      <c r="C103" s="17">
        <v>1.4265075810386316</v>
      </c>
      <c r="D103" s="17"/>
      <c r="E103" s="4">
        <f t="shared" si="4"/>
        <v>2.2187908950078241E-2</v>
      </c>
      <c r="F103" s="9">
        <v>2.2187908950078241</v>
      </c>
      <c r="G103" s="17"/>
      <c r="H103" s="3">
        <f t="shared" si="2"/>
        <v>0.79228331396919249</v>
      </c>
    </row>
    <row r="104" spans="1:10" x14ac:dyDescent="0.2">
      <c r="A104" s="1">
        <v>39387</v>
      </c>
      <c r="B104" s="4">
        <f t="shared" si="3"/>
        <v>1.3923601399670107E-2</v>
      </c>
      <c r="C104" s="17">
        <v>1.3923601399670107</v>
      </c>
      <c r="D104" s="17"/>
      <c r="E104" s="4">
        <f t="shared" si="4"/>
        <v>2.1255687069227869E-2</v>
      </c>
      <c r="F104" s="9">
        <v>2.1255687069227869</v>
      </c>
      <c r="G104" s="17"/>
      <c r="H104" s="3">
        <f t="shared" si="2"/>
        <v>0.73320856695577619</v>
      </c>
    </row>
    <row r="105" spans="1:10" x14ac:dyDescent="0.2">
      <c r="A105" s="1">
        <v>39417</v>
      </c>
      <c r="B105" s="4">
        <f t="shared" si="3"/>
        <v>1.325115326774187E-2</v>
      </c>
      <c r="C105" s="17">
        <v>1.3251153267741871</v>
      </c>
      <c r="D105" s="17"/>
      <c r="E105" s="4">
        <f t="shared" si="4"/>
        <v>2.0632133268345943E-2</v>
      </c>
      <c r="F105" s="9">
        <v>2.0632133268345942</v>
      </c>
      <c r="G105" s="17"/>
      <c r="H105" s="3">
        <f t="shared" si="2"/>
        <v>0.73809800006040716</v>
      </c>
    </row>
    <row r="106" spans="1:10" x14ac:dyDescent="0.2">
      <c r="A106" s="1">
        <v>39448</v>
      </c>
      <c r="B106" s="4">
        <f t="shared" si="3"/>
        <v>1.2255163837187026E-2</v>
      </c>
      <c r="C106" s="17">
        <v>1.2255163837187026</v>
      </c>
      <c r="D106" s="17"/>
      <c r="E106" s="4">
        <f t="shared" si="4"/>
        <v>2.0560645708465723E-2</v>
      </c>
      <c r="F106" s="9">
        <v>2.0560645708465723</v>
      </c>
      <c r="G106" s="17"/>
      <c r="H106" s="3">
        <f t="shared" si="2"/>
        <v>0.83054818712786971</v>
      </c>
    </row>
    <row r="107" spans="1:10" x14ac:dyDescent="0.2">
      <c r="A107" s="1">
        <v>39479</v>
      </c>
      <c r="B107" s="4">
        <f t="shared" si="3"/>
        <v>1.1098329009229781E-2</v>
      </c>
      <c r="C107" s="17">
        <v>1.1098329009229781</v>
      </c>
      <c r="D107" s="17"/>
      <c r="E107" s="4">
        <f t="shared" si="4"/>
        <v>2.0954289946653583E-2</v>
      </c>
      <c r="F107" s="9">
        <v>2.0954289946653581</v>
      </c>
      <c r="G107" s="17"/>
      <c r="H107" s="3">
        <f t="shared" ref="H107:H155" si="5">F107-C107</f>
        <v>0.98559609374238</v>
      </c>
    </row>
    <row r="108" spans="1:10" x14ac:dyDescent="0.2">
      <c r="A108" s="1">
        <v>39508</v>
      </c>
      <c r="B108" s="4">
        <f t="shared" si="3"/>
        <v>1.0173831614908034E-2</v>
      </c>
      <c r="C108" s="17">
        <v>1.0173831614908033</v>
      </c>
      <c r="D108" s="17"/>
      <c r="E108" s="4">
        <f t="shared" si="4"/>
        <v>2.1527518726856279E-2</v>
      </c>
      <c r="F108" s="9">
        <v>2.1527518726856281</v>
      </c>
      <c r="G108" s="17"/>
      <c r="H108" s="3">
        <f t="shared" si="5"/>
        <v>1.1353687111948247</v>
      </c>
    </row>
    <row r="109" spans="1:10" x14ac:dyDescent="0.2">
      <c r="A109" s="1">
        <v>39539</v>
      </c>
      <c r="B109" s="4">
        <f>C109/100</f>
        <v>9.8446395228243225E-3</v>
      </c>
      <c r="C109" s="17">
        <v>0.98446395228243233</v>
      </c>
      <c r="D109" s="17"/>
      <c r="E109" s="4">
        <f>F109/100</f>
        <v>2.2066394016160128E-2</v>
      </c>
      <c r="F109" s="9">
        <v>2.2066394016160129</v>
      </c>
      <c r="G109" s="17"/>
      <c r="H109" s="3">
        <f t="shared" si="5"/>
        <v>1.2221754493335806</v>
      </c>
    </row>
    <row r="110" spans="1:10" x14ac:dyDescent="0.2">
      <c r="A110" s="1">
        <v>39569</v>
      </c>
      <c r="B110" s="4">
        <f>C110/100</f>
        <v>1.0172092249332269E-2</v>
      </c>
      <c r="C110" s="17">
        <v>1.017209224933227</v>
      </c>
      <c r="D110" s="17"/>
      <c r="E110" s="4">
        <f>F110/100</f>
        <v>2.2208654085665174E-2</v>
      </c>
      <c r="F110" s="9">
        <v>2.2208654085665174</v>
      </c>
      <c r="G110" s="17"/>
      <c r="H110" s="3">
        <f t="shared" si="5"/>
        <v>1.2036561836332904</v>
      </c>
      <c r="J110" s="12"/>
    </row>
    <row r="111" spans="1:10" x14ac:dyDescent="0.2">
      <c r="A111" s="1">
        <v>39600</v>
      </c>
      <c r="B111" s="4">
        <f>C111/100</f>
        <v>1.0873395208658527E-2</v>
      </c>
      <c r="C111" s="17">
        <v>1.0873395208658527</v>
      </c>
      <c r="D111" s="17"/>
      <c r="E111" s="4">
        <f>F111/100</f>
        <v>2.1807543715826511E-2</v>
      </c>
      <c r="F111" s="9">
        <v>2.1807543715826512</v>
      </c>
      <c r="G111" s="17"/>
      <c r="H111" s="3">
        <f t="shared" si="5"/>
        <v>1.0934148507167984</v>
      </c>
      <c r="J111" s="12"/>
    </row>
    <row r="112" spans="1:10" x14ac:dyDescent="0.2">
      <c r="A112" s="1">
        <v>39630</v>
      </c>
      <c r="B112" s="4">
        <f>C112/100</f>
        <v>1.1609944501750669E-2</v>
      </c>
      <c r="C112" s="17">
        <v>1.1609944501750669</v>
      </c>
      <c r="D112" s="17"/>
      <c r="E112" s="4">
        <f>F112/100</f>
        <v>2.0853003041381143E-2</v>
      </c>
      <c r="F112" s="9">
        <v>2.0853003041381144</v>
      </c>
      <c r="G112" s="17"/>
      <c r="H112" s="3">
        <f t="shared" si="5"/>
        <v>0.92430585396304754</v>
      </c>
      <c r="J112" s="13"/>
    </row>
    <row r="113" spans="1:10" x14ac:dyDescent="0.2">
      <c r="A113" s="1">
        <v>39661</v>
      </c>
      <c r="B113" s="4">
        <f>C113/100</f>
        <v>1.1990178220645535E-2</v>
      </c>
      <c r="C113" s="17">
        <v>1.1990178220645535</v>
      </c>
      <c r="D113" s="17"/>
      <c r="E113" s="4">
        <f>F113/100</f>
        <v>1.9746512015382679E-2</v>
      </c>
      <c r="F113" s="9">
        <v>1.9746512015382678</v>
      </c>
      <c r="G113" s="17"/>
      <c r="H113" s="3">
        <f t="shared" si="5"/>
        <v>0.77563337947371425</v>
      </c>
      <c r="J113" s="13"/>
    </row>
    <row r="114" spans="1:10" x14ac:dyDescent="0.2">
      <c r="A114" s="1">
        <v>39692</v>
      </c>
      <c r="B114" s="4">
        <f t="shared" ref="B114:B126" si="6">C114/100</f>
        <v>1.2055893268660215E-2</v>
      </c>
      <c r="C114" s="17">
        <v>1.2055893268660216</v>
      </c>
      <c r="D114" s="17"/>
      <c r="E114" s="4">
        <f t="shared" ref="E114:E132" si="7">F114/100</f>
        <v>1.8589082431167903E-2</v>
      </c>
      <c r="F114" s="9">
        <v>1.8589082431167903</v>
      </c>
      <c r="G114" s="17"/>
      <c r="H114" s="3">
        <f t="shared" si="5"/>
        <v>0.65331891625076866</v>
      </c>
      <c r="J114" s="13"/>
    </row>
    <row r="115" spans="1:10" x14ac:dyDescent="0.2">
      <c r="A115" s="1">
        <v>39722</v>
      </c>
      <c r="B115" s="4">
        <f t="shared" si="6"/>
        <v>1.2072462843782947E-2</v>
      </c>
      <c r="C115" s="17">
        <v>1.2072462843782947</v>
      </c>
      <c r="D115" s="17"/>
      <c r="E115" s="4">
        <f t="shared" si="7"/>
        <v>1.745447158405343E-2</v>
      </c>
      <c r="F115" s="9">
        <v>1.7454471584053428</v>
      </c>
      <c r="G115" s="17"/>
      <c r="H115" s="3">
        <f t="shared" si="5"/>
        <v>0.53820087402704808</v>
      </c>
      <c r="J115" s="13"/>
    </row>
    <row r="116" spans="1:10" x14ac:dyDescent="0.2">
      <c r="A116" s="1">
        <v>39753</v>
      </c>
      <c r="B116" s="4">
        <f t="shared" si="6"/>
        <v>1.2201239644132564E-2</v>
      </c>
      <c r="C116" s="17">
        <v>1.2201239644132564</v>
      </c>
      <c r="D116" s="17"/>
      <c r="E116" s="4">
        <f t="shared" si="7"/>
        <v>1.6666224420678971E-2</v>
      </c>
      <c r="F116" s="9">
        <v>1.666622442067897</v>
      </c>
      <c r="G116" s="17"/>
      <c r="H116" s="3">
        <f t="shared" si="5"/>
        <v>0.44649847765464057</v>
      </c>
      <c r="J116" s="13"/>
    </row>
    <row r="117" spans="1:10" x14ac:dyDescent="0.2">
      <c r="A117" s="1">
        <v>39783</v>
      </c>
      <c r="B117" s="4">
        <f t="shared" si="6"/>
        <v>1.2498601433137847E-2</v>
      </c>
      <c r="C117" s="17">
        <v>1.2498601433137846</v>
      </c>
      <c r="D117" s="17"/>
      <c r="E117" s="4">
        <f t="shared" si="7"/>
        <v>1.6573505097196291E-2</v>
      </c>
      <c r="F117" s="9">
        <v>1.6573505097196291</v>
      </c>
      <c r="G117" s="17"/>
      <c r="H117" s="3">
        <f t="shared" si="5"/>
        <v>0.40749036640584446</v>
      </c>
      <c r="J117" s="13"/>
    </row>
    <row r="118" spans="1:10" x14ac:dyDescent="0.2">
      <c r="A118" s="1">
        <v>39814</v>
      </c>
      <c r="B118" s="4">
        <f t="shared" si="6"/>
        <v>1.2991942156432559E-2</v>
      </c>
      <c r="C118" s="17">
        <v>1.2991942156432559</v>
      </c>
      <c r="D118" s="17"/>
      <c r="E118" s="4">
        <f t="shared" si="7"/>
        <v>1.6990384497041836E-2</v>
      </c>
      <c r="F118" s="9">
        <v>1.6990384497041837</v>
      </c>
      <c r="G118" s="17"/>
      <c r="H118" s="3">
        <f t="shared" si="5"/>
        <v>0.39984423406092784</v>
      </c>
      <c r="J118" s="3"/>
    </row>
    <row r="119" spans="1:10" x14ac:dyDescent="0.2">
      <c r="A119" s="1">
        <v>39845</v>
      </c>
      <c r="B119" s="4">
        <f t="shared" si="6"/>
        <v>1.3490665305232741E-2</v>
      </c>
      <c r="C119" s="17">
        <v>1.3490665305232741</v>
      </c>
      <c r="D119" s="17"/>
      <c r="E119" s="4">
        <f t="shared" si="7"/>
        <v>1.7620892319524784E-2</v>
      </c>
      <c r="F119" s="9">
        <v>1.7620892319524786</v>
      </c>
      <c r="G119" s="17"/>
      <c r="H119" s="3">
        <f t="shared" si="5"/>
        <v>0.4130227014292045</v>
      </c>
      <c r="J119" s="3"/>
    </row>
    <row r="120" spans="1:10" x14ac:dyDescent="0.2">
      <c r="A120" s="1">
        <v>39873</v>
      </c>
      <c r="B120" s="4">
        <f t="shared" si="6"/>
        <v>1.3756805136415116E-2</v>
      </c>
      <c r="C120" s="17">
        <v>1.3756805136415116</v>
      </c>
      <c r="D120" s="17"/>
      <c r="E120" s="4">
        <f t="shared" si="7"/>
        <v>1.7992827690598727E-2</v>
      </c>
      <c r="F120" s="9">
        <v>1.7992827690598727</v>
      </c>
      <c r="G120" s="17"/>
      <c r="H120" s="3">
        <f t="shared" si="5"/>
        <v>0.42360225541836116</v>
      </c>
    </row>
    <row r="121" spans="1:10" x14ac:dyDescent="0.2">
      <c r="A121" s="1">
        <v>39904</v>
      </c>
      <c r="B121" s="4">
        <f t="shared" si="6"/>
        <v>1.373520695851883E-2</v>
      </c>
      <c r="C121" s="17">
        <v>1.3735206958518831</v>
      </c>
      <c r="D121" s="17"/>
      <c r="E121" s="4">
        <f t="shared" si="7"/>
        <v>1.7705602178450741E-2</v>
      </c>
      <c r="F121" s="9">
        <v>1.7705602178450741</v>
      </c>
      <c r="G121" s="17"/>
      <c r="H121" s="3">
        <f t="shared" si="5"/>
        <v>0.39703952199319104</v>
      </c>
    </row>
    <row r="122" spans="1:10" x14ac:dyDescent="0.2">
      <c r="A122" s="1">
        <v>39934</v>
      </c>
      <c r="B122" s="4">
        <f t="shared" si="6"/>
        <v>1.3546687622372188E-2</v>
      </c>
      <c r="C122" s="17">
        <v>1.3546687622372189</v>
      </c>
      <c r="D122" s="17"/>
      <c r="E122" s="4">
        <f t="shared" si="7"/>
        <v>1.6706582969428497E-2</v>
      </c>
      <c r="F122" s="9">
        <v>1.6706582969428496</v>
      </c>
      <c r="G122" s="17"/>
      <c r="H122" s="3">
        <f t="shared" si="5"/>
        <v>0.31598953470563074</v>
      </c>
    </row>
    <row r="123" spans="1:10" x14ac:dyDescent="0.2">
      <c r="A123" s="1">
        <v>39965</v>
      </c>
      <c r="B123" s="4">
        <f t="shared" si="6"/>
        <v>1.331714216486931E-2</v>
      </c>
      <c r="C123" s="17">
        <v>1.3317142164869309</v>
      </c>
      <c r="D123" s="17"/>
      <c r="E123" s="4">
        <f t="shared" si="7"/>
        <v>1.5030512429657755E-2</v>
      </c>
      <c r="F123" s="9">
        <v>1.5030512429657754</v>
      </c>
      <c r="G123" s="17"/>
      <c r="H123" s="3">
        <f t="shared" si="5"/>
        <v>0.17133702647884452</v>
      </c>
    </row>
    <row r="124" spans="1:10" x14ac:dyDescent="0.2">
      <c r="A124" s="1">
        <v>39995</v>
      </c>
      <c r="B124" s="4">
        <f t="shared" si="6"/>
        <v>1.3246415195799272E-2</v>
      </c>
      <c r="C124" s="17">
        <v>1.3246415195799273</v>
      </c>
      <c r="D124" s="17"/>
      <c r="E124" s="4">
        <f t="shared" si="7"/>
        <v>1.2956601970107387E-2</v>
      </c>
      <c r="F124" s="9">
        <v>1.2956601970107386</v>
      </c>
      <c r="G124" s="17"/>
      <c r="H124" s="3">
        <f t="shared" si="5"/>
        <v>-2.8981322569188617E-2</v>
      </c>
    </row>
    <row r="125" spans="1:10" x14ac:dyDescent="0.2">
      <c r="A125" s="1">
        <v>40026</v>
      </c>
      <c r="B125" s="4">
        <f t="shared" si="6"/>
        <v>1.3377719538978823E-2</v>
      </c>
      <c r="C125" s="17">
        <v>1.3377719538978823</v>
      </c>
      <c r="D125" s="17"/>
      <c r="E125" s="4">
        <f t="shared" si="7"/>
        <v>1.1165935512526252E-2</v>
      </c>
      <c r="F125" s="9">
        <v>1.1165935512526253</v>
      </c>
      <c r="G125" s="17"/>
      <c r="H125" s="3">
        <f t="shared" si="5"/>
        <v>-0.22117840264525701</v>
      </c>
    </row>
    <row r="126" spans="1:10" x14ac:dyDescent="0.2">
      <c r="A126" s="1">
        <v>40057</v>
      </c>
      <c r="B126" s="4">
        <f t="shared" si="6"/>
        <v>1.3711696273430935E-2</v>
      </c>
      <c r="C126" s="17">
        <v>1.3711696273430936</v>
      </c>
      <c r="D126" s="17"/>
      <c r="E126" s="4">
        <f t="shared" si="7"/>
        <v>1.0081539648340571E-2</v>
      </c>
      <c r="F126" s="9">
        <v>1.0081539648340572</v>
      </c>
      <c r="G126" s="17"/>
      <c r="H126" s="3">
        <f t="shared" si="5"/>
        <v>-0.36301566250903639</v>
      </c>
    </row>
    <row r="127" spans="1:10" x14ac:dyDescent="0.2">
      <c r="A127" s="1">
        <v>40087</v>
      </c>
      <c r="B127" s="4">
        <f t="shared" ref="B127:B132" si="8">C127/100</f>
        <v>1.4177749111761929E-2</v>
      </c>
      <c r="C127" s="17">
        <v>1.417774911176193</v>
      </c>
      <c r="D127" s="17"/>
      <c r="E127" s="4">
        <f t="shared" si="7"/>
        <v>9.7146960551970796E-3</v>
      </c>
      <c r="F127" s="9">
        <v>0.97146960551970796</v>
      </c>
      <c r="G127" s="17"/>
      <c r="H127" s="3">
        <f t="shared" si="5"/>
        <v>-0.44630530565648507</v>
      </c>
    </row>
    <row r="128" spans="1:10" x14ac:dyDescent="0.2">
      <c r="A128" s="1">
        <v>40118</v>
      </c>
      <c r="B128" s="4">
        <f t="shared" si="8"/>
        <v>1.4655961891961911E-2</v>
      </c>
      <c r="C128" s="17">
        <v>1.4655961891961911</v>
      </c>
      <c r="D128" s="17"/>
      <c r="E128" s="4">
        <f t="shared" si="7"/>
        <v>9.7727179207116686E-3</v>
      </c>
      <c r="F128" s="9">
        <v>0.97727179207116688</v>
      </c>
      <c r="G128" s="17"/>
      <c r="H128" s="3">
        <f t="shared" si="5"/>
        <v>-0.48832439712502418</v>
      </c>
    </row>
    <row r="129" spans="1:10" x14ac:dyDescent="0.2">
      <c r="A129" s="1">
        <v>40148</v>
      </c>
      <c r="B129" s="4">
        <f t="shared" si="8"/>
        <v>1.5107009795654502E-2</v>
      </c>
      <c r="C129" s="17">
        <v>1.5107009795654502</v>
      </c>
      <c r="D129" s="17"/>
      <c r="E129" s="4">
        <f t="shared" si="7"/>
        <v>1.0041266979854569E-2</v>
      </c>
      <c r="F129" s="9">
        <v>1.0041266979854568</v>
      </c>
      <c r="G129" s="17"/>
      <c r="H129" s="3">
        <f t="shared" si="5"/>
        <v>-0.5065742815799934</v>
      </c>
    </row>
    <row r="130" spans="1:10" x14ac:dyDescent="0.2">
      <c r="A130" s="1">
        <v>40179</v>
      </c>
      <c r="B130" s="4">
        <f t="shared" si="8"/>
        <v>1.5450238474373346E-2</v>
      </c>
      <c r="C130" s="17">
        <v>1.5450238474373346</v>
      </c>
      <c r="D130" s="17"/>
      <c r="E130" s="4">
        <f t="shared" si="7"/>
        <v>1.0498233635681049E-2</v>
      </c>
      <c r="F130" s="9">
        <v>1.0498233635681049</v>
      </c>
      <c r="G130" s="17"/>
      <c r="H130" s="3">
        <f t="shared" si="5"/>
        <v>-0.49520048386922966</v>
      </c>
    </row>
    <row r="131" spans="1:10" x14ac:dyDescent="0.2">
      <c r="A131" s="1">
        <v>40210</v>
      </c>
      <c r="B131" s="4">
        <f t="shared" si="8"/>
        <v>1.5660969495109093E-2</v>
      </c>
      <c r="C131" s="17">
        <v>1.5660969495109094</v>
      </c>
      <c r="D131" s="17"/>
      <c r="E131" s="4">
        <f t="shared" si="7"/>
        <v>1.085704404195907E-2</v>
      </c>
      <c r="F131" s="9">
        <v>1.085704404195907</v>
      </c>
      <c r="G131" s="17"/>
      <c r="H131" s="3">
        <f t="shared" si="5"/>
        <v>-0.48039254531500242</v>
      </c>
    </row>
    <row r="132" spans="1:10" x14ac:dyDescent="0.2">
      <c r="A132" s="1">
        <v>40238</v>
      </c>
      <c r="B132" s="4">
        <f t="shared" si="8"/>
        <v>1.5868031828951745E-2</v>
      </c>
      <c r="C132" s="17">
        <v>1.5868031828951745</v>
      </c>
      <c r="D132" s="17"/>
      <c r="E132" s="4">
        <f t="shared" si="7"/>
        <v>1.102274633194418E-2</v>
      </c>
      <c r="F132" s="9">
        <v>1.102274633194418</v>
      </c>
      <c r="G132" s="17"/>
      <c r="H132" s="3">
        <f t="shared" si="5"/>
        <v>-0.48452854970075654</v>
      </c>
      <c r="J132" s="4"/>
    </row>
    <row r="133" spans="1:10" x14ac:dyDescent="0.2">
      <c r="A133" s="1">
        <v>40269</v>
      </c>
      <c r="B133" s="4">
        <f>C133/100</f>
        <v>1.6099138569557758E-2</v>
      </c>
      <c r="C133" s="17">
        <v>1.6099138569557756</v>
      </c>
      <c r="D133" s="17"/>
      <c r="E133" s="4">
        <f t="shared" ref="E133:E143" si="9">F133/100</f>
        <v>1.0957566708453867E-2</v>
      </c>
      <c r="F133" s="9">
        <v>1.0957566708453867</v>
      </c>
      <c r="G133" s="17"/>
      <c r="H133" s="3">
        <f t="shared" si="5"/>
        <v>-0.51415718611038885</v>
      </c>
      <c r="J133" s="4"/>
    </row>
    <row r="134" spans="1:10" x14ac:dyDescent="0.2">
      <c r="A134" s="1">
        <v>40299</v>
      </c>
      <c r="B134" s="4">
        <f t="shared" ref="B134:B197" si="10">C134/100</f>
        <v>1.6223879296126051E-2</v>
      </c>
      <c r="C134" s="17">
        <v>1.6223879296126049</v>
      </c>
      <c r="D134" s="17"/>
      <c r="E134" s="4">
        <f t="shared" si="9"/>
        <v>1.0620468432198129E-2</v>
      </c>
      <c r="F134" s="9">
        <v>1.0620468432198129</v>
      </c>
      <c r="G134" s="17"/>
      <c r="H134" s="3">
        <f t="shared" si="5"/>
        <v>-0.56034108639279201</v>
      </c>
      <c r="J134" s="4"/>
    </row>
    <row r="135" spans="1:10" x14ac:dyDescent="0.2">
      <c r="A135" s="1">
        <v>40330</v>
      </c>
      <c r="B135" s="4">
        <f t="shared" si="10"/>
        <v>1.6015042648262881E-2</v>
      </c>
      <c r="C135" s="17">
        <v>1.6015042648262883</v>
      </c>
      <c r="D135" s="17"/>
      <c r="E135" s="4">
        <f t="shared" si="9"/>
        <v>1.0144583061801094E-2</v>
      </c>
      <c r="F135" s="9">
        <v>1.0144583061801093</v>
      </c>
      <c r="G135" s="17"/>
      <c r="H135" s="3">
        <f t="shared" si="5"/>
        <v>-0.58704595864617892</v>
      </c>
      <c r="J135" s="4"/>
    </row>
    <row r="136" spans="1:10" x14ac:dyDescent="0.2">
      <c r="A136" s="1">
        <v>40360</v>
      </c>
      <c r="B136" s="4">
        <f t="shared" si="10"/>
        <v>1.5636685073054366E-2</v>
      </c>
      <c r="C136" s="17">
        <v>1.5636685073054366</v>
      </c>
      <c r="D136" s="17"/>
      <c r="E136" s="4">
        <f t="shared" si="9"/>
        <v>9.6586111925321336E-3</v>
      </c>
      <c r="F136" s="9">
        <v>0.96586111925321338</v>
      </c>
      <c r="G136" s="17"/>
      <c r="H136" s="3">
        <f t="shared" si="5"/>
        <v>-0.59780738805222322</v>
      </c>
      <c r="J136" s="4"/>
    </row>
    <row r="137" spans="1:10" x14ac:dyDescent="0.2">
      <c r="A137" s="1">
        <v>40391</v>
      </c>
      <c r="B137" s="4">
        <f t="shared" si="10"/>
        <v>1.5498247188442877E-2</v>
      </c>
      <c r="C137" s="17">
        <v>1.5498247188442877</v>
      </c>
      <c r="D137" s="17"/>
      <c r="E137" s="4">
        <f t="shared" si="9"/>
        <v>9.2551768065686664E-3</v>
      </c>
      <c r="F137" s="9">
        <v>0.92551768065686668</v>
      </c>
      <c r="G137" s="17"/>
      <c r="H137" s="3">
        <f t="shared" si="5"/>
        <v>-0.62430703818742106</v>
      </c>
      <c r="J137" s="4"/>
    </row>
    <row r="138" spans="1:10" x14ac:dyDescent="0.2">
      <c r="A138" s="1">
        <v>40422</v>
      </c>
      <c r="B138" s="4">
        <f t="shared" si="10"/>
        <v>1.5834410539039868E-2</v>
      </c>
      <c r="C138" s="17">
        <v>1.5834410539039869</v>
      </c>
      <c r="D138" s="17"/>
      <c r="E138" s="4">
        <f t="shared" si="9"/>
        <v>9.1725258420081168E-3</v>
      </c>
      <c r="F138" s="9">
        <v>0.91725258420081168</v>
      </c>
      <c r="G138" s="17"/>
      <c r="H138" s="3">
        <f t="shared" si="5"/>
        <v>-0.66618846970317525</v>
      </c>
      <c r="J138" s="4"/>
    </row>
    <row r="139" spans="1:10" x14ac:dyDescent="0.2">
      <c r="A139" s="11">
        <v>40452</v>
      </c>
      <c r="B139" s="4">
        <f t="shared" si="10"/>
        <v>1.6583065183567839E-2</v>
      </c>
      <c r="C139" s="17">
        <v>1.6583065183567838</v>
      </c>
      <c r="D139" s="17"/>
      <c r="E139" s="4">
        <f t="shared" si="9"/>
        <v>9.5605439452583693E-3</v>
      </c>
      <c r="F139" s="9">
        <v>0.95605439452583685</v>
      </c>
      <c r="G139" s="17"/>
      <c r="H139" s="3">
        <f>F139-C139</f>
        <v>-0.70225212383094693</v>
      </c>
      <c r="I139"/>
      <c r="J139" s="4"/>
    </row>
    <row r="140" spans="1:10" x14ac:dyDescent="0.2">
      <c r="A140" s="11">
        <v>40483</v>
      </c>
      <c r="B140" s="4">
        <f t="shared" si="10"/>
        <v>1.7545417376089206E-2</v>
      </c>
      <c r="C140" s="17">
        <v>1.7545417376089205</v>
      </c>
      <c r="D140" s="17"/>
      <c r="E140" s="4">
        <f t="shared" si="9"/>
        <v>1.0281622714776674E-2</v>
      </c>
      <c r="F140" s="9">
        <v>1.0281622714776675</v>
      </c>
      <c r="G140" s="17"/>
      <c r="H140" s="3">
        <f t="shared" si="5"/>
        <v>-0.72637946613125304</v>
      </c>
      <c r="I140"/>
      <c r="J140" s="4"/>
    </row>
    <row r="141" spans="1:10" x14ac:dyDescent="0.2">
      <c r="A141" s="11">
        <v>40513</v>
      </c>
      <c r="B141" s="4">
        <f t="shared" si="10"/>
        <v>1.825035004482755E-2</v>
      </c>
      <c r="C141" s="17">
        <v>1.825035004482755</v>
      </c>
      <c r="D141" s="17"/>
      <c r="E141" s="4">
        <f t="shared" si="9"/>
        <v>1.1042521092523032E-2</v>
      </c>
      <c r="F141" s="9">
        <v>1.1042521092523032</v>
      </c>
      <c r="G141" s="17"/>
      <c r="H141" s="3">
        <f t="shared" si="5"/>
        <v>-0.7207828952304518</v>
      </c>
      <c r="I141" s="9"/>
      <c r="J141" s="4"/>
    </row>
    <row r="142" spans="1:10" x14ac:dyDescent="0.2">
      <c r="A142" s="11">
        <v>40544</v>
      </c>
      <c r="B142" s="4">
        <f t="shared" si="10"/>
        <v>1.8378536721011144E-2</v>
      </c>
      <c r="C142" s="17">
        <v>1.8378536721011143</v>
      </c>
      <c r="D142" s="17"/>
      <c r="E142" s="4">
        <f t="shared" si="9"/>
        <v>1.1691841874606821E-2</v>
      </c>
      <c r="F142" s="9">
        <v>1.1691841874606821</v>
      </c>
      <c r="G142" s="17"/>
      <c r="H142" s="3">
        <f t="shared" si="5"/>
        <v>-0.66866948464043219</v>
      </c>
      <c r="I142" s="9"/>
      <c r="J142" s="4"/>
    </row>
    <row r="143" spans="1:10" x14ac:dyDescent="0.2">
      <c r="A143" s="11">
        <v>40575</v>
      </c>
      <c r="B143" s="4">
        <f t="shared" si="10"/>
        <v>1.8126603219905401E-2</v>
      </c>
      <c r="C143" s="17">
        <v>1.8126603219905402</v>
      </c>
      <c r="D143" s="17"/>
      <c r="E143" s="4">
        <f t="shared" si="9"/>
        <v>1.2172314065579551E-2</v>
      </c>
      <c r="F143" s="9">
        <v>1.217231406557955</v>
      </c>
      <c r="G143" s="17"/>
      <c r="H143" s="3">
        <f t="shared" si="5"/>
        <v>-0.59542891543258514</v>
      </c>
      <c r="I143" s="9"/>
      <c r="J143" s="4"/>
    </row>
    <row r="144" spans="1:10" x14ac:dyDescent="0.2">
      <c r="A144" s="11">
        <v>40603</v>
      </c>
      <c r="B144" s="4">
        <f t="shared" si="10"/>
        <v>1.7849118266896037E-2</v>
      </c>
      <c r="C144" s="17">
        <v>1.7849118266896036</v>
      </c>
      <c r="D144" s="17"/>
      <c r="E144" s="4">
        <f>F144/100</f>
        <v>1.2665303043608576E-2</v>
      </c>
      <c r="F144" s="9">
        <v>1.2665303043608576</v>
      </c>
      <c r="G144" s="17"/>
      <c r="H144" s="3">
        <f t="shared" si="5"/>
        <v>-0.51838152232874601</v>
      </c>
      <c r="I144" s="9"/>
      <c r="J144" s="4"/>
    </row>
    <row r="145" spans="1:10" x14ac:dyDescent="0.2">
      <c r="A145" s="11">
        <v>40634</v>
      </c>
      <c r="B145" s="4">
        <f t="shared" si="10"/>
        <v>1.7892478539720556E-2</v>
      </c>
      <c r="C145" s="17">
        <v>1.7892478539720555</v>
      </c>
      <c r="D145" s="17"/>
      <c r="E145" s="4">
        <f t="shared" ref="E145:E209" si="11">F145/100</f>
        <v>1.3335468461225117E-2</v>
      </c>
      <c r="F145" s="9">
        <v>1.3335468461225117</v>
      </c>
      <c r="G145" s="17"/>
      <c r="H145" s="3">
        <f t="shared" si="5"/>
        <v>-0.45570100784954382</v>
      </c>
      <c r="I145" s="9"/>
      <c r="J145" s="4"/>
    </row>
    <row r="146" spans="1:10" x14ac:dyDescent="0.2">
      <c r="A146" s="1">
        <v>40664</v>
      </c>
      <c r="B146" s="4">
        <f t="shared" si="10"/>
        <v>1.8833374297390189E-2</v>
      </c>
      <c r="C146" s="17">
        <v>1.8833374297390189</v>
      </c>
      <c r="D146" s="17"/>
      <c r="E146" s="4">
        <f t="shared" si="11"/>
        <v>1.4281755454016999E-2</v>
      </c>
      <c r="F146" s="9">
        <v>1.4281755454017</v>
      </c>
      <c r="G146" s="17"/>
      <c r="H146" s="3">
        <f t="shared" si="5"/>
        <v>-0.45516188433731886</v>
      </c>
      <c r="I146" s="9"/>
      <c r="J146" s="4"/>
    </row>
    <row r="147" spans="1:10" x14ac:dyDescent="0.2">
      <c r="A147" s="1">
        <v>40695</v>
      </c>
      <c r="B147" s="4">
        <f t="shared" si="10"/>
        <v>2.07482865704109E-2</v>
      </c>
      <c r="C147" s="17">
        <v>2.0748286570410901</v>
      </c>
      <c r="D147" s="17"/>
      <c r="E147" s="4">
        <f t="shared" si="11"/>
        <v>1.5256410343192875E-2</v>
      </c>
      <c r="F147" s="9">
        <v>1.5256410343192874</v>
      </c>
      <c r="G147" s="17"/>
      <c r="H147" s="3">
        <f t="shared" si="5"/>
        <v>-0.54918762272180266</v>
      </c>
      <c r="I147" s="9"/>
      <c r="J147" s="4"/>
    </row>
    <row r="148" spans="1:10" x14ac:dyDescent="0.2">
      <c r="A148" s="11">
        <v>40725</v>
      </c>
      <c r="B148" s="4">
        <f t="shared" si="10"/>
        <v>2.2912968043711485E-2</v>
      </c>
      <c r="C148" s="17">
        <v>2.2912968043711484</v>
      </c>
      <c r="D148" s="17"/>
      <c r="E148" s="4">
        <f t="shared" si="11"/>
        <v>1.5951364267343667E-2</v>
      </c>
      <c r="F148" s="9">
        <v>1.5951364267343666</v>
      </c>
      <c r="G148" s="17"/>
      <c r="H148" s="3">
        <f t="shared" si="5"/>
        <v>-0.69616037763678174</v>
      </c>
      <c r="I148" s="9"/>
      <c r="J148" s="4"/>
    </row>
    <row r="149" spans="1:10" x14ac:dyDescent="0.2">
      <c r="A149" s="11">
        <v>40756</v>
      </c>
      <c r="B149" s="4">
        <f t="shared" si="10"/>
        <v>2.4453625149548613E-2</v>
      </c>
      <c r="C149" s="17">
        <v>2.4453625149548612</v>
      </c>
      <c r="D149" s="17"/>
      <c r="E149" s="4">
        <f t="shared" si="11"/>
        <v>1.6176648370632707E-2</v>
      </c>
      <c r="F149" s="9">
        <v>1.6176648370632707</v>
      </c>
      <c r="G149" s="17"/>
      <c r="H149" s="3">
        <f t="shared" si="5"/>
        <v>-0.82769767789159054</v>
      </c>
      <c r="I149" s="9"/>
      <c r="J149" s="4"/>
    </row>
    <row r="150" spans="1:10" x14ac:dyDescent="0.2">
      <c r="A150" s="1">
        <v>40787</v>
      </c>
      <c r="B150" s="4">
        <f t="shared" si="10"/>
        <v>2.5085737336030575E-2</v>
      </c>
      <c r="C150" s="17">
        <v>2.5085737336030576</v>
      </c>
      <c r="D150" s="17"/>
      <c r="E150" s="4">
        <f t="shared" si="11"/>
        <v>1.5765869306619943E-2</v>
      </c>
      <c r="F150" s="9">
        <v>1.5765869306619942</v>
      </c>
      <c r="G150" s="17"/>
      <c r="H150" s="3">
        <f t="shared" si="5"/>
        <v>-0.9319868029410634</v>
      </c>
      <c r="I150" s="9"/>
      <c r="J150" s="4"/>
    </row>
    <row r="151" spans="1:10" x14ac:dyDescent="0.2">
      <c r="A151" s="11">
        <v>40817</v>
      </c>
      <c r="B151" s="4">
        <f t="shared" si="10"/>
        <v>2.486250643946368E-2</v>
      </c>
      <c r="C151" s="17">
        <v>2.4862506439463679</v>
      </c>
      <c r="D151" s="17"/>
      <c r="E151" s="4">
        <f t="shared" si="11"/>
        <v>1.4788627504761445E-2</v>
      </c>
      <c r="F151" s="9">
        <v>1.4788627504761445</v>
      </c>
      <c r="G151" s="17"/>
      <c r="H151" s="3">
        <f t="shared" si="5"/>
        <v>-1.0073878934702234</v>
      </c>
      <c r="I151" s="9"/>
      <c r="J151" s="4"/>
    </row>
    <row r="152" spans="1:10" x14ac:dyDescent="0.2">
      <c r="A152" s="11">
        <v>40848</v>
      </c>
      <c r="B152" s="4">
        <f t="shared" si="10"/>
        <v>2.4122183980238892E-2</v>
      </c>
      <c r="C152" s="17">
        <v>2.4122183980238892</v>
      </c>
      <c r="D152" s="17"/>
      <c r="E152" s="4">
        <f t="shared" si="11"/>
        <v>1.3846014416791681E-2</v>
      </c>
      <c r="F152" s="9">
        <v>1.3846014416791681</v>
      </c>
      <c r="G152" s="17"/>
      <c r="H152" s="3">
        <f t="shared" si="5"/>
        <v>-1.0276169563447211</v>
      </c>
      <c r="I152" s="9"/>
      <c r="J152" s="4"/>
    </row>
    <row r="153" spans="1:10" x14ac:dyDescent="0.2">
      <c r="A153" s="11">
        <v>40878</v>
      </c>
      <c r="B153" s="4">
        <f t="shared" si="10"/>
        <v>2.3395732756523877E-2</v>
      </c>
      <c r="C153" s="17">
        <v>2.3395732756523877</v>
      </c>
      <c r="D153" s="17"/>
      <c r="E153" s="4">
        <f t="shared" si="11"/>
        <v>1.3397504001852419E-2</v>
      </c>
      <c r="F153" s="9">
        <v>1.3397504001852418</v>
      </c>
      <c r="G153" s="17"/>
      <c r="H153" s="3">
        <f t="shared" si="5"/>
        <v>-0.99982287546714588</v>
      </c>
      <c r="I153" s="9"/>
      <c r="J153" s="4"/>
    </row>
    <row r="154" spans="1:10" x14ac:dyDescent="0.2">
      <c r="A154" s="11">
        <v>40909</v>
      </c>
      <c r="B154" s="4">
        <f t="shared" si="10"/>
        <v>2.2910201133944971E-2</v>
      </c>
      <c r="C154" s="17">
        <v>2.291020113394497</v>
      </c>
      <c r="D154" s="17"/>
      <c r="E154" s="4">
        <f t="shared" si="11"/>
        <v>1.3747812672382469E-2</v>
      </c>
      <c r="F154" s="9">
        <v>1.3747812672382469</v>
      </c>
      <c r="H154" s="3">
        <f t="shared" si="5"/>
        <v>-0.91623884615625006</v>
      </c>
      <c r="J154" s="4"/>
    </row>
    <row r="155" spans="1:10" x14ac:dyDescent="0.2">
      <c r="A155" s="11">
        <v>40940</v>
      </c>
      <c r="B155" s="4">
        <f t="shared" si="10"/>
        <v>2.253868071573506E-2</v>
      </c>
      <c r="C155" s="17">
        <v>2.253868071573506</v>
      </c>
      <c r="D155" s="17"/>
      <c r="E155" s="4">
        <f t="shared" si="11"/>
        <v>1.5130681152863116E-2</v>
      </c>
      <c r="F155" s="9">
        <v>1.5130681152863117</v>
      </c>
      <c r="H155" s="3">
        <f t="shared" si="5"/>
        <v>-0.74079995628719431</v>
      </c>
      <c r="J155" s="4"/>
    </row>
    <row r="156" spans="1:10" x14ac:dyDescent="0.2">
      <c r="A156" s="1">
        <v>40969</v>
      </c>
      <c r="B156" s="4">
        <f t="shared" si="10"/>
        <v>2.2133683503769569E-2</v>
      </c>
      <c r="C156" s="17">
        <v>2.2133683503769568</v>
      </c>
      <c r="D156" s="9"/>
      <c r="E156" s="4">
        <f t="shared" si="11"/>
        <v>1.7424510245768868E-2</v>
      </c>
      <c r="F156" s="9">
        <v>1.7424510245768869</v>
      </c>
      <c r="H156" s="3">
        <f>F156-C156</f>
        <v>-0.47091732580006984</v>
      </c>
      <c r="J156" s="4"/>
    </row>
    <row r="157" spans="1:10" x14ac:dyDescent="0.2">
      <c r="A157" s="11">
        <v>41000</v>
      </c>
      <c r="B157" s="4">
        <f t="shared" si="10"/>
        <v>2.1650757570510219E-2</v>
      </c>
      <c r="C157" s="17">
        <v>2.1650757570510217</v>
      </c>
      <c r="D157" s="9"/>
      <c r="E157" s="4">
        <f t="shared" si="11"/>
        <v>2.0072454783107898E-2</v>
      </c>
      <c r="F157" s="9">
        <v>2.0072454783107898</v>
      </c>
      <c r="H157" s="3">
        <f t="shared" ref="H157:H220" si="12">F157-C157</f>
        <v>-0.15783027874023192</v>
      </c>
      <c r="J157" s="4"/>
    </row>
    <row r="158" spans="1:10" x14ac:dyDescent="0.2">
      <c r="A158" s="11">
        <v>41030</v>
      </c>
      <c r="B158" s="4">
        <f t="shared" si="10"/>
        <v>2.0891728336318832E-2</v>
      </c>
      <c r="C158" s="17">
        <v>2.0891728336318831</v>
      </c>
      <c r="E158" s="4">
        <f t="shared" si="11"/>
        <v>2.2498285435514704E-2</v>
      </c>
      <c r="F158" s="9">
        <v>2.2498285435514704</v>
      </c>
      <c r="H158" s="3">
        <f t="shared" si="12"/>
        <v>0.16065570991958733</v>
      </c>
      <c r="J158" s="4"/>
    </row>
    <row r="159" spans="1:10" x14ac:dyDescent="0.2">
      <c r="A159" s="11">
        <v>41061</v>
      </c>
      <c r="B159" s="4">
        <f t="shared" si="10"/>
        <v>1.9910247881431812E-2</v>
      </c>
      <c r="C159" s="17">
        <v>1.9910247881431811</v>
      </c>
      <c r="E159" s="4">
        <f t="shared" si="11"/>
        <v>2.3943466156462659E-2</v>
      </c>
      <c r="F159" s="9">
        <v>2.3943466156462661</v>
      </c>
      <c r="H159" s="3">
        <f t="shared" si="12"/>
        <v>0.40332182750308498</v>
      </c>
      <c r="J159" s="4"/>
    </row>
    <row r="160" spans="1:10" x14ac:dyDescent="0.2">
      <c r="A160" s="11">
        <v>41091</v>
      </c>
      <c r="B160" s="4">
        <f t="shared" si="10"/>
        <v>1.9011415265173998E-2</v>
      </c>
      <c r="C160" s="17">
        <v>1.9011415265173999</v>
      </c>
      <c r="E160" s="4">
        <f t="shared" si="11"/>
        <v>2.3783263308884223E-2</v>
      </c>
      <c r="F160" s="9">
        <v>2.3783263308884224</v>
      </c>
      <c r="H160" s="3">
        <f t="shared" si="12"/>
        <v>0.47718480437102251</v>
      </c>
      <c r="J160" s="4"/>
    </row>
    <row r="161" spans="1:10" x14ac:dyDescent="0.2">
      <c r="A161" s="11">
        <v>41122</v>
      </c>
      <c r="B161" s="4">
        <f t="shared" si="10"/>
        <v>1.8734319007297374E-2</v>
      </c>
      <c r="C161" s="9">
        <v>1.8734319007297373</v>
      </c>
      <c r="E161" s="4">
        <f t="shared" si="11"/>
        <v>2.2761349872151365E-2</v>
      </c>
      <c r="F161" s="9">
        <v>2.2761349872151366</v>
      </c>
      <c r="H161" s="3">
        <f t="shared" si="12"/>
        <v>0.40270308648539932</v>
      </c>
      <c r="J161" s="4"/>
    </row>
    <row r="162" spans="1:10" x14ac:dyDescent="0.2">
      <c r="A162" s="11">
        <v>41153</v>
      </c>
      <c r="B162" s="4">
        <f t="shared" si="10"/>
        <v>1.9496374971019616E-2</v>
      </c>
      <c r="C162" s="9">
        <v>1.9496374971019617</v>
      </c>
      <c r="E162" s="4">
        <f t="shared" si="11"/>
        <v>2.1903410308012097E-2</v>
      </c>
      <c r="F162" s="9">
        <v>2.1903410308012097</v>
      </c>
      <c r="H162" s="3">
        <f t="shared" si="12"/>
        <v>0.24070353369924802</v>
      </c>
      <c r="J162" s="4"/>
    </row>
    <row r="163" spans="1:10" x14ac:dyDescent="0.2">
      <c r="A163" s="11">
        <v>41183</v>
      </c>
      <c r="B163" s="4">
        <f t="shared" si="10"/>
        <v>2.1234812074969498E-2</v>
      </c>
      <c r="C163" s="9">
        <v>2.1234812074969498</v>
      </c>
      <c r="E163" s="4">
        <f t="shared" si="11"/>
        <v>2.2031941718086232E-2</v>
      </c>
      <c r="F163" s="9">
        <v>2.2031941718086232</v>
      </c>
      <c r="H163" s="3">
        <f t="shared" si="12"/>
        <v>7.9712964311673407E-2</v>
      </c>
      <c r="J163" s="4"/>
    </row>
    <row r="164" spans="1:10" x14ac:dyDescent="0.2">
      <c r="A164" s="11">
        <v>41214</v>
      </c>
      <c r="B164" s="4">
        <f t="shared" si="10"/>
        <v>2.3674112337486591E-2</v>
      </c>
      <c r="C164" s="9">
        <v>2.3674112337486592</v>
      </c>
      <c r="E164" s="4">
        <f t="shared" si="11"/>
        <v>2.3303029640466731E-2</v>
      </c>
      <c r="F164" s="9">
        <v>2.3303029640466733</v>
      </c>
      <c r="H164" s="3">
        <f t="shared" si="12"/>
        <v>-3.7108269701985996E-2</v>
      </c>
      <c r="J164" s="4"/>
    </row>
    <row r="165" spans="1:10" x14ac:dyDescent="0.2">
      <c r="A165" s="11">
        <v>41244</v>
      </c>
      <c r="B165" s="4">
        <f t="shared" si="10"/>
        <v>2.6237513702279509E-2</v>
      </c>
      <c r="C165" s="9">
        <v>2.6237513702279509</v>
      </c>
      <c r="E165" s="4">
        <f t="shared" si="11"/>
        <v>2.5667004908886636E-2</v>
      </c>
      <c r="F165" s="9">
        <v>2.5667004908886635</v>
      </c>
      <c r="H165" s="3">
        <f t="shared" si="12"/>
        <v>-5.705087933928743E-2</v>
      </c>
      <c r="J165" s="4"/>
    </row>
    <row r="166" spans="1:10" x14ac:dyDescent="0.2">
      <c r="A166" s="11">
        <v>41275</v>
      </c>
      <c r="B166" s="4">
        <f t="shared" si="10"/>
        <v>2.8422809684549341E-2</v>
      </c>
      <c r="C166" s="9">
        <v>2.8422809684549342</v>
      </c>
      <c r="E166" s="4">
        <f t="shared" si="11"/>
        <v>2.8815184383828497E-2</v>
      </c>
      <c r="F166" s="9">
        <v>2.8815184383828498</v>
      </c>
      <c r="H166" s="3">
        <f t="shared" si="12"/>
        <v>3.9237469927915658E-2</v>
      </c>
      <c r="J166" s="4"/>
    </row>
    <row r="167" spans="1:10" x14ac:dyDescent="0.2">
      <c r="A167" s="11">
        <v>41306</v>
      </c>
      <c r="B167" s="4">
        <f t="shared" si="10"/>
        <v>2.97991320800313E-2</v>
      </c>
      <c r="C167" s="9">
        <v>2.9799132080031301</v>
      </c>
      <c r="E167" s="4">
        <f t="shared" si="11"/>
        <v>3.1899184775794731E-2</v>
      </c>
      <c r="F167" s="9">
        <v>3.1899184775794733</v>
      </c>
      <c r="H167" s="3">
        <f t="shared" si="12"/>
        <v>0.21000526957634325</v>
      </c>
      <c r="J167" s="4"/>
    </row>
    <row r="168" spans="1:10" x14ac:dyDescent="0.2">
      <c r="A168" s="11">
        <v>41334</v>
      </c>
      <c r="B168" s="4">
        <f t="shared" si="10"/>
        <v>3.0479547213611079E-2</v>
      </c>
      <c r="C168" s="9">
        <v>3.047954721361108</v>
      </c>
      <c r="E168" s="4">
        <f t="shared" si="11"/>
        <v>3.4350413031870114E-2</v>
      </c>
      <c r="F168" s="9">
        <v>3.4350413031870111</v>
      </c>
      <c r="H168" s="3">
        <f t="shared" si="12"/>
        <v>0.38708658182590305</v>
      </c>
      <c r="J168" s="4"/>
    </row>
    <row r="169" spans="1:10" x14ac:dyDescent="0.2">
      <c r="A169" s="11">
        <v>41365</v>
      </c>
      <c r="B169" s="4">
        <f t="shared" si="10"/>
        <v>3.0859573579237177E-2</v>
      </c>
      <c r="C169" s="9">
        <v>3.0859573579237178</v>
      </c>
      <c r="E169" s="4">
        <f t="shared" si="11"/>
        <v>3.581623724226931E-2</v>
      </c>
      <c r="F169" s="9">
        <v>3.5816237242269309</v>
      </c>
      <c r="H169" s="3">
        <f t="shared" si="12"/>
        <v>0.49566636630321304</v>
      </c>
      <c r="J169" s="4"/>
    </row>
    <row r="170" spans="1:10" x14ac:dyDescent="0.2">
      <c r="A170" s="11">
        <v>41395</v>
      </c>
      <c r="B170" s="4">
        <f t="shared" si="10"/>
        <v>3.115513927763108E-2</v>
      </c>
      <c r="C170" s="9">
        <v>3.1155139277631081</v>
      </c>
      <c r="E170" s="4">
        <f t="shared" si="11"/>
        <v>3.6198149232139799E-2</v>
      </c>
      <c r="F170" s="9">
        <v>3.6198149232139802</v>
      </c>
      <c r="H170" s="3">
        <f t="shared" si="12"/>
        <v>0.50430099545087215</v>
      </c>
      <c r="J170" s="4"/>
    </row>
    <row r="171" spans="1:10" x14ac:dyDescent="0.2">
      <c r="A171" s="11">
        <v>41426</v>
      </c>
      <c r="B171" s="4">
        <f t="shared" si="10"/>
        <v>3.1442450915780691E-2</v>
      </c>
      <c r="C171" s="9">
        <v>3.1442450915780693</v>
      </c>
      <c r="E171" s="4">
        <f t="shared" si="11"/>
        <v>3.5523280585830971E-2</v>
      </c>
      <c r="F171" s="9">
        <v>3.5523280585830972</v>
      </c>
      <c r="H171" s="3">
        <f t="shared" si="12"/>
        <v>0.40808296700502789</v>
      </c>
      <c r="J171" s="4"/>
    </row>
    <row r="172" spans="1:10" x14ac:dyDescent="0.2">
      <c r="A172" s="11">
        <v>41456</v>
      </c>
      <c r="B172" s="4">
        <f t="shared" si="10"/>
        <v>3.1573095325088806E-2</v>
      </c>
      <c r="C172" s="9">
        <v>3.1573095325088802</v>
      </c>
      <c r="E172" s="4">
        <f t="shared" si="11"/>
        <v>3.3969210424797079E-2</v>
      </c>
      <c r="F172" s="9">
        <v>3.3969210424797076</v>
      </c>
      <c r="H172" s="3">
        <f t="shared" si="12"/>
        <v>0.23961150997082736</v>
      </c>
      <c r="J172" s="4"/>
    </row>
    <row r="173" spans="1:10" x14ac:dyDescent="0.2">
      <c r="A173" s="11">
        <v>41487</v>
      </c>
      <c r="B173" s="4">
        <f t="shared" si="10"/>
        <v>3.1446969744543377E-2</v>
      </c>
      <c r="C173" s="9">
        <v>3.1446969744543374</v>
      </c>
      <c r="E173" s="4">
        <f t="shared" si="11"/>
        <v>3.179387249486456E-2</v>
      </c>
      <c r="F173" s="9">
        <v>3.1793872494864561</v>
      </c>
      <c r="H173" s="3">
        <f t="shared" si="12"/>
        <v>3.4690275032118745E-2</v>
      </c>
      <c r="J173" s="4"/>
    </row>
    <row r="174" spans="1:10" x14ac:dyDescent="0.2">
      <c r="A174" s="11">
        <v>41518</v>
      </c>
      <c r="B174" s="4">
        <f t="shared" si="10"/>
        <v>3.1052658648088104E-2</v>
      </c>
      <c r="C174" s="9">
        <v>3.1052658648088105</v>
      </c>
      <c r="E174" s="4">
        <f t="shared" si="11"/>
        <v>2.9382822527749243E-2</v>
      </c>
      <c r="F174" s="9">
        <v>2.9382822527749242</v>
      </c>
      <c r="H174" s="3">
        <f t="shared" si="12"/>
        <v>-0.16698361203388634</v>
      </c>
      <c r="J174" s="4"/>
    </row>
    <row r="175" spans="1:10" x14ac:dyDescent="0.2">
      <c r="A175" s="11">
        <v>41548</v>
      </c>
      <c r="B175" s="4">
        <f t="shared" si="10"/>
        <v>3.0585650645952159E-2</v>
      </c>
      <c r="C175" s="9">
        <v>3.058565064595216</v>
      </c>
      <c r="E175" s="4">
        <f t="shared" si="11"/>
        <v>2.7477911561491472E-2</v>
      </c>
      <c r="F175" s="9">
        <v>2.7477911561491473</v>
      </c>
      <c r="H175" s="3">
        <f t="shared" si="12"/>
        <v>-0.31077390844606878</v>
      </c>
      <c r="J175" s="4"/>
    </row>
    <row r="176" spans="1:10" x14ac:dyDescent="0.2">
      <c r="A176" s="11">
        <v>41579</v>
      </c>
      <c r="B176" s="4">
        <f t="shared" si="10"/>
        <v>3.0019505007727671E-2</v>
      </c>
      <c r="C176" s="9">
        <v>3.0019505007727671</v>
      </c>
      <c r="E176" s="4">
        <f t="shared" si="11"/>
        <v>2.6230915781532919E-2</v>
      </c>
      <c r="F176" s="9">
        <v>2.623091578153292</v>
      </c>
      <c r="H176" s="3">
        <f t="shared" si="12"/>
        <v>-0.37885892261947518</v>
      </c>
      <c r="J176" s="4"/>
    </row>
    <row r="177" spans="1:10" x14ac:dyDescent="0.2">
      <c r="A177" s="11">
        <v>41609</v>
      </c>
      <c r="B177" s="4">
        <f t="shared" si="10"/>
        <v>2.9262761646793249E-2</v>
      </c>
      <c r="C177" s="9">
        <v>2.9262761646793249</v>
      </c>
      <c r="E177" s="4">
        <f t="shared" si="11"/>
        <v>2.5524390441051929E-2</v>
      </c>
      <c r="F177" s="9">
        <v>2.552439044105193</v>
      </c>
      <c r="H177" s="3">
        <f t="shared" si="12"/>
        <v>-0.37383712057413199</v>
      </c>
      <c r="J177" s="4"/>
    </row>
    <row r="178" spans="1:10" x14ac:dyDescent="0.2">
      <c r="A178" s="11">
        <v>41640</v>
      </c>
      <c r="B178" s="4">
        <f t="shared" si="10"/>
        <v>2.8364695021524274E-2</v>
      </c>
      <c r="C178" s="9">
        <v>2.8364695021524273</v>
      </c>
      <c r="E178" s="4">
        <f t="shared" si="11"/>
        <v>2.5083101070939334E-2</v>
      </c>
      <c r="F178" s="9">
        <v>2.5083101070939335</v>
      </c>
      <c r="H178" s="3">
        <f t="shared" si="12"/>
        <v>-0.32815939505849379</v>
      </c>
      <c r="J178" s="4"/>
    </row>
    <row r="179" spans="1:10" x14ac:dyDescent="0.2">
      <c r="A179" s="11">
        <v>41671</v>
      </c>
      <c r="B179" s="4">
        <f t="shared" si="10"/>
        <v>2.7581233931551156E-2</v>
      </c>
      <c r="C179" s="9">
        <v>2.7581233931551155</v>
      </c>
      <c r="E179" s="4">
        <f t="shared" si="11"/>
        <v>2.4801908600144387E-2</v>
      </c>
      <c r="F179" s="9">
        <v>2.4801908600144387</v>
      </c>
      <c r="H179" s="3">
        <f t="shared" si="12"/>
        <v>-0.27793253314067679</v>
      </c>
      <c r="J179" s="4"/>
    </row>
    <row r="180" spans="1:10" x14ac:dyDescent="0.2">
      <c r="A180" s="11">
        <v>41699</v>
      </c>
      <c r="B180" s="4">
        <f t="shared" si="10"/>
        <v>2.7193549062707708E-2</v>
      </c>
      <c r="C180" s="9">
        <v>2.7193549062707709</v>
      </c>
      <c r="E180" s="4">
        <f t="shared" si="11"/>
        <v>2.472654928201155E-2</v>
      </c>
      <c r="F180" s="9">
        <v>2.472654928201155</v>
      </c>
      <c r="H180" s="3">
        <f t="shared" si="12"/>
        <v>-0.24669997806961597</v>
      </c>
      <c r="J180" s="4"/>
    </row>
    <row r="181" spans="1:10" x14ac:dyDescent="0.2">
      <c r="A181" s="11">
        <v>41730</v>
      </c>
      <c r="B181" s="4">
        <f t="shared" si="10"/>
        <v>2.7506742829695896E-2</v>
      </c>
      <c r="C181" s="9">
        <v>2.7506742829695896</v>
      </c>
      <c r="E181" s="4">
        <f t="shared" si="11"/>
        <v>2.4904018082789466E-2</v>
      </c>
      <c r="F181" s="9">
        <v>2.4904018082789467</v>
      </c>
      <c r="H181" s="3">
        <f t="shared" si="12"/>
        <v>-0.26027247469064285</v>
      </c>
      <c r="J181" s="4"/>
    </row>
    <row r="182" spans="1:10" x14ac:dyDescent="0.2">
      <c r="A182" s="11">
        <v>41760</v>
      </c>
      <c r="B182" s="4">
        <f t="shared" si="10"/>
        <v>2.8661029640052901E-2</v>
      </c>
      <c r="C182" s="9">
        <v>2.86610296400529</v>
      </c>
      <c r="E182" s="4">
        <f t="shared" si="11"/>
        <v>2.5081556858750683E-2</v>
      </c>
      <c r="F182" s="9">
        <v>2.5081556858750682</v>
      </c>
      <c r="H182" s="3">
        <f t="shared" si="12"/>
        <v>-0.35794727813022176</v>
      </c>
      <c r="J182" s="4"/>
    </row>
    <row r="183" spans="1:10" x14ac:dyDescent="0.2">
      <c r="A183" s="11">
        <v>41791</v>
      </c>
      <c r="B183" s="4">
        <f t="shared" si="10"/>
        <v>3.020995533444152E-2</v>
      </c>
      <c r="C183" s="9">
        <v>3.0209955334441521</v>
      </c>
      <c r="E183" s="4">
        <f t="shared" si="11"/>
        <v>2.504199332727524E-2</v>
      </c>
      <c r="F183" s="9">
        <v>2.504199332727524</v>
      </c>
      <c r="H183" s="3">
        <f t="shared" si="12"/>
        <v>-0.51679620071662802</v>
      </c>
      <c r="J183" s="4"/>
    </row>
    <row r="184" spans="1:10" x14ac:dyDescent="0.2">
      <c r="A184" s="11">
        <v>41821</v>
      </c>
      <c r="B184" s="4">
        <f t="shared" si="10"/>
        <v>3.1555705517211569E-2</v>
      </c>
      <c r="C184" s="9">
        <v>3.1555705517211567</v>
      </c>
      <c r="E184" s="4">
        <f t="shared" si="11"/>
        <v>2.450272973442217E-2</v>
      </c>
      <c r="F184" s="9">
        <v>2.4502729734422171</v>
      </c>
      <c r="H184" s="3">
        <f t="shared" si="12"/>
        <v>-0.70529757827893969</v>
      </c>
      <c r="J184" s="4"/>
    </row>
    <row r="185" spans="1:10" x14ac:dyDescent="0.2">
      <c r="A185" s="11">
        <v>41852</v>
      </c>
      <c r="B185" s="4">
        <f t="shared" si="10"/>
        <v>3.2260253509487739E-2</v>
      </c>
      <c r="C185" s="9">
        <v>3.226025350948774</v>
      </c>
      <c r="E185" s="4">
        <f t="shared" si="11"/>
        <v>2.3399627807939319E-2</v>
      </c>
      <c r="F185" s="9">
        <v>2.3399627807939321</v>
      </c>
      <c r="H185" s="3">
        <f t="shared" si="12"/>
        <v>-0.88606257015484191</v>
      </c>
      <c r="J185" s="4"/>
    </row>
    <row r="186" spans="1:10" x14ac:dyDescent="0.2">
      <c r="A186" s="11">
        <v>41883</v>
      </c>
      <c r="B186" s="4">
        <f t="shared" si="10"/>
        <v>3.2152865080910552E-2</v>
      </c>
      <c r="C186" s="9">
        <v>3.2152865080910549</v>
      </c>
      <c r="E186" s="4">
        <f t="shared" si="11"/>
        <v>2.2162934079780993E-2</v>
      </c>
      <c r="F186" s="9">
        <v>2.2162934079780992</v>
      </c>
      <c r="H186" s="3">
        <f t="shared" si="12"/>
        <v>-0.99899310011295572</v>
      </c>
      <c r="J186" s="4"/>
    </row>
    <row r="187" spans="1:10" x14ac:dyDescent="0.2">
      <c r="A187" s="11">
        <v>41913</v>
      </c>
      <c r="B187" s="4">
        <f t="shared" si="10"/>
        <v>3.1590106501120555E-2</v>
      </c>
      <c r="C187" s="9">
        <v>3.1590106501120556</v>
      </c>
      <c r="E187" s="4">
        <f t="shared" si="11"/>
        <v>2.1204589444789777E-2</v>
      </c>
      <c r="F187" s="9">
        <v>2.1204589444789779</v>
      </c>
      <c r="H187" s="3">
        <f t="shared" si="12"/>
        <v>-1.0385517056330777</v>
      </c>
      <c r="J187" s="4"/>
    </row>
    <row r="188" spans="1:10" x14ac:dyDescent="0.2">
      <c r="A188" s="11">
        <v>41944</v>
      </c>
      <c r="B188" s="4">
        <f t="shared" si="10"/>
        <v>3.0897026976324724E-2</v>
      </c>
      <c r="C188" s="9">
        <v>3.0897026976324722</v>
      </c>
      <c r="E188" s="4">
        <f t="shared" si="11"/>
        <v>2.0700281186549381E-2</v>
      </c>
      <c r="F188" s="9">
        <v>2.0700281186549381</v>
      </c>
      <c r="H188" s="3">
        <f t="shared" si="12"/>
        <v>-1.0196745789775341</v>
      </c>
      <c r="J188" s="4"/>
    </row>
    <row r="189" spans="1:10" x14ac:dyDescent="0.2">
      <c r="A189" s="11">
        <v>41974</v>
      </c>
      <c r="B189" s="4">
        <f t="shared" si="10"/>
        <v>3.0248683967578013E-2</v>
      </c>
      <c r="C189" s="9">
        <v>3.0248683967578014</v>
      </c>
      <c r="E189" s="4">
        <f t="shared" si="11"/>
        <v>2.0817578541717577E-2</v>
      </c>
      <c r="F189" s="9">
        <v>2.0817578541717578</v>
      </c>
      <c r="H189" s="3">
        <f t="shared" si="12"/>
        <v>-0.94311054258604354</v>
      </c>
      <c r="J189" s="4"/>
    </row>
    <row r="190" spans="1:10" x14ac:dyDescent="0.2">
      <c r="A190" s="11">
        <v>42005</v>
      </c>
      <c r="B190" s="4">
        <f t="shared" si="10"/>
        <v>2.9722279859566169E-2</v>
      </c>
      <c r="C190" s="9">
        <v>2.972227985956617</v>
      </c>
      <c r="E190" s="4">
        <f t="shared" si="11"/>
        <v>2.1511105353746087E-2</v>
      </c>
      <c r="F190" s="9">
        <v>2.1511105353746087</v>
      </c>
      <c r="H190" s="3">
        <f t="shared" si="12"/>
        <v>-0.82111745058200825</v>
      </c>
      <c r="J190" s="4"/>
    </row>
    <row r="191" spans="1:10" x14ac:dyDescent="0.2">
      <c r="A191" s="11">
        <v>42036</v>
      </c>
      <c r="B191" s="4">
        <f t="shared" si="10"/>
        <v>2.9291482388160449E-2</v>
      </c>
      <c r="C191" s="9">
        <v>2.9291482388160448</v>
      </c>
      <c r="E191" s="4">
        <f t="shared" si="11"/>
        <v>2.2495408088506821E-2</v>
      </c>
      <c r="F191" s="9">
        <v>2.2495408088506821</v>
      </c>
      <c r="H191" s="3">
        <f t="shared" si="12"/>
        <v>-0.67960742996536272</v>
      </c>
      <c r="J191" s="4"/>
    </row>
    <row r="192" spans="1:10" x14ac:dyDescent="0.2">
      <c r="A192" s="11">
        <v>42064</v>
      </c>
      <c r="B192" s="4">
        <f t="shared" si="10"/>
        <v>2.8927866062816002E-2</v>
      </c>
      <c r="C192" s="9">
        <v>2.8927866062816001</v>
      </c>
      <c r="E192" s="4">
        <f t="shared" si="11"/>
        <v>2.3427802902931675E-2</v>
      </c>
      <c r="F192" s="9">
        <v>2.3427802902931676</v>
      </c>
      <c r="H192" s="3">
        <f t="shared" si="12"/>
        <v>-0.55000631598843253</v>
      </c>
      <c r="J192" s="4"/>
    </row>
    <row r="193" spans="1:10" x14ac:dyDescent="0.2">
      <c r="A193" s="11">
        <v>42095</v>
      </c>
      <c r="B193" s="4">
        <f t="shared" si="10"/>
        <v>2.8745036851335209E-2</v>
      </c>
      <c r="C193" s="9">
        <v>2.8745036851335208</v>
      </c>
      <c r="E193" s="4">
        <f t="shared" si="11"/>
        <v>2.4045969017827712E-2</v>
      </c>
      <c r="F193" s="9">
        <v>2.4045969017827713</v>
      </c>
      <c r="H193" s="3">
        <f t="shared" si="12"/>
        <v>-0.46990678335074954</v>
      </c>
      <c r="J193" s="4"/>
    </row>
    <row r="194" spans="1:10" x14ac:dyDescent="0.2">
      <c r="A194" s="11">
        <v>42125</v>
      </c>
      <c r="B194" s="4">
        <f t="shared" si="10"/>
        <v>2.8736524411060779E-2</v>
      </c>
      <c r="C194" s="9">
        <v>2.8736524411060778</v>
      </c>
      <c r="E194" s="4">
        <f t="shared" si="11"/>
        <v>2.4224239313107923E-2</v>
      </c>
      <c r="F194" s="9">
        <v>2.4224239313107923</v>
      </c>
      <c r="H194" s="3">
        <f t="shared" si="12"/>
        <v>-0.4512285097952855</v>
      </c>
      <c r="J194" s="4"/>
    </row>
    <row r="195" spans="1:10" x14ac:dyDescent="0.2">
      <c r="A195" s="11">
        <v>42156</v>
      </c>
      <c r="B195" s="4">
        <f t="shared" si="10"/>
        <v>2.8912425593583722E-2</v>
      </c>
      <c r="C195" s="9">
        <v>2.8912425593583722</v>
      </c>
      <c r="E195" s="4">
        <f t="shared" si="11"/>
        <v>2.4103797440483604E-2</v>
      </c>
      <c r="F195" s="9">
        <v>2.4103797440483605</v>
      </c>
      <c r="H195" s="3">
        <f t="shared" si="12"/>
        <v>-0.48086281531001163</v>
      </c>
      <c r="J195" s="4"/>
    </row>
    <row r="196" spans="1:10" x14ac:dyDescent="0.2">
      <c r="A196" s="11">
        <v>42186</v>
      </c>
      <c r="B196" s="4">
        <f t="shared" si="10"/>
        <v>2.9206314732830464E-2</v>
      </c>
      <c r="C196" s="9">
        <v>2.9206314732830463</v>
      </c>
      <c r="E196" s="4">
        <f t="shared" si="11"/>
        <v>2.3670857887125564E-2</v>
      </c>
      <c r="F196" s="9">
        <v>2.3670857887125565</v>
      </c>
      <c r="H196" s="3">
        <f t="shared" si="12"/>
        <v>-0.5535456845704898</v>
      </c>
    </row>
    <row r="197" spans="1:10" x14ac:dyDescent="0.2">
      <c r="A197" s="11">
        <v>42217</v>
      </c>
      <c r="B197" s="4">
        <f t="shared" si="10"/>
        <v>2.967906709838522E-2</v>
      </c>
      <c r="C197" s="9">
        <v>2.9679067098385219</v>
      </c>
      <c r="E197" s="4">
        <f t="shared" si="11"/>
        <v>2.3241310195209853E-2</v>
      </c>
      <c r="F197" s="9">
        <v>2.3241310195209852</v>
      </c>
      <c r="H197" s="3">
        <f t="shared" si="12"/>
        <v>-0.64377569031753668</v>
      </c>
    </row>
    <row r="198" spans="1:10" x14ac:dyDescent="0.2">
      <c r="A198" s="11">
        <v>42248</v>
      </c>
      <c r="B198" s="4">
        <f t="shared" ref="B198:B261" si="13">C198/100</f>
        <v>3.046703791367129E-2</v>
      </c>
      <c r="C198" s="9">
        <v>3.0467037913671291</v>
      </c>
      <c r="E198" s="4">
        <f t="shared" si="11"/>
        <v>2.2844572810945721E-2</v>
      </c>
      <c r="F198" s="9">
        <v>2.2844572810945722</v>
      </c>
      <c r="H198" s="3">
        <f t="shared" si="12"/>
        <v>-0.76224651027255685</v>
      </c>
    </row>
    <row r="199" spans="1:10" x14ac:dyDescent="0.2">
      <c r="A199" s="11">
        <v>42278</v>
      </c>
      <c r="B199" s="4">
        <f t="shared" si="13"/>
        <v>3.1439081629822695E-2</v>
      </c>
      <c r="C199" s="9">
        <v>3.1439081629822692</v>
      </c>
      <c r="E199" s="4">
        <f t="shared" si="11"/>
        <v>2.2930903810888133E-2</v>
      </c>
      <c r="F199" s="9">
        <v>2.2930903810888132</v>
      </c>
      <c r="H199" s="3">
        <f t="shared" si="12"/>
        <v>-0.85081778189345592</v>
      </c>
    </row>
    <row r="200" spans="1:10" x14ac:dyDescent="0.2">
      <c r="A200" s="11">
        <v>42309</v>
      </c>
      <c r="B200" s="4">
        <f t="shared" si="13"/>
        <v>3.2105103041240098E-2</v>
      </c>
      <c r="C200" s="9">
        <v>3.2105103041240097</v>
      </c>
      <c r="E200" s="4">
        <f t="shared" si="11"/>
        <v>2.3645587136036782E-2</v>
      </c>
      <c r="F200" s="9">
        <v>2.3645587136036781</v>
      </c>
      <c r="H200" s="3">
        <f t="shared" si="12"/>
        <v>-0.84595159052033164</v>
      </c>
    </row>
    <row r="201" spans="1:10" x14ac:dyDescent="0.2">
      <c r="A201" s="11">
        <v>42339</v>
      </c>
      <c r="B201" s="4">
        <f t="shared" si="13"/>
        <v>3.2053395462275307E-2</v>
      </c>
      <c r="C201" s="9">
        <v>3.2053395462275307</v>
      </c>
      <c r="E201" s="4">
        <f t="shared" si="11"/>
        <v>2.4871271099380386E-2</v>
      </c>
      <c r="F201" s="9">
        <v>2.4871271099380388</v>
      </c>
      <c r="H201" s="3">
        <f t="shared" si="12"/>
        <v>-0.71821243628949194</v>
      </c>
    </row>
    <row r="202" spans="1:10" x14ac:dyDescent="0.2">
      <c r="A202" s="11">
        <v>42370</v>
      </c>
      <c r="B202" s="4">
        <f t="shared" si="13"/>
        <v>3.1070149386229522E-2</v>
      </c>
      <c r="C202" s="9">
        <v>3.1070149386229522</v>
      </c>
      <c r="E202" s="4">
        <f t="shared" si="11"/>
        <v>2.6441014866918043E-2</v>
      </c>
      <c r="F202" s="9">
        <v>2.6441014866918042</v>
      </c>
      <c r="H202" s="3">
        <f t="shared" si="12"/>
        <v>-0.46291345193114797</v>
      </c>
    </row>
    <row r="203" spans="1:10" x14ac:dyDescent="0.2">
      <c r="A203" s="11">
        <v>42401</v>
      </c>
      <c r="B203" s="4">
        <f t="shared" si="13"/>
        <v>2.9459324731761546E-2</v>
      </c>
      <c r="C203" s="9">
        <v>2.9459324731761547</v>
      </c>
      <c r="E203" s="4">
        <f t="shared" si="11"/>
        <v>2.8018329027761194E-2</v>
      </c>
      <c r="F203" s="9">
        <v>2.8018329027761193</v>
      </c>
      <c r="H203" s="3">
        <f t="shared" si="12"/>
        <v>-0.1440995704000354</v>
      </c>
    </row>
    <row r="204" spans="1:10" x14ac:dyDescent="0.2">
      <c r="A204" s="11">
        <v>42430</v>
      </c>
      <c r="B204" s="4">
        <f t="shared" si="13"/>
        <v>2.7750472865870811E-2</v>
      </c>
      <c r="C204" s="9">
        <v>2.775047286587081</v>
      </c>
      <c r="E204" s="4">
        <f t="shared" si="11"/>
        <v>2.9099927165223725E-2</v>
      </c>
      <c r="F204" s="9">
        <v>2.9099927165223725</v>
      </c>
      <c r="H204" s="3">
        <f t="shared" si="12"/>
        <v>0.13494542993529146</v>
      </c>
    </row>
    <row r="205" spans="1:10" x14ac:dyDescent="0.2">
      <c r="A205" s="11">
        <v>42461</v>
      </c>
      <c r="B205" s="4">
        <f t="shared" si="13"/>
        <v>2.643847199701764E-2</v>
      </c>
      <c r="C205" s="9">
        <v>2.6438471997017641</v>
      </c>
      <c r="E205" s="4">
        <f t="shared" si="11"/>
        <v>2.9392487332128767E-2</v>
      </c>
      <c r="F205" s="9">
        <v>2.9392487332128767</v>
      </c>
      <c r="H205" s="3">
        <f t="shared" si="12"/>
        <v>0.29540153351111265</v>
      </c>
    </row>
    <row r="206" spans="1:10" x14ac:dyDescent="0.2">
      <c r="A206" s="11">
        <v>42491</v>
      </c>
      <c r="B206" s="4">
        <f t="shared" si="13"/>
        <v>2.5671796548737868E-2</v>
      </c>
      <c r="C206" s="9">
        <v>2.5671796548737866</v>
      </c>
      <c r="E206" s="4">
        <f t="shared" si="11"/>
        <v>2.8880215882639296E-2</v>
      </c>
      <c r="F206" s="9">
        <v>2.8880215882639297</v>
      </c>
      <c r="H206" s="3">
        <f t="shared" si="12"/>
        <v>0.32084193339014311</v>
      </c>
    </row>
    <row r="207" spans="1:10" x14ac:dyDescent="0.2">
      <c r="A207" s="11">
        <v>42522</v>
      </c>
      <c r="B207" s="4">
        <f t="shared" si="13"/>
        <v>2.5223836755978179E-2</v>
      </c>
      <c r="C207" s="9">
        <v>2.5223836755978177</v>
      </c>
      <c r="E207" s="4">
        <f t="shared" si="11"/>
        <v>2.7853646379775499E-2</v>
      </c>
      <c r="F207" s="9">
        <v>2.7853646379775499</v>
      </c>
      <c r="H207" s="3">
        <f t="shared" si="12"/>
        <v>0.26298096237973212</v>
      </c>
    </row>
    <row r="208" spans="1:10" x14ac:dyDescent="0.2">
      <c r="A208" s="11">
        <v>42552</v>
      </c>
      <c r="B208" s="4">
        <f t="shared" si="13"/>
        <v>2.4787941600145282E-2</v>
      </c>
      <c r="C208" s="9">
        <v>2.478794160014528</v>
      </c>
      <c r="E208" s="4">
        <f t="shared" si="11"/>
        <v>2.6447474029768114E-2</v>
      </c>
      <c r="F208" s="9">
        <v>2.6447474029768112</v>
      </c>
      <c r="H208" s="3">
        <f t="shared" si="12"/>
        <v>0.1659532429622832</v>
      </c>
    </row>
    <row r="209" spans="1:8" x14ac:dyDescent="0.2">
      <c r="A209" s="11">
        <v>42583</v>
      </c>
      <c r="B209" s="4">
        <f t="shared" si="13"/>
        <v>2.4186265153171613E-2</v>
      </c>
      <c r="C209" s="9">
        <v>2.4186265153171611</v>
      </c>
      <c r="E209" s="4">
        <f t="shared" si="11"/>
        <v>2.5244052223068955E-2</v>
      </c>
      <c r="F209" s="9">
        <v>2.5244052223068953</v>
      </c>
      <c r="H209" s="3">
        <f t="shared" si="12"/>
        <v>0.10577870698973424</v>
      </c>
    </row>
    <row r="210" spans="1:8" x14ac:dyDescent="0.2">
      <c r="A210" s="11">
        <v>42614</v>
      </c>
      <c r="B210" s="4">
        <f t="shared" si="13"/>
        <v>2.3600443761650061E-2</v>
      </c>
      <c r="C210" s="9">
        <v>2.3600443761650061</v>
      </c>
      <c r="E210" s="4">
        <f t="shared" ref="E210:E273" si="14">F210/100</f>
        <v>2.4447209311572387E-2</v>
      </c>
      <c r="F210" s="9">
        <v>2.4447209311572387</v>
      </c>
      <c r="H210" s="3">
        <f t="shared" si="12"/>
        <v>8.4676554992232589E-2</v>
      </c>
    </row>
    <row r="211" spans="1:8" x14ac:dyDescent="0.2">
      <c r="A211" s="11">
        <v>42644</v>
      </c>
      <c r="B211" s="4">
        <f t="shared" si="13"/>
        <v>2.3159319682960703E-2</v>
      </c>
      <c r="C211" s="9">
        <v>2.3159319682960704</v>
      </c>
      <c r="E211" s="4">
        <f t="shared" si="14"/>
        <v>2.4145487723600763E-2</v>
      </c>
      <c r="F211" s="9">
        <v>2.4145487723600763</v>
      </c>
      <c r="H211" s="3">
        <f t="shared" si="12"/>
        <v>9.8616804064005859E-2</v>
      </c>
    </row>
    <row r="212" spans="1:8" x14ac:dyDescent="0.2">
      <c r="A212" s="11">
        <v>42675</v>
      </c>
      <c r="B212" s="4">
        <f t="shared" si="13"/>
        <v>2.2955176340044264E-2</v>
      </c>
      <c r="C212" s="9">
        <v>2.2955176340044265</v>
      </c>
      <c r="E212" s="4">
        <f t="shared" si="14"/>
        <v>2.4132608997530697E-2</v>
      </c>
      <c r="F212" s="9">
        <v>2.4132608997530696</v>
      </c>
      <c r="H212" s="3">
        <f t="shared" si="12"/>
        <v>0.11774326574864302</v>
      </c>
    </row>
    <row r="213" spans="1:8" x14ac:dyDescent="0.2">
      <c r="A213" s="11">
        <v>42705</v>
      </c>
      <c r="B213" s="4">
        <f t="shared" si="13"/>
        <v>2.285397634363015E-2</v>
      </c>
      <c r="C213" s="9">
        <v>2.2853976343630151</v>
      </c>
      <c r="E213" s="4">
        <f t="shared" si="14"/>
        <v>2.4300423103955918E-2</v>
      </c>
      <c r="F213" s="9">
        <v>2.4300423103955917</v>
      </c>
      <c r="H213" s="3">
        <f t="shared" si="12"/>
        <v>0.14464467603257658</v>
      </c>
    </row>
    <row r="214" spans="1:8" x14ac:dyDescent="0.2">
      <c r="A214" s="11">
        <v>42736</v>
      </c>
      <c r="B214" s="4">
        <f t="shared" si="13"/>
        <v>2.2620584844819835E-2</v>
      </c>
      <c r="C214" s="9">
        <v>2.2620584844819835</v>
      </c>
      <c r="E214" s="4">
        <f t="shared" si="14"/>
        <v>2.4471557573554965E-2</v>
      </c>
      <c r="F214" s="9">
        <v>2.4471557573554965</v>
      </c>
      <c r="H214" s="3">
        <f t="shared" si="12"/>
        <v>0.18509727287351296</v>
      </c>
    </row>
    <row r="215" spans="1:8" x14ac:dyDescent="0.2">
      <c r="A215" s="11">
        <v>42767</v>
      </c>
      <c r="B215" s="4">
        <f t="shared" si="13"/>
        <v>2.2235299902859808E-2</v>
      </c>
      <c r="C215" s="9">
        <v>2.2235299902859809</v>
      </c>
      <c r="E215" s="4">
        <f t="shared" si="14"/>
        <v>2.453025708100201E-2</v>
      </c>
      <c r="F215" s="9">
        <v>2.4530257081002009</v>
      </c>
      <c r="H215" s="3">
        <f t="shared" si="12"/>
        <v>0.22949571781422007</v>
      </c>
    </row>
    <row r="216" spans="1:8" x14ac:dyDescent="0.2">
      <c r="A216" s="11">
        <v>42795</v>
      </c>
      <c r="B216" s="4">
        <f t="shared" si="13"/>
        <v>2.1778633021699266E-2</v>
      </c>
      <c r="C216" s="9">
        <v>2.1778633021699267</v>
      </c>
      <c r="E216" s="4">
        <f t="shared" si="14"/>
        <v>2.4354131676440131E-2</v>
      </c>
      <c r="F216" s="9">
        <v>2.4354131676440129</v>
      </c>
      <c r="H216" s="3">
        <f t="shared" si="12"/>
        <v>0.2575498654740862</v>
      </c>
    </row>
    <row r="217" spans="1:8" x14ac:dyDescent="0.2">
      <c r="A217" s="11">
        <v>42826</v>
      </c>
      <c r="B217" s="4">
        <f t="shared" si="13"/>
        <v>2.1407072490349056E-2</v>
      </c>
      <c r="C217" s="9">
        <v>2.1407072490349055</v>
      </c>
      <c r="E217" s="4">
        <f t="shared" si="14"/>
        <v>2.3935718391762308E-2</v>
      </c>
      <c r="F217" s="9">
        <v>2.3935718391762308</v>
      </c>
      <c r="H217" s="3">
        <f t="shared" si="12"/>
        <v>0.25286459014132534</v>
      </c>
    </row>
    <row r="218" spans="1:8" x14ac:dyDescent="0.2">
      <c r="A218" s="11">
        <v>42856</v>
      </c>
      <c r="B218" s="4">
        <f t="shared" si="13"/>
        <v>2.1257280732996268E-2</v>
      </c>
      <c r="C218" s="9">
        <v>2.1257280732996269</v>
      </c>
      <c r="E218" s="4">
        <f t="shared" si="14"/>
        <v>2.3346624795987588E-2</v>
      </c>
      <c r="F218" s="9">
        <v>2.3346624795987587</v>
      </c>
      <c r="H218" s="3">
        <f t="shared" si="12"/>
        <v>0.20893440629913185</v>
      </c>
    </row>
    <row r="219" spans="1:8" x14ac:dyDescent="0.2">
      <c r="A219" s="11">
        <v>42887</v>
      </c>
      <c r="B219" s="4">
        <f t="shared" si="13"/>
        <v>2.1269560340408306E-2</v>
      </c>
      <c r="C219" s="9">
        <v>2.1269560340408304</v>
      </c>
      <c r="E219" s="4">
        <f t="shared" si="14"/>
        <v>2.2693815283706779E-2</v>
      </c>
      <c r="F219" s="9">
        <v>2.269381528370678</v>
      </c>
      <c r="H219" s="3">
        <f t="shared" si="12"/>
        <v>0.14242549432984752</v>
      </c>
    </row>
    <row r="220" spans="1:8" x14ac:dyDescent="0.2">
      <c r="A220" s="11">
        <v>42917</v>
      </c>
      <c r="B220" s="4">
        <f t="shared" si="13"/>
        <v>2.1381906934506142E-2</v>
      </c>
      <c r="C220" s="9">
        <v>2.1381906934506141</v>
      </c>
      <c r="E220" s="4">
        <f t="shared" si="14"/>
        <v>2.1935986170124388E-2</v>
      </c>
      <c r="F220" s="9">
        <v>2.1935986170124386</v>
      </c>
      <c r="H220" s="3">
        <f t="shared" si="12"/>
        <v>5.5407923561824557E-2</v>
      </c>
    </row>
    <row r="221" spans="1:8" x14ac:dyDescent="0.2">
      <c r="A221" s="11">
        <v>42948</v>
      </c>
      <c r="B221" s="4">
        <f t="shared" si="13"/>
        <v>2.1542921259538703E-2</v>
      </c>
      <c r="C221" s="9">
        <v>2.1542921259538703</v>
      </c>
      <c r="E221" s="4">
        <f t="shared" si="14"/>
        <v>2.1084138079137102E-2</v>
      </c>
      <c r="F221" s="9">
        <v>2.1084138079137102</v>
      </c>
      <c r="H221" s="3">
        <f t="shared" ref="H221:H273" si="15">F221-C221</f>
        <v>-4.5878318040160071E-2</v>
      </c>
    </row>
    <row r="222" spans="1:8" x14ac:dyDescent="0.2">
      <c r="A222" s="11">
        <v>42979</v>
      </c>
      <c r="B222" s="4">
        <f>C222/100</f>
        <v>2.1653783580231189E-2</v>
      </c>
      <c r="C222" s="9">
        <v>2.1653783580231187</v>
      </c>
      <c r="E222" s="4">
        <f t="shared" si="14"/>
        <v>2.0150044415958517E-2</v>
      </c>
      <c r="F222" s="9">
        <v>2.0150044415958517</v>
      </c>
      <c r="H222" s="3">
        <f t="shared" si="15"/>
        <v>-0.15037391642726705</v>
      </c>
    </row>
    <row r="223" spans="1:8" x14ac:dyDescent="0.2">
      <c r="A223" s="11">
        <v>43009</v>
      </c>
      <c r="B223" s="4">
        <f t="shared" si="13"/>
        <v>2.1655631869464322E-2</v>
      </c>
      <c r="C223" s="9">
        <v>2.1655631869464322</v>
      </c>
      <c r="E223" s="4">
        <f t="shared" si="14"/>
        <v>1.9407666052262816E-2</v>
      </c>
      <c r="F223" s="9">
        <v>1.9407666052262815</v>
      </c>
      <c r="H223" s="3">
        <f t="shared" si="15"/>
        <v>-0.22479658172015071</v>
      </c>
    </row>
    <row r="224" spans="1:8" x14ac:dyDescent="0.2">
      <c r="A224" s="11">
        <v>43040</v>
      </c>
      <c r="B224" s="4">
        <f t="shared" si="13"/>
        <v>2.1481001962612333E-2</v>
      </c>
      <c r="C224" s="9">
        <v>2.1481001962612334</v>
      </c>
      <c r="E224" s="4">
        <f t="shared" si="14"/>
        <v>1.8825659401155645E-2</v>
      </c>
      <c r="F224" s="9">
        <v>1.8825659401155643</v>
      </c>
      <c r="H224" s="3">
        <f t="shared" si="15"/>
        <v>-0.26553425614566906</v>
      </c>
    </row>
    <row r="225" spans="1:8" x14ac:dyDescent="0.2">
      <c r="A225" s="11">
        <v>43070</v>
      </c>
      <c r="B225" s="4">
        <f t="shared" si="13"/>
        <v>2.1084092013301015E-2</v>
      </c>
      <c r="C225" s="9">
        <v>2.1084092013301015</v>
      </c>
      <c r="E225" s="4">
        <f t="shared" si="14"/>
        <v>1.8267602770822879E-2</v>
      </c>
      <c r="F225" s="9">
        <v>1.8267602770822879</v>
      </c>
      <c r="H225" s="3">
        <f t="shared" si="15"/>
        <v>-0.28164892424781351</v>
      </c>
    </row>
    <row r="226" spans="1:8" x14ac:dyDescent="0.2">
      <c r="A226" s="11">
        <v>43101</v>
      </c>
      <c r="B226" s="4">
        <f t="shared" si="13"/>
        <v>2.0439409741070603E-2</v>
      </c>
      <c r="C226" s="9">
        <v>2.0439409741070604</v>
      </c>
      <c r="E226" s="4">
        <f t="shared" si="14"/>
        <v>1.7625535666890145E-2</v>
      </c>
      <c r="F226" s="9">
        <v>1.7625535666890144</v>
      </c>
      <c r="H226" s="3">
        <f t="shared" si="15"/>
        <v>-0.28138740741804602</v>
      </c>
    </row>
    <row r="227" spans="1:8" x14ac:dyDescent="0.2">
      <c r="A227" s="11">
        <v>43132</v>
      </c>
      <c r="B227" s="4">
        <f t="shared" si="13"/>
        <v>1.9636666242291677E-2</v>
      </c>
      <c r="C227" s="9">
        <v>1.9636666242291678</v>
      </c>
      <c r="E227" s="4">
        <f t="shared" si="14"/>
        <v>1.6886859189639107E-2</v>
      </c>
      <c r="F227" s="9">
        <v>1.6886859189639107</v>
      </c>
      <c r="H227" s="3">
        <f t="shared" si="15"/>
        <v>-0.27498070526525709</v>
      </c>
    </row>
    <row r="228" spans="1:8" x14ac:dyDescent="0.2">
      <c r="A228" s="11">
        <v>43160</v>
      </c>
      <c r="B228" s="4">
        <f t="shared" si="13"/>
        <v>1.8992192663172418E-2</v>
      </c>
      <c r="C228" s="9">
        <v>1.8992192663172418</v>
      </c>
      <c r="E228" s="4">
        <f t="shared" si="14"/>
        <v>1.6160167043937346E-2</v>
      </c>
      <c r="F228" s="9">
        <v>1.6160167043937348</v>
      </c>
      <c r="H228" s="3">
        <f t="shared" si="15"/>
        <v>-0.28320256192350701</v>
      </c>
    </row>
    <row r="229" spans="1:8" x14ac:dyDescent="0.2">
      <c r="A229" s="11">
        <v>43191</v>
      </c>
      <c r="B229" s="4">
        <f t="shared" si="13"/>
        <v>1.8811906064607593E-2</v>
      </c>
      <c r="C229" s="9">
        <v>1.8811906064607593</v>
      </c>
      <c r="E229" s="4">
        <f t="shared" si="14"/>
        <v>1.5420634372479558E-2</v>
      </c>
      <c r="F229" s="9">
        <v>1.5420634372479558</v>
      </c>
      <c r="H229" s="3">
        <f t="shared" si="15"/>
        <v>-0.3391271692128035</v>
      </c>
    </row>
    <row r="230" spans="1:8" x14ac:dyDescent="0.2">
      <c r="A230" s="11">
        <v>43221</v>
      </c>
      <c r="B230" s="4">
        <f t="shared" si="13"/>
        <v>1.906867886943233E-2</v>
      </c>
      <c r="C230" s="9">
        <v>1.9068678869432329</v>
      </c>
      <c r="E230" s="4">
        <f t="shared" si="14"/>
        <v>1.4633474190499334E-2</v>
      </c>
      <c r="F230" s="9">
        <v>1.4633474190499334</v>
      </c>
      <c r="H230" s="3">
        <f t="shared" si="15"/>
        <v>-0.44352046789329957</v>
      </c>
    </row>
    <row r="231" spans="1:8" x14ac:dyDescent="0.2">
      <c r="A231" s="11">
        <v>43252</v>
      </c>
      <c r="B231" s="4">
        <f t="shared" si="13"/>
        <v>1.9570478963990244E-2</v>
      </c>
      <c r="C231" s="9">
        <v>1.9570478963990245</v>
      </c>
      <c r="E231" s="4">
        <f t="shared" si="14"/>
        <v>1.3912564290244145E-2</v>
      </c>
      <c r="F231" s="9">
        <v>1.3912564290244145</v>
      </c>
      <c r="H231" s="3">
        <f t="shared" si="15"/>
        <v>-0.56579146737461006</v>
      </c>
    </row>
    <row r="232" spans="1:8" x14ac:dyDescent="0.2">
      <c r="A232" s="11">
        <v>43282</v>
      </c>
      <c r="B232" s="4">
        <f t="shared" si="13"/>
        <v>2.0166961236258166E-2</v>
      </c>
      <c r="C232" s="9">
        <v>2.0166961236258167</v>
      </c>
      <c r="E232" s="4">
        <f t="shared" si="14"/>
        <v>1.3311707965619295E-2</v>
      </c>
      <c r="F232" s="9">
        <v>1.3311707965619295</v>
      </c>
      <c r="H232" s="3">
        <f t="shared" si="15"/>
        <v>-0.68552532706388725</v>
      </c>
    </row>
    <row r="233" spans="1:8" x14ac:dyDescent="0.2">
      <c r="A233" s="11">
        <v>43313</v>
      </c>
      <c r="B233" s="4">
        <f t="shared" si="13"/>
        <v>2.0750492694702104E-2</v>
      </c>
      <c r="C233" s="9">
        <v>2.0750492694702105</v>
      </c>
      <c r="E233" s="4">
        <f t="shared" si="14"/>
        <v>1.2812782815512715E-2</v>
      </c>
      <c r="F233" s="9">
        <v>1.2812782815512715</v>
      </c>
      <c r="H233" s="3">
        <f t="shared" si="15"/>
        <v>-0.79377098791893896</v>
      </c>
    </row>
    <row r="234" spans="1:8" x14ac:dyDescent="0.2">
      <c r="A234" s="11">
        <v>43344</v>
      </c>
      <c r="B234" s="4">
        <f t="shared" si="13"/>
        <v>2.1385029737639578E-2</v>
      </c>
      <c r="C234" s="9">
        <v>2.1385029737639578</v>
      </c>
      <c r="E234" s="4">
        <f t="shared" si="14"/>
        <v>1.2330047500379852E-2</v>
      </c>
      <c r="F234" s="9">
        <v>1.2330047500379853</v>
      </c>
      <c r="H234" s="3">
        <f t="shared" si="15"/>
        <v>-0.90549822372597255</v>
      </c>
    </row>
    <row r="235" spans="1:8" x14ac:dyDescent="0.2">
      <c r="A235" s="11">
        <v>43374</v>
      </c>
      <c r="B235" s="4">
        <f t="shared" si="13"/>
        <v>2.2039606358060838E-2</v>
      </c>
      <c r="C235" s="9">
        <v>2.2039606358060837</v>
      </c>
      <c r="E235" s="4">
        <f t="shared" si="14"/>
        <v>1.1886329519806966E-2</v>
      </c>
      <c r="F235" s="9">
        <v>1.1886329519806966</v>
      </c>
      <c r="H235" s="3">
        <f t="shared" si="15"/>
        <v>-1.0153276838253871</v>
      </c>
    </row>
    <row r="236" spans="1:8" x14ac:dyDescent="0.2">
      <c r="A236" s="11">
        <v>43405</v>
      </c>
      <c r="B236" s="4">
        <f t="shared" si="13"/>
        <v>2.2548141070291836E-2</v>
      </c>
      <c r="C236" s="9">
        <v>2.2548141070291834</v>
      </c>
      <c r="E236" s="4">
        <f t="shared" si="14"/>
        <v>1.1558726916372181E-2</v>
      </c>
      <c r="F236" s="9">
        <v>1.1558726916372182</v>
      </c>
      <c r="H236" s="3">
        <f t="shared" si="15"/>
        <v>-1.0989414153919652</v>
      </c>
    </row>
    <row r="237" spans="1:8" x14ac:dyDescent="0.2">
      <c r="A237" s="11">
        <v>43435</v>
      </c>
      <c r="B237" s="4">
        <f t="shared" si="13"/>
        <v>2.2778193852115838E-2</v>
      </c>
      <c r="C237" s="9">
        <v>2.277819385211584</v>
      </c>
      <c r="E237" s="4">
        <f t="shared" si="14"/>
        <v>1.143045102346279E-2</v>
      </c>
      <c r="F237" s="9">
        <v>1.1430451023462791</v>
      </c>
      <c r="H237" s="3">
        <f t="shared" si="15"/>
        <v>-1.1347742828653049</v>
      </c>
    </row>
    <row r="238" spans="1:8" x14ac:dyDescent="0.2">
      <c r="A238" s="11">
        <v>43466</v>
      </c>
      <c r="B238" s="4">
        <f t="shared" si="13"/>
        <v>2.2715588603665387E-2</v>
      </c>
      <c r="C238" s="9">
        <v>2.2715588603665386</v>
      </c>
      <c r="E238" s="4">
        <f t="shared" si="14"/>
        <v>1.1507262026147642E-2</v>
      </c>
      <c r="F238" s="9">
        <v>1.1507262026147642</v>
      </c>
      <c r="H238" s="3">
        <f t="shared" si="15"/>
        <v>-1.1208326577517744</v>
      </c>
    </row>
    <row r="239" spans="1:8" x14ac:dyDescent="0.2">
      <c r="A239" s="11">
        <v>43497</v>
      </c>
      <c r="B239" s="4">
        <f t="shared" si="13"/>
        <v>2.2454392125482999E-2</v>
      </c>
      <c r="C239" s="9">
        <v>2.2454392125483</v>
      </c>
      <c r="E239" s="4">
        <f t="shared" si="14"/>
        <v>1.18713362339557E-2</v>
      </c>
      <c r="F239" s="9">
        <v>1.18713362339557</v>
      </c>
      <c r="H239" s="3">
        <f t="shared" si="15"/>
        <v>-1.05830558915273</v>
      </c>
    </row>
    <row r="240" spans="1:8" x14ac:dyDescent="0.2">
      <c r="A240" s="11">
        <v>43525</v>
      </c>
      <c r="B240" s="4">
        <f t="shared" si="13"/>
        <v>2.2013157343309268E-2</v>
      </c>
      <c r="C240" s="9">
        <v>2.2013157343309269</v>
      </c>
      <c r="E240" s="4">
        <f t="shared" si="14"/>
        <v>1.2570420484538688E-2</v>
      </c>
      <c r="F240" s="9">
        <v>1.2570420484538687</v>
      </c>
      <c r="H240" s="3">
        <f t="shared" si="15"/>
        <v>-0.94427368587705818</v>
      </c>
    </row>
    <row r="241" spans="1:8" x14ac:dyDescent="0.2">
      <c r="A241" s="11">
        <v>43556</v>
      </c>
      <c r="B241" s="4">
        <f t="shared" si="13"/>
        <v>2.1620411953063051E-2</v>
      </c>
      <c r="C241" s="9">
        <v>2.1620411953063052</v>
      </c>
      <c r="E241" s="4">
        <f t="shared" si="14"/>
        <v>1.3527554537365427E-2</v>
      </c>
      <c r="F241" s="9">
        <v>1.3527554537365427</v>
      </c>
      <c r="H241" s="3">
        <f t="shared" si="15"/>
        <v>-0.80928574156976252</v>
      </c>
    </row>
    <row r="242" spans="1:8" x14ac:dyDescent="0.2">
      <c r="A242" s="11">
        <v>43586</v>
      </c>
      <c r="B242" s="4">
        <f t="shared" si="13"/>
        <v>2.1422146438426149E-2</v>
      </c>
      <c r="C242" s="9">
        <v>2.1422146438426148</v>
      </c>
      <c r="E242" s="4">
        <f t="shared" si="14"/>
        <v>1.4585038126569224E-2</v>
      </c>
      <c r="F242" s="9">
        <v>1.4585038126569223</v>
      </c>
      <c r="H242" s="3">
        <f t="shared" si="15"/>
        <v>-0.68371083118569254</v>
      </c>
    </row>
    <row r="243" spans="1:8" x14ac:dyDescent="0.2">
      <c r="A243" s="11">
        <v>43617</v>
      </c>
      <c r="B243" s="4">
        <f t="shared" si="13"/>
        <v>2.1413994846903761E-2</v>
      </c>
      <c r="C243" s="9">
        <v>2.1413994846903761</v>
      </c>
      <c r="E243" s="4">
        <f t="shared" si="14"/>
        <v>1.5413808931886869E-2</v>
      </c>
      <c r="F243" s="9">
        <v>1.541380893188687</v>
      </c>
      <c r="H243" s="3">
        <f t="shared" si="15"/>
        <v>-0.60001859150168912</v>
      </c>
    </row>
    <row r="244" spans="1:8" x14ac:dyDescent="0.2">
      <c r="A244" s="11">
        <v>43647</v>
      </c>
      <c r="B244" s="4">
        <f t="shared" si="13"/>
        <v>2.1513604534008638E-2</v>
      </c>
      <c r="C244" s="9">
        <v>2.1513604534008639</v>
      </c>
      <c r="E244" s="4">
        <f t="shared" si="14"/>
        <v>1.5885089403746534E-2</v>
      </c>
      <c r="F244" s="9">
        <v>1.5885089403746535</v>
      </c>
      <c r="H244" s="3">
        <f t="shared" si="15"/>
        <v>-0.56285151302621039</v>
      </c>
    </row>
    <row r="245" spans="1:8" x14ac:dyDescent="0.2">
      <c r="A245" s="11">
        <v>43678</v>
      </c>
      <c r="B245" s="4">
        <f t="shared" si="13"/>
        <v>2.1725716570749353E-2</v>
      </c>
      <c r="C245" s="9">
        <v>2.1725716570749354</v>
      </c>
      <c r="E245" s="4">
        <f t="shared" si="14"/>
        <v>1.6117749053860115E-2</v>
      </c>
      <c r="F245" s="9">
        <v>1.6117749053860115</v>
      </c>
      <c r="H245" s="3">
        <f t="shared" si="15"/>
        <v>-0.56079675168892384</v>
      </c>
    </row>
    <row r="246" spans="1:8" x14ac:dyDescent="0.2">
      <c r="A246" s="11">
        <v>43709</v>
      </c>
      <c r="B246" s="4">
        <f t="shared" si="13"/>
        <v>2.1973483771866743E-2</v>
      </c>
      <c r="C246" s="9">
        <v>2.1973483771866742</v>
      </c>
      <c r="E246" s="4">
        <f t="shared" si="14"/>
        <v>1.6378267734957375E-2</v>
      </c>
      <c r="F246" s="9">
        <v>1.6378267734957375</v>
      </c>
      <c r="H246" s="3">
        <f t="shared" si="15"/>
        <v>-0.55952160369093673</v>
      </c>
    </row>
    <row r="247" spans="1:8" x14ac:dyDescent="0.2">
      <c r="A247" s="11">
        <v>43739</v>
      </c>
      <c r="B247" s="4">
        <f t="shared" si="13"/>
        <v>2.2032854840600819E-2</v>
      </c>
      <c r="C247" s="9">
        <v>2.203285484060082</v>
      </c>
      <c r="E247" s="4">
        <f t="shared" si="14"/>
        <v>1.6866402340499836E-2</v>
      </c>
      <c r="F247" s="9">
        <v>1.6866402340499835</v>
      </c>
      <c r="H247" s="3">
        <f t="shared" si="15"/>
        <v>-0.51664525001009842</v>
      </c>
    </row>
    <row r="248" spans="1:8" x14ac:dyDescent="0.2">
      <c r="A248" s="11">
        <v>43770</v>
      </c>
      <c r="B248" s="4">
        <f t="shared" si="13"/>
        <v>2.1905540823517488E-2</v>
      </c>
      <c r="C248" s="9">
        <v>2.1905540823517486</v>
      </c>
      <c r="E248" s="4">
        <f t="shared" si="14"/>
        <v>1.7673385280496487E-2</v>
      </c>
      <c r="F248" s="9">
        <v>1.7673385280496485</v>
      </c>
      <c r="H248" s="3">
        <f t="shared" si="15"/>
        <v>-0.42321555430210012</v>
      </c>
    </row>
    <row r="249" spans="1:8" x14ac:dyDescent="0.2">
      <c r="A249" s="11">
        <v>43800</v>
      </c>
      <c r="B249" s="4">
        <f t="shared" si="13"/>
        <v>2.2236953066159429E-2</v>
      </c>
      <c r="C249" s="9">
        <v>2.2236953066159431</v>
      </c>
      <c r="E249" s="4">
        <f t="shared" si="14"/>
        <v>1.8795076747460008E-2</v>
      </c>
      <c r="F249" s="9">
        <v>1.8795076747460009</v>
      </c>
      <c r="H249" s="3">
        <f t="shared" si="15"/>
        <v>-0.34418763186994217</v>
      </c>
    </row>
    <row r="250" spans="1:8" x14ac:dyDescent="0.2">
      <c r="A250" s="11">
        <v>43831</v>
      </c>
      <c r="B250" s="4">
        <f t="shared" si="13"/>
        <v>2.3415711863725076E-2</v>
      </c>
      <c r="C250" s="9">
        <v>2.3415711863725077</v>
      </c>
      <c r="E250" s="4">
        <f t="shared" si="14"/>
        <v>1.9785267903259542E-2</v>
      </c>
      <c r="F250" s="9">
        <v>1.9785267903259542</v>
      </c>
      <c r="H250" s="3">
        <f t="shared" si="15"/>
        <v>-0.36304439604655347</v>
      </c>
    </row>
    <row r="251" spans="1:8" x14ac:dyDescent="0.2">
      <c r="A251" s="11">
        <v>43862</v>
      </c>
      <c r="B251" s="4">
        <f t="shared" si="13"/>
        <v>2.5329732833381288E-2</v>
      </c>
      <c r="C251" s="9">
        <v>2.5329732833381287</v>
      </c>
      <c r="E251" s="4">
        <f t="shared" si="14"/>
        <v>2.0177489682632631E-2</v>
      </c>
      <c r="F251" s="9">
        <v>2.017748968263263</v>
      </c>
      <c r="H251" s="3">
        <f t="shared" si="15"/>
        <v>-0.51522431507486566</v>
      </c>
    </row>
    <row r="252" spans="1:8" x14ac:dyDescent="0.2">
      <c r="A252" s="11">
        <v>43891</v>
      </c>
      <c r="B252" s="4">
        <f t="shared" si="13"/>
        <v>2.7839409439192248E-2</v>
      </c>
      <c r="C252" s="9">
        <v>2.7839409439192249</v>
      </c>
      <c r="E252" s="4">
        <f t="shared" si="14"/>
        <v>1.9778764150499586E-2</v>
      </c>
      <c r="F252" s="9">
        <v>1.9778764150499586</v>
      </c>
      <c r="H252" s="3">
        <f t="shared" si="15"/>
        <v>-0.80606452886926627</v>
      </c>
    </row>
    <row r="253" spans="1:8" x14ac:dyDescent="0.2">
      <c r="A253" s="11">
        <v>43922</v>
      </c>
      <c r="B253" s="4">
        <f t="shared" si="13"/>
        <v>3.0984874296006285E-2</v>
      </c>
      <c r="C253" s="9">
        <v>3.0984874296006284</v>
      </c>
      <c r="E253" s="4">
        <f t="shared" si="14"/>
        <v>1.8644056215562314E-2</v>
      </c>
      <c r="F253" s="9">
        <v>1.8644056215562315</v>
      </c>
      <c r="H253" s="3">
        <f t="shared" si="15"/>
        <v>-1.2340818080443969</v>
      </c>
    </row>
    <row r="254" spans="1:8" x14ac:dyDescent="0.2">
      <c r="A254" s="11">
        <v>43952</v>
      </c>
      <c r="B254" s="4">
        <f t="shared" si="13"/>
        <v>3.4768655709801317E-2</v>
      </c>
      <c r="C254" s="9">
        <v>3.4768655709801317</v>
      </c>
      <c r="E254" s="4">
        <f t="shared" si="14"/>
        <v>1.6966526889309788E-2</v>
      </c>
      <c r="F254" s="9">
        <v>1.696652688930979</v>
      </c>
      <c r="H254" s="3">
        <f t="shared" si="15"/>
        <v>-1.7802128820491527</v>
      </c>
    </row>
    <row r="255" spans="1:8" x14ac:dyDescent="0.2">
      <c r="A255" s="11">
        <v>43983</v>
      </c>
      <c r="B255" s="4">
        <f t="shared" si="13"/>
        <v>3.9144517748939164E-2</v>
      </c>
      <c r="C255" s="9">
        <v>3.9144517748939163</v>
      </c>
      <c r="E255" s="4">
        <f t="shared" si="14"/>
        <v>1.5014556155077227E-2</v>
      </c>
      <c r="F255" s="9">
        <v>1.5014556155077228</v>
      </c>
      <c r="H255" s="3">
        <f t="shared" si="15"/>
        <v>-2.4129961593861937</v>
      </c>
    </row>
    <row r="256" spans="1:8" x14ac:dyDescent="0.2">
      <c r="A256" s="11">
        <v>44013</v>
      </c>
      <c r="B256" s="4">
        <f t="shared" si="13"/>
        <v>4.3768843546987631E-2</v>
      </c>
      <c r="C256" s="9">
        <v>4.3768843546987632</v>
      </c>
      <c r="E256" s="4">
        <f t="shared" si="14"/>
        <v>1.3013055996805951E-2</v>
      </c>
      <c r="F256" s="9">
        <v>1.3013055996805951</v>
      </c>
      <c r="H256" s="3">
        <f t="shared" si="15"/>
        <v>-3.0755787550181681</v>
      </c>
    </row>
    <row r="257" spans="1:8" x14ac:dyDescent="0.2">
      <c r="A257" s="11">
        <v>44044</v>
      </c>
      <c r="B257" s="4">
        <f t="shared" si="13"/>
        <v>4.8576071757953539E-2</v>
      </c>
      <c r="C257" s="9">
        <v>4.8576071757953541</v>
      </c>
      <c r="E257" s="4">
        <f t="shared" si="14"/>
        <v>1.1222266820588358E-2</v>
      </c>
      <c r="F257" s="9">
        <v>1.1222266820588358</v>
      </c>
      <c r="H257" s="3">
        <f t="shared" si="15"/>
        <v>-3.7353804937365185</v>
      </c>
    </row>
    <row r="258" spans="1:8" x14ac:dyDescent="0.2">
      <c r="A258" s="11">
        <v>44075</v>
      </c>
      <c r="B258" s="4">
        <f t="shared" si="13"/>
        <v>5.2774240570270942E-2</v>
      </c>
      <c r="C258" s="9">
        <v>5.2774240570270941</v>
      </c>
      <c r="E258" s="4">
        <f t="shared" si="14"/>
        <v>9.9801827450844982E-3</v>
      </c>
      <c r="F258" s="9">
        <v>0.99801827450844982</v>
      </c>
      <c r="H258" s="3">
        <f t="shared" si="15"/>
        <v>-4.2794057825186442</v>
      </c>
    </row>
    <row r="259" spans="1:8" x14ac:dyDescent="0.2">
      <c r="A259" s="11">
        <v>44105</v>
      </c>
      <c r="B259" s="4">
        <f t="shared" si="13"/>
        <v>5.6832561433432904E-2</v>
      </c>
      <c r="C259" s="9">
        <v>5.6832561433432902</v>
      </c>
      <c r="E259" s="4">
        <f t="shared" si="14"/>
        <v>9.3968657133259668E-3</v>
      </c>
      <c r="F259" s="9">
        <v>0.9396865713325967</v>
      </c>
      <c r="H259" s="3">
        <f t="shared" si="15"/>
        <v>-4.7435695720106938</v>
      </c>
    </row>
    <row r="260" spans="1:8" x14ac:dyDescent="0.2">
      <c r="A260" s="11">
        <v>44136</v>
      </c>
      <c r="B260" s="4">
        <f t="shared" si="13"/>
        <v>6.0959419412436169E-2</v>
      </c>
      <c r="C260" s="9">
        <v>6.0959419412436171</v>
      </c>
      <c r="E260" s="4">
        <f t="shared" si="14"/>
        <v>9.4321067192077671E-3</v>
      </c>
      <c r="F260" s="9">
        <v>0.94321067192077679</v>
      </c>
      <c r="H260" s="3">
        <f t="shared" si="15"/>
        <v>-5.1527312693228406</v>
      </c>
    </row>
    <row r="261" spans="1:8" x14ac:dyDescent="0.2">
      <c r="A261" s="11">
        <v>44166</v>
      </c>
      <c r="B261" s="4">
        <f t="shared" si="13"/>
        <v>6.4401910416380145E-2</v>
      </c>
      <c r="C261" s="9">
        <v>6.4401910416380144</v>
      </c>
      <c r="E261" s="4">
        <f t="shared" si="14"/>
        <v>9.9372370555198437E-3</v>
      </c>
      <c r="F261" s="9">
        <v>0.9937237055519843</v>
      </c>
      <c r="H261" s="3">
        <f t="shared" si="15"/>
        <v>-5.4464673360860303</v>
      </c>
    </row>
    <row r="262" spans="1:8" x14ac:dyDescent="0.2">
      <c r="A262" s="11">
        <v>44197</v>
      </c>
      <c r="B262" s="4">
        <f t="shared" ref="B262:B273" si="16">C262/100</f>
        <v>6.6251618896635819E-2</v>
      </c>
      <c r="C262" s="9">
        <v>6.6251618896635813</v>
      </c>
      <c r="E262" s="4">
        <f t="shared" si="14"/>
        <v>1.0707365791909668E-2</v>
      </c>
      <c r="F262" s="9">
        <v>1.0707365791909669</v>
      </c>
      <c r="H262" s="3">
        <f t="shared" si="15"/>
        <v>-5.5544253104726149</v>
      </c>
    </row>
    <row r="263" spans="1:8" x14ac:dyDescent="0.2">
      <c r="A263" s="11">
        <v>44228</v>
      </c>
      <c r="B263" s="4">
        <f t="shared" si="16"/>
        <v>6.6329850817508862E-2</v>
      </c>
      <c r="C263" s="9">
        <v>6.6329850817508857</v>
      </c>
      <c r="E263" s="4">
        <f t="shared" si="14"/>
        <v>1.1570149805045234E-2</v>
      </c>
      <c r="F263" s="9">
        <v>1.1570149805045233</v>
      </c>
      <c r="H263" s="3">
        <f t="shared" si="15"/>
        <v>-5.4759701012463626</v>
      </c>
    </row>
    <row r="264" spans="1:8" x14ac:dyDescent="0.2">
      <c r="A264" s="11">
        <v>44256</v>
      </c>
      <c r="B264" s="4">
        <f t="shared" si="16"/>
        <v>6.4399398690131782E-2</v>
      </c>
      <c r="C264" s="9">
        <v>6.4399398690131777</v>
      </c>
      <c r="E264" s="4">
        <f t="shared" si="14"/>
        <v>1.2189197826098589E-2</v>
      </c>
      <c r="F264" s="9">
        <v>1.218919782609859</v>
      </c>
      <c r="H264" s="3">
        <f t="shared" si="15"/>
        <v>-5.2210200864033185</v>
      </c>
    </row>
    <row r="265" spans="1:8" x14ac:dyDescent="0.2">
      <c r="A265" s="11">
        <v>44287</v>
      </c>
      <c r="B265" s="4">
        <f t="shared" si="16"/>
        <v>6.0701427129616237E-2</v>
      </c>
      <c r="C265" s="9">
        <v>6.0701427129616237</v>
      </c>
      <c r="E265" s="4">
        <f t="shared" si="14"/>
        <v>1.2587755838165486E-2</v>
      </c>
      <c r="F265" s="9">
        <v>1.2587755838165486</v>
      </c>
      <c r="H265" s="3">
        <f t="shared" si="15"/>
        <v>-4.8113671291450748</v>
      </c>
    </row>
    <row r="266" spans="1:8" x14ac:dyDescent="0.2">
      <c r="A266" s="11">
        <v>44317</v>
      </c>
      <c r="B266" s="4">
        <f t="shared" si="16"/>
        <v>5.6145920737500986E-2</v>
      </c>
      <c r="C266" s="9">
        <v>5.6145920737500985</v>
      </c>
      <c r="E266" s="4">
        <f t="shared" si="14"/>
        <v>1.2745406136438733E-2</v>
      </c>
      <c r="F266" s="9">
        <v>1.2745406136438733</v>
      </c>
      <c r="H266" s="3">
        <f t="shared" si="15"/>
        <v>-4.340051460106225</v>
      </c>
    </row>
    <row r="267" spans="1:8" x14ac:dyDescent="0.2">
      <c r="A267" s="11">
        <v>44348</v>
      </c>
      <c r="B267" s="4">
        <f t="shared" si="16"/>
        <v>5.1448779074035896E-2</v>
      </c>
      <c r="C267" s="9">
        <v>5.1448779074035897</v>
      </c>
      <c r="E267" s="4">
        <f>F267/100</f>
        <v>1.2539860085797527E-2</v>
      </c>
      <c r="F267" s="9">
        <v>1.2539860085797527</v>
      </c>
      <c r="H267" s="3">
        <f t="shared" si="15"/>
        <v>-3.890891898823837</v>
      </c>
    </row>
    <row r="268" spans="1:8" x14ac:dyDescent="0.2">
      <c r="A268" s="11">
        <v>44378</v>
      </c>
      <c r="B268" s="4">
        <f t="shared" si="16"/>
        <v>4.8389861442061498E-2</v>
      </c>
      <c r="C268" s="9">
        <v>4.8389861442061495</v>
      </c>
      <c r="E268" s="4">
        <f t="shared" si="14"/>
        <v>1.2214212932053881E-2</v>
      </c>
      <c r="F268" s="9">
        <v>1.2214212932053881</v>
      </c>
      <c r="H268" s="3">
        <f t="shared" si="15"/>
        <v>-3.6175648510007612</v>
      </c>
    </row>
    <row r="269" spans="1:8" x14ac:dyDescent="0.2">
      <c r="A269" s="11">
        <v>44409</v>
      </c>
      <c r="B269" s="4">
        <f t="shared" si="16"/>
        <v>4.82205513717947E-2</v>
      </c>
      <c r="C269" s="9">
        <v>4.8220551371794702</v>
      </c>
      <c r="E269" s="4">
        <f t="shared" si="14"/>
        <v>1.1968990495689218E-2</v>
      </c>
      <c r="F269" s="9">
        <v>1.1968990495689218</v>
      </c>
      <c r="H269" s="3">
        <f t="shared" si="15"/>
        <v>-3.6251560876105486</v>
      </c>
    </row>
    <row r="270" spans="1:8" x14ac:dyDescent="0.2">
      <c r="A270" s="11">
        <v>44440</v>
      </c>
      <c r="B270" s="4">
        <f t="shared" si="16"/>
        <v>5.0756200092613772E-2</v>
      </c>
      <c r="C270" s="9">
        <v>5.0756200092613772</v>
      </c>
      <c r="E270" s="4">
        <f t="shared" si="14"/>
        <v>1.2050971774229743E-2</v>
      </c>
      <c r="F270" s="9">
        <v>1.2050971774229744</v>
      </c>
      <c r="H270" s="3">
        <f t="shared" si="15"/>
        <v>-3.8705228318384028</v>
      </c>
    </row>
    <row r="271" spans="1:8" x14ac:dyDescent="0.2">
      <c r="A271" s="11">
        <v>44470</v>
      </c>
      <c r="B271" s="4">
        <f t="shared" si="16"/>
        <v>5.4271909250354383E-2</v>
      </c>
      <c r="C271" s="9">
        <v>5.427190925035438</v>
      </c>
      <c r="E271" s="4">
        <f t="shared" si="14"/>
        <v>1.2481000960381137E-2</v>
      </c>
      <c r="F271" s="9">
        <v>1.2481000960381137</v>
      </c>
      <c r="H271" s="3">
        <f t="shared" si="15"/>
        <v>-4.1790908289973245</v>
      </c>
    </row>
    <row r="272" spans="1:8" x14ac:dyDescent="0.2">
      <c r="A272" s="11">
        <v>44501</v>
      </c>
      <c r="B272" s="4">
        <f t="shared" si="16"/>
        <v>5.8429813210671415E-2</v>
      </c>
      <c r="C272" s="9">
        <v>5.8429813210671417</v>
      </c>
      <c r="E272" s="4">
        <f>F272/100</f>
        <v>1.3221702003582206E-2</v>
      </c>
      <c r="F272" s="9">
        <v>1.3221702003582205</v>
      </c>
      <c r="H272" s="3">
        <f t="shared" si="15"/>
        <v>-4.5208111207089212</v>
      </c>
    </row>
    <row r="273" spans="1:8" x14ac:dyDescent="0.2">
      <c r="A273" s="11">
        <v>44531</v>
      </c>
      <c r="B273" s="4">
        <f t="shared" si="16"/>
        <v>6.2671485787074599E-2</v>
      </c>
      <c r="C273" s="9">
        <v>6.2671485787074594</v>
      </c>
      <c r="E273" s="4">
        <f t="shared" si="14"/>
        <v>1.4070720137483214E-2</v>
      </c>
      <c r="F273" s="9">
        <v>1.4070720137483215</v>
      </c>
      <c r="H273" s="3">
        <f t="shared" si="15"/>
        <v>-4.8600765649591384</v>
      </c>
    </row>
  </sheetData>
  <mergeCells count="2">
    <mergeCell ref="E4:F4"/>
    <mergeCell ref="B4:C4"/>
  </mergeCells>
  <phoneticPr fontId="4" type="noConversion"/>
  <hyperlinks>
    <hyperlink ref="O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pageSetup paperSize="9" orientation="portrait" horizontalDpi="150" verticalDpi="150" r:id="rId1"/>
  <headerFooter alignWithMargins="0"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1.25" x14ac:dyDescent="0.2"/>
  <cols>
    <col min="1" max="1" width="21.85546875" style="8" customWidth="1"/>
    <col min="2" max="5" width="10.7109375" style="8" customWidth="1"/>
    <col min="6" max="6" width="9" style="8"/>
    <col min="7" max="7" width="15" style="8" customWidth="1"/>
    <col min="8" max="8" width="9" style="8"/>
  </cols>
  <sheetData>
    <row r="1" spans="1:8" s="212" customFormat="1" ht="30" customHeight="1" x14ac:dyDescent="0.15">
      <c r="A1" s="173" t="s">
        <v>74</v>
      </c>
      <c r="B1" s="218"/>
      <c r="C1" s="218"/>
      <c r="D1" s="218"/>
      <c r="E1" s="218"/>
      <c r="F1" s="161"/>
      <c r="G1" s="117" t="s">
        <v>63</v>
      </c>
      <c r="H1" s="161"/>
    </row>
    <row r="2" spans="1:8" ht="22.5" customHeight="1" x14ac:dyDescent="0.2">
      <c r="A2" s="91" t="s">
        <v>64</v>
      </c>
      <c r="B2" s="244" t="s">
        <v>65</v>
      </c>
      <c r="C2" s="244" t="s">
        <v>75</v>
      </c>
      <c r="D2" s="244" t="s">
        <v>66</v>
      </c>
      <c r="E2" s="244" t="s">
        <v>67</v>
      </c>
    </row>
    <row r="3" spans="1:8" ht="20.100000000000001" customHeight="1" x14ac:dyDescent="0.2">
      <c r="A3" s="91" t="s">
        <v>68</v>
      </c>
      <c r="B3" s="245">
        <v>400</v>
      </c>
      <c r="C3" s="246">
        <v>224.64728833887582</v>
      </c>
      <c r="D3" s="82">
        <v>1.3124543077559725E-2</v>
      </c>
      <c r="E3" s="82">
        <v>7.8388889137541717E-3</v>
      </c>
    </row>
    <row r="4" spans="1:8" ht="20.100000000000001" customHeight="1" x14ac:dyDescent="0.2">
      <c r="A4" s="91" t="s">
        <v>69</v>
      </c>
      <c r="B4" s="245">
        <v>380</v>
      </c>
      <c r="C4" s="246">
        <v>276.53564013279515</v>
      </c>
      <c r="D4" s="82">
        <v>2.0347654232692802E-2</v>
      </c>
      <c r="E4" s="82">
        <v>8.7011164044006106E-2</v>
      </c>
    </row>
    <row r="5" spans="1:8" ht="20.100000000000001" customHeight="1" x14ac:dyDescent="0.2">
      <c r="A5" s="91" t="s">
        <v>70</v>
      </c>
      <c r="B5" s="245">
        <v>400</v>
      </c>
      <c r="C5" s="246">
        <v>228.90304577538694</v>
      </c>
      <c r="D5" s="82">
        <v>1.3824639271843298E-2</v>
      </c>
      <c r="E5" s="82">
        <v>1.8251982986596582E-2</v>
      </c>
    </row>
    <row r="6" spans="1:8" ht="12" x14ac:dyDescent="0.2">
      <c r="A6" s="91"/>
      <c r="B6" s="84"/>
      <c r="C6" s="91"/>
      <c r="D6" s="91"/>
      <c r="E6" s="91"/>
    </row>
    <row r="7" spans="1:8" ht="12" x14ac:dyDescent="0.2">
      <c r="A7" s="91" t="s">
        <v>71</v>
      </c>
      <c r="C7" s="91"/>
      <c r="D7" s="91"/>
      <c r="E7" s="91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20" zoomScaleNormal="120" workbookViewId="0"/>
  </sheetViews>
  <sheetFormatPr defaultColWidth="9" defaultRowHeight="11.25" x14ac:dyDescent="0.2"/>
  <cols>
    <col min="1" max="1" width="25.42578125" style="8" customWidth="1"/>
    <col min="2" max="2" width="13.140625" style="8" customWidth="1"/>
    <col min="3" max="4" width="12.7109375" style="8" customWidth="1"/>
    <col min="5" max="5" width="9" style="8"/>
    <col min="6" max="6" width="15.85546875" style="8" customWidth="1"/>
    <col min="7" max="16384" width="9" style="8"/>
  </cols>
  <sheetData>
    <row r="1" spans="1:6" s="161" customFormat="1" ht="30" customHeight="1" x14ac:dyDescent="0.15">
      <c r="A1" s="173" t="s">
        <v>76</v>
      </c>
      <c r="F1" s="117" t="s">
        <v>63</v>
      </c>
    </row>
    <row r="3" spans="1:6" s="26" customFormat="1" ht="30" customHeight="1" x14ac:dyDescent="0.2">
      <c r="A3" s="174" t="s">
        <v>77</v>
      </c>
      <c r="B3" s="178" t="s">
        <v>65</v>
      </c>
      <c r="C3" s="179" t="s">
        <v>78</v>
      </c>
      <c r="D3" s="179" t="s">
        <v>79</v>
      </c>
    </row>
    <row r="4" spans="1:6" s="26" customFormat="1" ht="17.25" customHeight="1" x14ac:dyDescent="0.2">
      <c r="A4" s="174" t="s">
        <v>80</v>
      </c>
      <c r="B4" s="175"/>
      <c r="C4" s="176"/>
      <c r="D4" s="176"/>
    </row>
    <row r="5" spans="1:6" ht="12.75" x14ac:dyDescent="0.2">
      <c r="A5" s="143" t="s">
        <v>81</v>
      </c>
      <c r="B5" s="177">
        <v>400</v>
      </c>
      <c r="C5" s="128">
        <v>3.8961038961038863E-2</v>
      </c>
      <c r="D5" s="128">
        <v>0</v>
      </c>
      <c r="E5" s="18"/>
    </row>
    <row r="6" spans="1:6" ht="12.75" x14ac:dyDescent="0.2">
      <c r="A6" s="143" t="s">
        <v>82</v>
      </c>
      <c r="B6" s="177">
        <v>450</v>
      </c>
      <c r="C6" s="128">
        <v>3.4482758620689724E-2</v>
      </c>
      <c r="D6" s="128">
        <v>0</v>
      </c>
      <c r="E6" s="18"/>
    </row>
    <row r="7" spans="1:6" ht="12.75" x14ac:dyDescent="0.2">
      <c r="A7" s="143" t="s">
        <v>83</v>
      </c>
      <c r="B7" s="177">
        <v>470</v>
      </c>
      <c r="C7" s="128">
        <v>4.4444444444444509E-2</v>
      </c>
      <c r="D7" s="128">
        <v>4.4444444444444509E-2</v>
      </c>
      <c r="E7" s="18"/>
    </row>
    <row r="8" spans="1:6" ht="12.75" x14ac:dyDescent="0.2">
      <c r="A8" s="143" t="s">
        <v>84</v>
      </c>
      <c r="B8" s="177">
        <v>380</v>
      </c>
      <c r="C8" s="128">
        <v>0</v>
      </c>
      <c r="D8" s="128">
        <v>0</v>
      </c>
      <c r="E8" s="18"/>
    </row>
    <row r="9" spans="1:6" ht="12.75" x14ac:dyDescent="0.2">
      <c r="A9" s="143" t="s">
        <v>85</v>
      </c>
      <c r="B9" s="177">
        <v>400</v>
      </c>
      <c r="C9" s="128">
        <v>1.2658227848101333E-2</v>
      </c>
      <c r="D9" s="128">
        <v>0</v>
      </c>
      <c r="E9" s="18"/>
    </row>
    <row r="10" spans="1:6" ht="12.75" x14ac:dyDescent="0.2">
      <c r="A10" s="143" t="s">
        <v>86</v>
      </c>
      <c r="B10" s="177">
        <v>400</v>
      </c>
      <c r="C10" s="128">
        <v>0</v>
      </c>
      <c r="D10" s="128">
        <v>0</v>
      </c>
      <c r="E10" s="18"/>
    </row>
    <row r="11" spans="1:6" ht="12.75" x14ac:dyDescent="0.2">
      <c r="A11" s="143" t="s">
        <v>87</v>
      </c>
      <c r="B11" s="177">
        <v>440</v>
      </c>
      <c r="C11" s="128">
        <v>2.3255813953488413E-2</v>
      </c>
      <c r="D11" s="128">
        <v>4.7619047619047672E-2</v>
      </c>
      <c r="E11" s="18"/>
    </row>
    <row r="12" spans="1:6" ht="12.75" x14ac:dyDescent="0.2">
      <c r="A12" s="143" t="s">
        <v>88</v>
      </c>
      <c r="B12" s="177">
        <v>400</v>
      </c>
      <c r="C12" s="128">
        <v>1.2658227848101333E-2</v>
      </c>
      <c r="D12" s="128">
        <v>5.2631578947368363E-2</v>
      </c>
      <c r="E12" s="18"/>
    </row>
    <row r="13" spans="1:6" ht="12.75" x14ac:dyDescent="0.2">
      <c r="A13" s="143" t="s">
        <v>89</v>
      </c>
      <c r="B13" s="177">
        <v>450</v>
      </c>
      <c r="C13" s="128">
        <v>0</v>
      </c>
      <c r="D13" s="128">
        <v>9.7560975609756184E-2</v>
      </c>
      <c r="E13" s="18"/>
    </row>
    <row r="14" spans="1:6" ht="18" customHeight="1" x14ac:dyDescent="0.2">
      <c r="A14" s="174" t="s">
        <v>69</v>
      </c>
      <c r="B14" s="177"/>
      <c r="C14" s="143"/>
      <c r="D14" s="128"/>
      <c r="E14" s="18"/>
    </row>
    <row r="15" spans="1:6" ht="12.75" x14ac:dyDescent="0.2">
      <c r="A15" s="143" t="s">
        <v>90</v>
      </c>
      <c r="B15" s="177">
        <v>415</v>
      </c>
      <c r="C15" s="128">
        <v>1.2195121951219523E-2</v>
      </c>
      <c r="D15" s="128">
        <v>8.9238845144356871E-2</v>
      </c>
      <c r="E15" s="18"/>
    </row>
    <row r="16" spans="1:6" ht="12.75" x14ac:dyDescent="0.2">
      <c r="A16" s="143" t="s">
        <v>91</v>
      </c>
      <c r="B16" s="177">
        <v>360</v>
      </c>
      <c r="C16" s="128">
        <v>2.857142857142847E-2</v>
      </c>
      <c r="D16" s="128">
        <v>9.0909090909090828E-2</v>
      </c>
      <c r="E16" s="18"/>
    </row>
    <row r="17" spans="1:5" ht="12.75" x14ac:dyDescent="0.2">
      <c r="A17" s="143" t="s">
        <v>92</v>
      </c>
      <c r="B17" s="177">
        <v>360</v>
      </c>
      <c r="C17" s="128">
        <v>0</v>
      </c>
      <c r="D17" s="128">
        <v>9.0909090909090828E-2</v>
      </c>
      <c r="E17" s="18"/>
    </row>
    <row r="18" spans="1:5" ht="12.75" x14ac:dyDescent="0.2">
      <c r="A18" s="143" t="s">
        <v>93</v>
      </c>
      <c r="B18" s="177">
        <v>375</v>
      </c>
      <c r="C18" s="128">
        <v>4.1666666666666741E-2</v>
      </c>
      <c r="D18" s="128">
        <v>8.6956521739130377E-2</v>
      </c>
      <c r="E18" s="18"/>
    </row>
    <row r="19" spans="1:5" ht="12.75" x14ac:dyDescent="0.2">
      <c r="A19" s="143" t="s">
        <v>94</v>
      </c>
      <c r="B19" s="177">
        <v>360</v>
      </c>
      <c r="C19" s="128">
        <v>2.857142857142847E-2</v>
      </c>
      <c r="D19" s="128">
        <v>5.8823529411764719E-2</v>
      </c>
    </row>
    <row r="20" spans="1:5" x14ac:dyDescent="0.2">
      <c r="D20" s="123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9"/>
  <sheetViews>
    <sheetView zoomScale="120" zoomScaleNormal="120" workbookViewId="0"/>
  </sheetViews>
  <sheetFormatPr defaultColWidth="9" defaultRowHeight="11.25" x14ac:dyDescent="0.2"/>
  <cols>
    <col min="1" max="1" width="20.5703125" style="8" customWidth="1"/>
    <col min="2" max="4" width="12.7109375" style="8" customWidth="1"/>
    <col min="5" max="5" width="9" style="8"/>
    <col min="6" max="6" width="9.140625" style="8" customWidth="1"/>
    <col min="7" max="7" width="14.42578125" style="8" customWidth="1"/>
    <col min="8" max="16384" width="9" style="8"/>
  </cols>
  <sheetData>
    <row r="1" spans="1:7" s="161" customFormat="1" ht="30" customHeight="1" x14ac:dyDescent="0.15">
      <c r="A1" s="173" t="s">
        <v>95</v>
      </c>
      <c r="G1" s="117" t="s">
        <v>63</v>
      </c>
    </row>
    <row r="3" spans="1:7" ht="28.5" customHeight="1" x14ac:dyDescent="0.2">
      <c r="A3" s="174" t="s">
        <v>96</v>
      </c>
      <c r="B3" s="178" t="s">
        <v>65</v>
      </c>
      <c r="C3" s="179" t="s">
        <v>66</v>
      </c>
      <c r="D3" s="179" t="s">
        <v>67</v>
      </c>
    </row>
    <row r="4" spans="1:7" ht="17.25" customHeight="1" x14ac:dyDescent="0.2">
      <c r="A4" s="174" t="s">
        <v>80</v>
      </c>
      <c r="B4" s="177"/>
      <c r="C4" s="126"/>
      <c r="D4" s="126"/>
    </row>
    <row r="5" spans="1:7" ht="12.75" x14ac:dyDescent="0.2">
      <c r="A5" s="143" t="s">
        <v>97</v>
      </c>
      <c r="B5" s="177">
        <v>320</v>
      </c>
      <c r="C5" s="128">
        <v>2.4523160762942808E-2</v>
      </c>
      <c r="D5" s="128">
        <v>-3.0927835051546393E-2</v>
      </c>
      <c r="E5" s="18"/>
      <c r="F5" s="18"/>
      <c r="G5" s="18"/>
    </row>
    <row r="6" spans="1:7" ht="12.75" x14ac:dyDescent="0.2">
      <c r="A6" s="143" t="s">
        <v>98</v>
      </c>
      <c r="B6" s="177">
        <v>400</v>
      </c>
      <c r="C6" s="128">
        <v>1.6949152542373058E-2</v>
      </c>
      <c r="D6" s="128">
        <v>1.2515644555695093E-3</v>
      </c>
      <c r="E6" s="18"/>
      <c r="F6" s="18"/>
      <c r="G6" s="18"/>
    </row>
    <row r="7" spans="1:7" ht="12.75" x14ac:dyDescent="0.2">
      <c r="A7" s="143" t="s">
        <v>99</v>
      </c>
      <c r="B7" s="177">
        <v>500</v>
      </c>
      <c r="C7" s="128">
        <v>1.9727891156462896E-2</v>
      </c>
      <c r="D7" s="128">
        <v>2.9179539993134274E-2</v>
      </c>
      <c r="E7" s="18"/>
      <c r="F7" s="18"/>
      <c r="G7" s="18"/>
    </row>
    <row r="8" spans="1:7" ht="12.75" x14ac:dyDescent="0.2">
      <c r="A8" s="143" t="s">
        <v>100</v>
      </c>
      <c r="B8" s="177">
        <v>450</v>
      </c>
      <c r="C8" s="128">
        <v>5.7866184448462921E-3</v>
      </c>
      <c r="D8" s="128">
        <v>2.6199261992619904E-2</v>
      </c>
      <c r="E8" s="18"/>
      <c r="F8" s="18"/>
      <c r="G8" s="18"/>
    </row>
    <row r="9" spans="1:7" ht="12.75" x14ac:dyDescent="0.2">
      <c r="A9" s="143" t="s">
        <v>101</v>
      </c>
      <c r="B9" s="177">
        <v>420</v>
      </c>
      <c r="C9" s="128">
        <v>5.9040590405903259E-3</v>
      </c>
      <c r="D9" s="128">
        <v>1.7923823749066203E-2</v>
      </c>
      <c r="E9" s="18"/>
      <c r="F9" s="18"/>
      <c r="G9" s="18"/>
    </row>
    <row r="10" spans="1:7" ht="12.75" x14ac:dyDescent="0.2">
      <c r="A10" s="143" t="s">
        <v>102</v>
      </c>
      <c r="B10" s="177">
        <v>455</v>
      </c>
      <c r="C10" s="128">
        <v>1.2082670906200521E-2</v>
      </c>
      <c r="D10" s="128">
        <v>3.3441558441558161E-2</v>
      </c>
      <c r="E10" s="18"/>
      <c r="F10" s="18"/>
      <c r="G10" s="18"/>
    </row>
    <row r="11" spans="1:7" ht="20.25" customHeight="1" x14ac:dyDescent="0.2">
      <c r="A11" s="174" t="s">
        <v>69</v>
      </c>
      <c r="B11" s="177"/>
      <c r="C11" s="128"/>
      <c r="D11" s="128"/>
      <c r="E11" s="18"/>
      <c r="F11" s="18"/>
      <c r="G11" s="18"/>
    </row>
    <row r="12" spans="1:7" ht="12.75" x14ac:dyDescent="0.2">
      <c r="A12" s="143" t="s">
        <v>97</v>
      </c>
      <c r="B12" s="177">
        <v>230</v>
      </c>
      <c r="C12" s="128">
        <v>2.8735632183908066E-2</v>
      </c>
      <c r="D12" s="128">
        <v>9.1463414634146423E-2</v>
      </c>
      <c r="E12" s="18"/>
      <c r="F12" s="18"/>
      <c r="G12" s="18"/>
    </row>
    <row r="13" spans="1:7" ht="12.75" x14ac:dyDescent="0.2">
      <c r="A13" s="143" t="s">
        <v>98</v>
      </c>
      <c r="B13" s="177">
        <v>300</v>
      </c>
      <c r="C13" s="128">
        <v>1.8287614297589405E-2</v>
      </c>
      <c r="D13" s="128">
        <v>8.4070796460177011E-2</v>
      </c>
      <c r="E13" s="18"/>
      <c r="F13" s="18"/>
      <c r="G13" s="18"/>
    </row>
    <row r="14" spans="1:7" ht="12.75" x14ac:dyDescent="0.2">
      <c r="A14" s="143" t="s">
        <v>99</v>
      </c>
      <c r="B14" s="177">
        <v>395</v>
      </c>
      <c r="C14" s="128">
        <v>1.8791946308724716E-2</v>
      </c>
      <c r="D14" s="128">
        <v>6.9014084507042162E-2</v>
      </c>
      <c r="E14" s="18"/>
      <c r="F14" s="18"/>
      <c r="G14" s="18"/>
    </row>
    <row r="15" spans="1:7" ht="12.75" x14ac:dyDescent="0.2">
      <c r="A15" s="143" t="s">
        <v>100</v>
      </c>
      <c r="B15" s="177">
        <v>330</v>
      </c>
      <c r="C15" s="128">
        <v>1.1904761904761862E-2</v>
      </c>
      <c r="D15" s="128">
        <v>8.2342954159592363E-2</v>
      </c>
      <c r="E15" s="18"/>
      <c r="F15" s="18"/>
      <c r="G15" s="18"/>
    </row>
    <row r="16" spans="1:7" ht="12.75" x14ac:dyDescent="0.2">
      <c r="A16" s="143" t="s">
        <v>101</v>
      </c>
      <c r="B16" s="177">
        <v>380</v>
      </c>
      <c r="C16" s="128">
        <v>2.0270270270269952E-2</v>
      </c>
      <c r="D16" s="128">
        <v>8.6330935251798468E-2</v>
      </c>
      <c r="E16" s="18"/>
      <c r="F16" s="18"/>
      <c r="G16" s="18"/>
    </row>
    <row r="17" spans="1:7" ht="12.75" x14ac:dyDescent="0.2">
      <c r="A17" s="143" t="s">
        <v>102</v>
      </c>
      <c r="B17" s="177">
        <v>450</v>
      </c>
      <c r="C17" s="128">
        <v>2.2346368715083997E-2</v>
      </c>
      <c r="D17" s="128">
        <v>8.9285714285714191E-2</v>
      </c>
      <c r="E17" s="18"/>
      <c r="F17" s="18"/>
      <c r="G17" s="18"/>
    </row>
    <row r="18" spans="1:7" x14ac:dyDescent="0.2">
      <c r="G18" s="18"/>
    </row>
    <row r="19" spans="1:7" x14ac:dyDescent="0.2">
      <c r="A19" s="8" t="s">
        <v>103</v>
      </c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="120" zoomScaleNormal="120" workbookViewId="0"/>
  </sheetViews>
  <sheetFormatPr defaultColWidth="9" defaultRowHeight="11.25" x14ac:dyDescent="0.2"/>
  <cols>
    <col min="1" max="12" width="9" style="8"/>
    <col min="13" max="13" width="15" style="8" customWidth="1"/>
    <col min="14" max="16384" width="9" style="8"/>
  </cols>
  <sheetData>
    <row r="1" spans="1:13" s="161" customFormat="1" ht="30" customHeight="1" x14ac:dyDescent="0.15">
      <c r="A1" s="173" t="s">
        <v>104</v>
      </c>
      <c r="M1" s="117" t="s">
        <v>63</v>
      </c>
    </row>
    <row r="3" spans="1:13" ht="15" x14ac:dyDescent="0.25">
      <c r="B3" s="160"/>
    </row>
    <row r="8" spans="1:13" ht="20.25" x14ac:dyDescent="0.3">
      <c r="J8" s="155"/>
    </row>
    <row r="16" spans="1:13" ht="25.5" x14ac:dyDescent="0.35">
      <c r="J16" s="156"/>
    </row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20" zoomScaleNormal="120" workbookViewId="0"/>
  </sheetViews>
  <sheetFormatPr defaultColWidth="9" defaultRowHeight="11.25" x14ac:dyDescent="0.2"/>
  <cols>
    <col min="1" max="13" width="9" style="8"/>
    <col min="14" max="14" width="16.28515625" style="8" customWidth="1"/>
    <col min="15" max="16384" width="9" style="8"/>
  </cols>
  <sheetData>
    <row r="1" spans="1:16" s="161" customFormat="1" ht="30" customHeight="1" x14ac:dyDescent="0.15">
      <c r="A1" s="173" t="s">
        <v>105</v>
      </c>
      <c r="N1" s="117" t="s">
        <v>63</v>
      </c>
    </row>
    <row r="3" spans="1:16" ht="15" x14ac:dyDescent="0.25">
      <c r="B3" s="160"/>
    </row>
    <row r="6" spans="1:16" ht="20.25" x14ac:dyDescent="0.3">
      <c r="K6" s="155"/>
    </row>
    <row r="16" spans="1:16" ht="25.5" x14ac:dyDescent="0.35">
      <c r="P16" s="156"/>
    </row>
  </sheetData>
  <hyperlinks>
    <hyperlink ref="N1" location="Contents!A1" display="Contents page" xr:uid="{00000000-0004-0000-0700-000000000000}"/>
  </hyperlinks>
  <pageMargins left="0.7" right="0.7" top="0.75" bottom="0.75" header="0.3" footer="0.3"/>
  <pageSetup paperSize="9" orientation="portrait" horizontalDpi="150" verticalDpi="150" r:id="rId1"/>
  <headerFooter>
    <oddFooter>&amp;C&amp;1#&amp;"Arial Black"&amp;10&amp;K000000OFFICIAL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zoomScale="120" zoomScaleNormal="120" workbookViewId="0"/>
  </sheetViews>
  <sheetFormatPr defaultColWidth="9" defaultRowHeight="11.25" x14ac:dyDescent="0.2"/>
  <cols>
    <col min="1" max="1" width="32.42578125" style="95" customWidth="1"/>
    <col min="2" max="2" width="11.28515625" style="95" customWidth="1"/>
    <col min="3" max="3" width="3" style="95" customWidth="1"/>
    <col min="4" max="4" width="28.140625" style="95" customWidth="1"/>
    <col min="5" max="5" width="12.7109375" style="95" customWidth="1"/>
    <col min="6" max="6" width="12.42578125" style="95" customWidth="1"/>
    <col min="7" max="7" width="9" style="8"/>
    <col min="8" max="8" width="16.140625" style="8" customWidth="1"/>
    <col min="9" max="16384" width="9" style="95"/>
  </cols>
  <sheetData>
    <row r="1" spans="1:8" s="217" customFormat="1" ht="30" customHeight="1" x14ac:dyDescent="0.15">
      <c r="A1" s="173" t="s">
        <v>106</v>
      </c>
      <c r="G1" s="161"/>
      <c r="H1" s="117" t="s">
        <v>63</v>
      </c>
    </row>
    <row r="2" spans="1:8" ht="21.75" customHeight="1" x14ac:dyDescent="0.2">
      <c r="A2" s="254" t="s">
        <v>107</v>
      </c>
      <c r="B2" s="254"/>
      <c r="C2" s="247"/>
      <c r="D2" s="255" t="s">
        <v>108</v>
      </c>
      <c r="E2" s="255"/>
    </row>
    <row r="3" spans="1:8" ht="30" customHeight="1" x14ac:dyDescent="0.2">
      <c r="A3" s="174" t="s">
        <v>109</v>
      </c>
      <c r="B3" s="180"/>
      <c r="C3" s="180"/>
      <c r="D3" s="143"/>
      <c r="E3" s="180"/>
      <c r="H3" s="26"/>
    </row>
    <row r="4" spans="1:8" ht="12.75" x14ac:dyDescent="0.2">
      <c r="A4" s="174" t="s">
        <v>68</v>
      </c>
      <c r="B4" s="143"/>
      <c r="C4" s="143"/>
      <c r="D4" s="143"/>
      <c r="E4" s="143"/>
      <c r="H4" s="26"/>
    </row>
    <row r="5" spans="1:8" ht="12.75" x14ac:dyDescent="0.2">
      <c r="A5" s="143" t="s">
        <v>110</v>
      </c>
      <c r="B5" s="182">
        <v>560</v>
      </c>
      <c r="C5" s="182"/>
      <c r="D5" s="143" t="s">
        <v>111</v>
      </c>
      <c r="E5" s="182">
        <v>290</v>
      </c>
    </row>
    <row r="6" spans="1:8" ht="12.75" x14ac:dyDescent="0.2">
      <c r="A6" s="143" t="s">
        <v>112</v>
      </c>
      <c r="B6" s="182">
        <v>550</v>
      </c>
      <c r="C6" s="182"/>
      <c r="D6" s="143" t="s">
        <v>113</v>
      </c>
      <c r="E6" s="182">
        <v>310</v>
      </c>
    </row>
    <row r="7" spans="1:8" ht="12.75" x14ac:dyDescent="0.2">
      <c r="A7" s="143" t="s">
        <v>114</v>
      </c>
      <c r="B7" s="182">
        <v>535</v>
      </c>
      <c r="C7" s="182"/>
      <c r="D7" s="143" t="s">
        <v>115</v>
      </c>
      <c r="E7" s="182">
        <v>310</v>
      </c>
    </row>
    <row r="8" spans="1:8" s="97" customFormat="1" ht="12.75" x14ac:dyDescent="0.2">
      <c r="A8" s="143" t="s">
        <v>116</v>
      </c>
      <c r="B8" s="182">
        <v>520</v>
      </c>
      <c r="C8" s="182"/>
      <c r="D8" s="143" t="s">
        <v>117</v>
      </c>
      <c r="E8" s="182">
        <v>320</v>
      </c>
      <c r="H8" s="95"/>
    </row>
    <row r="9" spans="1:8" ht="12.75" x14ac:dyDescent="0.2">
      <c r="A9" s="143" t="s">
        <v>118</v>
      </c>
      <c r="B9" s="182">
        <v>495</v>
      </c>
      <c r="C9" s="182"/>
      <c r="D9" s="143" t="s">
        <v>119</v>
      </c>
      <c r="E9" s="182">
        <v>320</v>
      </c>
    </row>
    <row r="10" spans="1:8" ht="12.75" x14ac:dyDescent="0.2">
      <c r="A10" s="143" t="s">
        <v>120</v>
      </c>
      <c r="B10" s="182">
        <v>480</v>
      </c>
      <c r="C10" s="182"/>
      <c r="D10" s="143" t="s">
        <v>121</v>
      </c>
      <c r="E10" s="182">
        <v>320</v>
      </c>
    </row>
    <row r="11" spans="1:8" ht="12.75" x14ac:dyDescent="0.2">
      <c r="A11" s="143" t="s">
        <v>122</v>
      </c>
      <c r="B11" s="182">
        <v>475</v>
      </c>
      <c r="C11" s="182"/>
      <c r="D11" s="143" t="s">
        <v>123</v>
      </c>
      <c r="E11" s="182">
        <v>320</v>
      </c>
    </row>
    <row r="12" spans="1:8" ht="12.75" x14ac:dyDescent="0.2">
      <c r="A12" s="174" t="s">
        <v>69</v>
      </c>
      <c r="B12" s="143"/>
      <c r="C12" s="143"/>
      <c r="D12" s="143"/>
      <c r="E12" s="181"/>
    </row>
    <row r="13" spans="1:8" ht="12.75" x14ac:dyDescent="0.2">
      <c r="A13" s="143" t="s">
        <v>124</v>
      </c>
      <c r="B13" s="182">
        <v>435</v>
      </c>
      <c r="C13" s="182"/>
      <c r="D13" s="143" t="s">
        <v>125</v>
      </c>
      <c r="E13" s="182">
        <v>225</v>
      </c>
    </row>
    <row r="14" spans="1:8" ht="12.75" x14ac:dyDescent="0.2">
      <c r="A14" s="143" t="s">
        <v>126</v>
      </c>
      <c r="B14" s="182">
        <v>430</v>
      </c>
      <c r="C14" s="182"/>
      <c r="D14" s="143" t="s">
        <v>127</v>
      </c>
      <c r="E14" s="182">
        <v>231</v>
      </c>
    </row>
    <row r="15" spans="1:8" ht="12.75" x14ac:dyDescent="0.2">
      <c r="A15" s="143" t="s">
        <v>128</v>
      </c>
      <c r="B15" s="182">
        <v>360</v>
      </c>
      <c r="C15" s="182"/>
      <c r="D15" s="143" t="s">
        <v>129</v>
      </c>
      <c r="E15" s="182">
        <v>250</v>
      </c>
    </row>
    <row r="16" spans="1:8" ht="12.75" x14ac:dyDescent="0.2">
      <c r="A16" s="143" t="s">
        <v>130</v>
      </c>
      <c r="B16" s="182">
        <v>360</v>
      </c>
      <c r="C16" s="182"/>
      <c r="D16" s="143" t="s">
        <v>131</v>
      </c>
      <c r="E16" s="182">
        <v>260</v>
      </c>
    </row>
    <row r="17" spans="1:8" ht="12.75" x14ac:dyDescent="0.2">
      <c r="A17" s="143" t="s">
        <v>132</v>
      </c>
      <c r="B17" s="182">
        <v>350</v>
      </c>
      <c r="C17" s="182"/>
      <c r="D17" s="143" t="s">
        <v>133</v>
      </c>
      <c r="E17" s="182">
        <v>260</v>
      </c>
    </row>
    <row r="18" spans="1:8" ht="12.75" x14ac:dyDescent="0.2">
      <c r="A18" s="143" t="s">
        <v>134</v>
      </c>
      <c r="B18" s="182">
        <v>350</v>
      </c>
      <c r="C18" s="182"/>
      <c r="D18" s="143" t="s">
        <v>135</v>
      </c>
      <c r="E18" s="182">
        <v>270</v>
      </c>
    </row>
    <row r="19" spans="1:8" ht="12.75" x14ac:dyDescent="0.2">
      <c r="A19" s="143" t="s">
        <v>136</v>
      </c>
      <c r="B19" s="182">
        <v>340</v>
      </c>
      <c r="C19" s="182"/>
      <c r="D19" s="143" t="s">
        <v>137</v>
      </c>
      <c r="E19" s="182">
        <v>270</v>
      </c>
    </row>
    <row r="20" spans="1:8" ht="30" customHeight="1" x14ac:dyDescent="0.2">
      <c r="A20" s="174"/>
      <c r="B20" s="181"/>
      <c r="C20" s="181"/>
      <c r="D20" s="180"/>
      <c r="E20" s="181"/>
      <c r="H20" s="26"/>
    </row>
    <row r="21" spans="1:8" ht="12.75" x14ac:dyDescent="0.2">
      <c r="A21" s="174" t="s">
        <v>68</v>
      </c>
      <c r="B21" s="181"/>
      <c r="C21" s="181"/>
      <c r="D21" s="180"/>
      <c r="E21" s="181"/>
    </row>
    <row r="22" spans="1:8" ht="12.75" x14ac:dyDescent="0.2">
      <c r="A22" s="143" t="s">
        <v>138</v>
      </c>
      <c r="B22" s="182">
        <v>998</v>
      </c>
      <c r="C22" s="182"/>
      <c r="D22" s="143" t="s">
        <v>111</v>
      </c>
      <c r="E22" s="182">
        <v>330</v>
      </c>
    </row>
    <row r="23" spans="1:8" ht="12.75" x14ac:dyDescent="0.2">
      <c r="A23" s="143" t="s">
        <v>139</v>
      </c>
      <c r="B23" s="182">
        <v>975</v>
      </c>
      <c r="C23" s="182"/>
      <c r="D23" s="143" t="s">
        <v>140</v>
      </c>
      <c r="E23" s="182">
        <v>345</v>
      </c>
      <c r="F23" s="8"/>
    </row>
    <row r="24" spans="1:8" ht="12.75" x14ac:dyDescent="0.2">
      <c r="A24" s="143" t="s">
        <v>114</v>
      </c>
      <c r="B24" s="182">
        <v>950</v>
      </c>
      <c r="C24" s="182"/>
      <c r="D24" s="143" t="s">
        <v>119</v>
      </c>
      <c r="E24" s="182">
        <v>350</v>
      </c>
      <c r="F24" s="8"/>
    </row>
    <row r="25" spans="1:8" ht="12.75" x14ac:dyDescent="0.2">
      <c r="A25" s="143" t="s">
        <v>141</v>
      </c>
      <c r="B25" s="182">
        <v>925</v>
      </c>
      <c r="C25" s="182"/>
      <c r="D25" s="143" t="s">
        <v>115</v>
      </c>
      <c r="E25" s="182">
        <v>350</v>
      </c>
      <c r="F25" s="8"/>
    </row>
    <row r="26" spans="1:8" ht="12.75" x14ac:dyDescent="0.2">
      <c r="A26" s="143" t="s">
        <v>116</v>
      </c>
      <c r="B26" s="182">
        <v>895</v>
      </c>
      <c r="C26" s="182"/>
      <c r="D26" s="143" t="s">
        <v>142</v>
      </c>
      <c r="E26" s="182">
        <v>360</v>
      </c>
      <c r="F26" s="8"/>
    </row>
    <row r="27" spans="1:8" ht="12.75" x14ac:dyDescent="0.2">
      <c r="A27" s="143" t="s">
        <v>143</v>
      </c>
      <c r="B27" s="182">
        <v>870</v>
      </c>
      <c r="C27" s="182"/>
      <c r="D27" s="143" t="s">
        <v>121</v>
      </c>
      <c r="E27" s="182">
        <v>360</v>
      </c>
      <c r="F27" s="8"/>
    </row>
    <row r="28" spans="1:8" ht="12.75" x14ac:dyDescent="0.2">
      <c r="A28" s="143" t="s">
        <v>144</v>
      </c>
      <c r="B28" s="182">
        <v>850</v>
      </c>
      <c r="C28" s="182"/>
      <c r="D28" s="143" t="s">
        <v>117</v>
      </c>
      <c r="E28" s="182">
        <v>370</v>
      </c>
      <c r="F28" s="8"/>
      <c r="G28" s="10"/>
    </row>
    <row r="29" spans="1:8" ht="12.75" x14ac:dyDescent="0.2">
      <c r="A29" s="143" t="s">
        <v>110</v>
      </c>
      <c r="B29" s="182">
        <v>820</v>
      </c>
      <c r="C29" s="182"/>
      <c r="D29" s="143" t="s">
        <v>145</v>
      </c>
      <c r="E29" s="182">
        <v>370</v>
      </c>
    </row>
    <row r="30" spans="1:8" ht="12.75" x14ac:dyDescent="0.2">
      <c r="A30" s="180"/>
      <c r="B30" s="181"/>
      <c r="C30" s="181"/>
      <c r="D30" s="180"/>
      <c r="E30" s="181"/>
    </row>
    <row r="31" spans="1:8" ht="12.75" x14ac:dyDescent="0.2">
      <c r="A31" s="174" t="s">
        <v>146</v>
      </c>
      <c r="B31" s="181"/>
      <c r="C31" s="181"/>
      <c r="D31" s="180"/>
      <c r="E31" s="181"/>
    </row>
    <row r="32" spans="1:8" ht="12.75" x14ac:dyDescent="0.2">
      <c r="A32" s="143" t="s">
        <v>124</v>
      </c>
      <c r="B32" s="182">
        <v>550</v>
      </c>
      <c r="C32" s="182"/>
      <c r="D32" s="143" t="s">
        <v>125</v>
      </c>
      <c r="E32" s="182">
        <v>290</v>
      </c>
    </row>
    <row r="33" spans="1:6" ht="12.75" x14ac:dyDescent="0.2">
      <c r="A33" s="143" t="s">
        <v>126</v>
      </c>
      <c r="B33" s="182">
        <v>500</v>
      </c>
      <c r="C33" s="182"/>
      <c r="D33" s="143" t="s">
        <v>127</v>
      </c>
      <c r="E33" s="182">
        <v>320</v>
      </c>
    </row>
    <row r="34" spans="1:6" ht="12.75" x14ac:dyDescent="0.2">
      <c r="A34" s="143" t="s">
        <v>130</v>
      </c>
      <c r="B34" s="182">
        <v>460</v>
      </c>
      <c r="C34" s="182"/>
      <c r="D34" s="143" t="s">
        <v>147</v>
      </c>
      <c r="E34" s="182">
        <v>330</v>
      </c>
    </row>
    <row r="35" spans="1:6" ht="12.75" x14ac:dyDescent="0.2">
      <c r="A35" s="143" t="s">
        <v>136</v>
      </c>
      <c r="B35" s="182">
        <v>450</v>
      </c>
      <c r="C35" s="182"/>
      <c r="D35" s="143" t="s">
        <v>135</v>
      </c>
      <c r="E35" s="182">
        <v>330</v>
      </c>
    </row>
    <row r="36" spans="1:6" ht="12.75" x14ac:dyDescent="0.2">
      <c r="A36" s="143" t="s">
        <v>132</v>
      </c>
      <c r="B36" s="182">
        <v>420</v>
      </c>
      <c r="C36" s="182"/>
      <c r="D36" s="143" t="s">
        <v>137</v>
      </c>
      <c r="E36" s="182">
        <v>330</v>
      </c>
      <c r="F36" s="8"/>
    </row>
    <row r="37" spans="1:6" ht="12.75" x14ac:dyDescent="0.2">
      <c r="A37" s="143" t="s">
        <v>148</v>
      </c>
      <c r="B37" s="182">
        <v>420</v>
      </c>
      <c r="C37" s="182"/>
      <c r="D37" s="143" t="s">
        <v>149</v>
      </c>
      <c r="E37" s="182">
        <v>340</v>
      </c>
    </row>
    <row r="38" spans="1:6" ht="12.75" x14ac:dyDescent="0.2">
      <c r="A38" s="143" t="s">
        <v>150</v>
      </c>
      <c r="B38" s="182">
        <v>420</v>
      </c>
      <c r="C38" s="182"/>
      <c r="D38" s="143" t="s">
        <v>151</v>
      </c>
      <c r="E38" s="182">
        <v>340</v>
      </c>
    </row>
    <row r="39" spans="1:6" ht="12.75" x14ac:dyDescent="0.2">
      <c r="A39" s="143" t="s">
        <v>152</v>
      </c>
      <c r="B39" s="182">
        <v>400</v>
      </c>
      <c r="C39" s="182"/>
      <c r="D39" s="143" t="s">
        <v>131</v>
      </c>
      <c r="E39" s="182">
        <v>340</v>
      </c>
    </row>
    <row r="40" spans="1:6" x14ac:dyDescent="0.2">
      <c r="F40" s="8"/>
    </row>
  </sheetData>
  <mergeCells count="2">
    <mergeCell ref="A2:B2"/>
    <mergeCell ref="D2:E2"/>
  </mergeCells>
  <hyperlinks>
    <hyperlink ref="H1" location="Contents!A1" display="Contents page" xr:uid="{6B5363DD-D6DB-4F0B-9D24-BED50E1F37E4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7F25C-7B0A-42E9-B693-27A414B4F51E}">
  <ds:schemaRefs>
    <ds:schemaRef ds:uri="ef9b2b15-d5e6-4ef9-8027-755ba79fa45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69C119-5B01-413D-91AB-3427268EE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B355A-A239-4F07-83DC-EE877BAC1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Manager/>
  <Company>Department of Families,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December quarter 2021</dc:title>
  <dc:subject>Rental Report</dc:subject>
  <dc:creator>Department of Families;Fairness and Housing</dc:creator>
  <cp:keywords>Victoria, rental report, rent statistics, rent, Melbourne, rental, average rental report, rental statistics, rental data</cp:keywords>
  <dc:description/>
  <cp:lastModifiedBy>Thomas Redston (Homes Victoria)</cp:lastModifiedBy>
  <cp:revision/>
  <dcterms:created xsi:type="dcterms:W3CDTF">2006-02-21T05:00:41Z</dcterms:created>
  <dcterms:modified xsi:type="dcterms:W3CDTF">2022-02-18T04:42:23Z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2022-02-18T03:46:53Z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234b9d09-5070-43ad-b7be-eb264769d74a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0x010100AC64200E1639164089CEB0DBE256359E</vt:lpwstr>
  </property>
</Properties>
</file>